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9" r:id="rId5"/>
    <sheet name="Příloha č. 6" sheetId="4" r:id="rId6"/>
    <sheet name="Příloha č. 7" sheetId="10" r:id="rId7"/>
    <sheet name="Příloha č. 8" sheetId="11" r:id="rId8"/>
    <sheet name="Příloha  č. 9" sheetId="5" r:id="rId9"/>
  </sheets>
  <definedNames>
    <definedName name="_xlnm.Print_Area" localSheetId="0">'Příloha č. 1'!$A$1:$E$1327</definedName>
    <definedName name="_xlnm.Print_Area" localSheetId="1">'Příloha č. 2'!$A$1:$E$1795</definedName>
    <definedName name="_xlnm.Print_Area" localSheetId="2">'Příloha č. 3'!$A$1:$E$624</definedName>
    <definedName name="_xlnm.Print_Area" localSheetId="3">'Příloha č. 4'!$A$1:$E$329</definedName>
    <definedName name="_xlnm.Print_Area" localSheetId="4">'Příloha č. 5'!$A$1:$E$1777</definedName>
    <definedName name="_xlnm.Print_Area" localSheetId="5">'Příloha č. 6'!$A$1:$E$48</definedName>
    <definedName name="_xlnm.Print_Area" localSheetId="6">'Příloha č. 7'!$A$1:$E$25</definedName>
    <definedName name="_xlnm.Print_Area" localSheetId="7">'Příloha č. 8'!$A$1:$E$78</definedName>
  </definedNames>
  <calcPr calcId="145621"/>
</workbook>
</file>

<file path=xl/calcChain.xml><?xml version="1.0" encoding="utf-8"?>
<calcChain xmlns="http://schemas.openxmlformats.org/spreadsheetml/2006/main">
  <c r="E1775" i="9" l="1"/>
  <c r="E1766" i="9"/>
  <c r="E1326" i="1" l="1"/>
  <c r="E1319" i="1"/>
  <c r="E1297" i="1"/>
  <c r="E1289" i="1"/>
  <c r="E1280" i="1"/>
  <c r="E1272" i="1"/>
  <c r="E1266" i="1"/>
  <c r="E1248" i="1"/>
  <c r="E1241" i="1"/>
  <c r="E1225" i="1"/>
  <c r="E1212" i="1"/>
  <c r="E1188" i="1"/>
  <c r="E1182" i="1"/>
  <c r="E1151" i="1"/>
  <c r="E1139" i="1"/>
  <c r="E1122" i="1"/>
  <c r="E1117" i="1"/>
  <c r="E1112" i="1"/>
  <c r="E1101" i="1"/>
  <c r="E1088" i="1"/>
  <c r="E1080" i="1"/>
  <c r="E1073" i="1"/>
  <c r="E1064" i="1"/>
  <c r="E1057" i="1"/>
  <c r="E1050" i="1"/>
  <c r="E1036" i="1"/>
  <c r="E1016" i="1"/>
  <c r="E1009" i="1"/>
  <c r="E995" i="1"/>
  <c r="E984" i="1"/>
  <c r="E977" i="1"/>
  <c r="E967" i="1"/>
  <c r="E959" i="1"/>
  <c r="E939" i="1"/>
  <c r="E917" i="1"/>
  <c r="E910" i="1"/>
  <c r="E894" i="1"/>
  <c r="E870" i="1"/>
  <c r="E845" i="1"/>
  <c r="E814" i="1"/>
  <c r="E787" i="1"/>
  <c r="E766" i="1"/>
  <c r="E747" i="1"/>
  <c r="E726" i="1"/>
  <c r="E667" i="1"/>
  <c r="E649" i="1"/>
  <c r="E629" i="1"/>
  <c r="E590" i="1"/>
  <c r="E572" i="1"/>
  <c r="E551" i="1"/>
  <c r="E531" i="1"/>
  <c r="E511" i="1"/>
  <c r="E503" i="1"/>
  <c r="E496" i="1"/>
  <c r="E489" i="1"/>
  <c r="E466" i="1"/>
  <c r="E458" i="1"/>
  <c r="E451" i="1"/>
  <c r="E443" i="1"/>
  <c r="E436" i="1"/>
  <c r="E414" i="1"/>
  <c r="E407" i="1"/>
  <c r="E388" i="1"/>
  <c r="E381" i="1"/>
  <c r="E359" i="1"/>
  <c r="E352" i="1"/>
  <c r="E345" i="1"/>
  <c r="E338" i="1"/>
  <c r="E331" i="1"/>
  <c r="E321" i="1"/>
  <c r="E306" i="1"/>
  <c r="E294" i="1"/>
  <c r="E284" i="1"/>
  <c r="E275" i="1"/>
  <c r="E243" i="1"/>
  <c r="E219" i="1"/>
  <c r="E208" i="1"/>
  <c r="E201" i="1"/>
  <c r="E194" i="1"/>
  <c r="E187" i="1"/>
  <c r="E180" i="1"/>
  <c r="E163" i="1"/>
  <c r="E151" i="1"/>
  <c r="E144" i="1"/>
  <c r="E120" i="1"/>
  <c r="E113" i="1"/>
  <c r="E85" i="1"/>
  <c r="E78" i="1"/>
  <c r="E56" i="1"/>
  <c r="E17" i="1"/>
  <c r="E47" i="4" l="1"/>
  <c r="E40" i="4"/>
  <c r="E24" i="4"/>
  <c r="E17" i="4"/>
  <c r="E1793" i="6"/>
  <c r="E1762" i="6"/>
  <c r="E1735" i="6"/>
  <c r="E1714" i="6"/>
  <c r="E1690" i="6"/>
  <c r="E1682" i="6"/>
  <c r="E1665" i="6"/>
  <c r="E1658" i="6"/>
  <c r="E1637" i="6"/>
  <c r="E1629" i="6"/>
  <c r="E1612" i="6"/>
  <c r="E1561" i="6"/>
  <c r="E1540" i="6"/>
  <c r="E1533" i="6"/>
  <c r="E1516" i="6"/>
  <c r="E1494" i="6"/>
  <c r="E1482" i="6"/>
  <c r="E1475" i="6"/>
  <c r="E1451" i="6"/>
  <c r="E1432" i="6"/>
  <c r="E1413" i="6"/>
  <c r="E1390" i="6"/>
  <c r="E1370" i="6"/>
  <c r="E1347" i="6"/>
  <c r="E1309" i="6"/>
  <c r="E1285" i="6"/>
  <c r="E1262" i="6"/>
  <c r="E1234" i="6"/>
  <c r="E1215" i="6"/>
  <c r="E1197" i="6"/>
  <c r="E1175" i="6"/>
  <c r="E1156" i="6"/>
  <c r="E1103" i="6"/>
  <c r="E1078" i="6"/>
  <c r="E1060" i="6"/>
  <c r="E1040" i="6"/>
  <c r="E1032" i="6"/>
  <c r="E1025" i="6"/>
  <c r="E1018" i="6"/>
  <c r="E995" i="6"/>
  <c r="E988" i="6"/>
  <c r="E969" i="6"/>
  <c r="E962" i="6"/>
  <c r="E945" i="6"/>
  <c r="E933" i="6"/>
  <c r="E914" i="6"/>
  <c r="E907" i="6"/>
  <c r="E899" i="6"/>
  <c r="E892" i="6"/>
  <c r="E883" i="6"/>
  <c r="E875" i="6"/>
  <c r="E867" i="6"/>
  <c r="E860" i="6"/>
  <c r="E847" i="6"/>
  <c r="E840" i="6"/>
  <c r="E828" i="6"/>
  <c r="E820" i="6"/>
  <c r="E812" i="6"/>
  <c r="E793" i="6"/>
  <c r="E779" i="6"/>
  <c r="E762" i="6"/>
  <c r="E755" i="6"/>
  <c r="E736" i="6"/>
  <c r="E728" i="6"/>
  <c r="E709" i="6"/>
  <c r="E702" i="6"/>
  <c r="E684" i="6"/>
  <c r="E675" i="6"/>
  <c r="E625" i="6"/>
  <c r="E615" i="6"/>
  <c r="E595" i="6"/>
  <c r="E586" i="6"/>
  <c r="E579" i="6"/>
  <c r="E560" i="6"/>
  <c r="E553" i="6"/>
  <c r="E535" i="6"/>
  <c r="E527" i="6"/>
  <c r="E505" i="6"/>
  <c r="E490" i="6"/>
  <c r="E483" i="6"/>
  <c r="E475" i="6"/>
  <c r="E448" i="6"/>
  <c r="E441" i="6"/>
  <c r="E422" i="6"/>
  <c r="E406" i="6"/>
  <c r="E386" i="6"/>
  <c r="E379" i="6"/>
  <c r="E372" i="6"/>
  <c r="E352" i="6"/>
  <c r="E320" i="6"/>
  <c r="E300" i="6"/>
  <c r="E293" i="6"/>
  <c r="E274" i="6"/>
  <c r="E267" i="6"/>
  <c r="E249" i="6"/>
  <c r="E241" i="6"/>
  <c r="E214" i="6"/>
  <c r="E198" i="6"/>
  <c r="E190" i="6"/>
  <c r="E171" i="6"/>
  <c r="E163" i="6"/>
  <c r="E143" i="6"/>
  <c r="E121" i="6"/>
  <c r="E101" i="6"/>
  <c r="E94" i="6"/>
  <c r="E77" i="6"/>
  <c r="E70" i="6"/>
  <c r="E44" i="6"/>
  <c r="E37" i="6"/>
  <c r="E21" i="6"/>
  <c r="E14" i="6"/>
  <c r="E24" i="10" l="1"/>
  <c r="E16" i="10"/>
  <c r="E624" i="7"/>
  <c r="E610" i="7"/>
  <c r="E598" i="7"/>
  <c r="E590" i="7"/>
  <c r="E565" i="7"/>
  <c r="E546" i="7"/>
  <c r="E528" i="7"/>
  <c r="E506" i="7"/>
  <c r="E484" i="7"/>
  <c r="E477" i="7"/>
  <c r="E456" i="7"/>
  <c r="E434" i="7"/>
  <c r="E411" i="7"/>
  <c r="E391" i="7"/>
  <c r="E372" i="7"/>
  <c r="E350" i="7"/>
  <c r="E327" i="7"/>
  <c r="E300" i="7"/>
  <c r="E266" i="7"/>
  <c r="E244" i="7"/>
  <c r="E223" i="7"/>
  <c r="E215" i="7"/>
  <c r="E192" i="7"/>
  <c r="E185" i="7"/>
  <c r="E163" i="7"/>
  <c r="E146" i="7"/>
  <c r="E127" i="7"/>
  <c r="E110" i="7"/>
  <c r="E100" i="7"/>
  <c r="E78" i="7"/>
  <c r="E71" i="7"/>
  <c r="E52" i="7"/>
  <c r="E44" i="7"/>
  <c r="E25" i="7"/>
  <c r="E17" i="7"/>
  <c r="E328" i="8" l="1"/>
  <c r="E304" i="8"/>
  <c r="E287" i="8"/>
  <c r="E279" i="8"/>
  <c r="E251" i="8"/>
  <c r="E244" i="8"/>
  <c r="E223" i="8"/>
  <c r="E215" i="8"/>
  <c r="E206" i="8"/>
  <c r="E199" i="8"/>
  <c r="E171" i="8"/>
  <c r="E153" i="8"/>
  <c r="E146" i="8"/>
  <c r="E129" i="8"/>
  <c r="E122" i="8"/>
  <c r="E103" i="8"/>
  <c r="E95" i="8"/>
  <c r="E77" i="8"/>
  <c r="E69" i="8"/>
  <c r="E45" i="8"/>
  <c r="E38" i="8"/>
  <c r="E22" i="8"/>
  <c r="E15" i="8"/>
  <c r="E1747" i="9" l="1"/>
  <c r="E1723" i="9"/>
  <c r="E1705" i="9"/>
  <c r="E1697" i="9"/>
  <c r="E1679" i="9"/>
  <c r="E1672" i="9"/>
  <c r="E1647" i="9"/>
  <c r="E1639" i="9"/>
  <c r="E1620" i="9"/>
  <c r="E1597" i="9"/>
  <c r="E1590" i="9"/>
  <c r="E1579" i="9"/>
  <c r="E1563" i="9"/>
  <c r="E1527" i="9"/>
  <c r="E1520" i="9"/>
  <c r="E1485" i="9"/>
  <c r="E1477" i="9"/>
  <c r="E1471" i="9"/>
  <c r="E1464" i="9"/>
  <c r="E1455" i="9"/>
  <c r="E1436" i="9"/>
  <c r="E1429" i="9"/>
  <c r="E1396" i="9"/>
  <c r="E1388" i="9"/>
  <c r="E1378" i="9"/>
  <c r="E1357" i="9"/>
  <c r="E1349" i="9"/>
  <c r="E1342" i="9"/>
  <c r="E1320" i="9"/>
  <c r="E1298" i="9"/>
  <c r="E1291" i="9"/>
  <c r="E1272" i="9"/>
  <c r="E1265" i="9"/>
  <c r="E1244" i="9"/>
  <c r="E1232" i="9"/>
  <c r="E1213" i="9"/>
  <c r="E1196" i="9"/>
  <c r="E1189" i="9"/>
  <c r="E1171" i="9"/>
  <c r="E1163" i="9"/>
  <c r="E1144" i="9"/>
  <c r="E1117" i="9"/>
  <c r="E1087" i="9"/>
  <c r="E1078" i="9"/>
  <c r="E1057" i="9"/>
  <c r="E1034" i="9"/>
  <c r="E1016" i="9"/>
  <c r="E995" i="9"/>
  <c r="E988" i="9"/>
  <c r="E964" i="9"/>
  <c r="E954" i="9"/>
  <c r="E936" i="9"/>
  <c r="E926" i="9"/>
  <c r="E906" i="9"/>
  <c r="E899" i="9"/>
  <c r="E884" i="9"/>
  <c r="E877" i="9"/>
  <c r="E859" i="9"/>
  <c r="E839" i="9"/>
  <c r="E813" i="9"/>
  <c r="E797" i="9"/>
  <c r="E767" i="9"/>
  <c r="E747" i="9"/>
  <c r="E721" i="9"/>
  <c r="E714" i="9"/>
  <c r="E534" i="9"/>
  <c r="E591" i="9" s="1"/>
  <c r="E485" i="9"/>
  <c r="E478" i="9"/>
  <c r="E443" i="9"/>
  <c r="E396" i="9"/>
  <c r="E347" i="9"/>
  <c r="E320" i="9"/>
  <c r="E295" i="9"/>
  <c r="E277" i="9"/>
  <c r="E255" i="9"/>
  <c r="E237" i="9"/>
  <c r="E215" i="9"/>
  <c r="E184" i="9"/>
  <c r="E177" i="9"/>
  <c r="E147" i="9"/>
  <c r="E140" i="9"/>
  <c r="E120" i="9"/>
  <c r="E112" i="9"/>
  <c r="E86" i="9"/>
  <c r="E79" i="9"/>
  <c r="E71" i="9"/>
  <c r="E45" i="9"/>
  <c r="E38" i="9"/>
  <c r="E24" i="9"/>
  <c r="E76" i="11" l="1"/>
  <c r="E69" i="11"/>
  <c r="E44" i="11"/>
  <c r="E37" i="11"/>
  <c r="E21" i="11"/>
  <c r="E14" i="11"/>
  <c r="B55" i="5"/>
  <c r="B57" i="5" s="1"/>
  <c r="C54" i="5"/>
  <c r="C52" i="5"/>
  <c r="C43" i="5"/>
  <c r="C42" i="5"/>
  <c r="C34" i="5"/>
  <c r="C33" i="5"/>
  <c r="C55" i="5" s="1"/>
  <c r="C57" i="5" s="1"/>
  <c r="C27" i="5"/>
  <c r="C25" i="5"/>
  <c r="C16" i="5"/>
  <c r="C15" i="5"/>
  <c r="C14" i="5"/>
  <c r="C10" i="5"/>
  <c r="C5" i="5"/>
  <c r="C28" i="5" s="1"/>
  <c r="C30" i="5" s="1"/>
  <c r="B3" i="5"/>
  <c r="B28" i="5" s="1"/>
  <c r="B30" i="5" s="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348+11030 daň z příjmu právnických osob placená krajem
</t>
        </r>
      </text>
    </comment>
    <comment ref="C5" authorId="0">
      <text>
        <r>
          <rPr>
            <b/>
            <sz val="8"/>
            <color indexed="81"/>
            <rFont val="Tahoma"/>
            <family val="2"/>
            <charset val="238"/>
          </rPr>
          <t>Navrátilová Lenka:</t>
        </r>
        <r>
          <rPr>
            <sz val="8"/>
            <color indexed="81"/>
            <rFont val="Tahoma"/>
            <family val="2"/>
            <charset val="238"/>
          </rPr>
          <t xml:space="preserve">
417+15 pron. Z
626+1 náj š
685-118 náj k
</t>
        </r>
      </text>
    </comment>
    <comment ref="C10" authorId="0">
      <text>
        <r>
          <rPr>
            <b/>
            <sz val="8"/>
            <color indexed="81"/>
            <rFont val="Tahoma"/>
            <family val="2"/>
            <charset val="238"/>
          </rPr>
          <t>Navrátilová Lenka:</t>
        </r>
        <r>
          <rPr>
            <sz val="8"/>
            <color indexed="81"/>
            <rFont val="Tahoma"/>
            <family val="2"/>
            <charset val="238"/>
          </rPr>
          <t xml:space="preserve">
50-1060 odvody š inv
93+260 odvod s+k
138+30 odvod d
204+100 odvod z
207+9113 odvod d
262+152 odvod s do rez
312-57 odvod náj š.
326+162 odvod z na omp
428+673 odvod š
429+25 odvod d na omp
502-100 odvod š inv
507+25973 odvod d do rez
508+216 š do inv
563+850 odvod z
564+1590 odvod š na omp
570+1000 odvod z do rez
638-269 odvod k do rez
639-97 odvod z do rez
640+254 odvod š
651+3118 odvod s
652+1753 odvod š
</t>
        </r>
      </text>
    </comment>
    <comment ref="C11" authorId="0">
      <text>
        <r>
          <rPr>
            <b/>
            <sz val="8"/>
            <color indexed="81"/>
            <rFont val="Tahoma"/>
            <family val="2"/>
            <charset val="238"/>
          </rPr>
          <t>Navrátilová Lenka:</t>
        </r>
        <r>
          <rPr>
            <sz val="8"/>
            <color indexed="81"/>
            <rFont val="Tahoma"/>
            <family val="2"/>
            <charset val="238"/>
          </rPr>
          <t xml:space="preserve">
418+772 záv. účet zůstatek</t>
        </r>
      </text>
    </comment>
    <comment ref="C12" authorId="0">
      <text>
        <r>
          <rPr>
            <b/>
            <sz val="8"/>
            <color indexed="81"/>
            <rFont val="Tahoma"/>
            <family val="2"/>
            <charset val="238"/>
          </rPr>
          <t>Navrátilová Lenka:</t>
        </r>
        <r>
          <rPr>
            <sz val="8"/>
            <color indexed="81"/>
            <rFont val="Tahoma"/>
            <family val="2"/>
            <charset val="238"/>
          </rPr>
          <t xml:space="preserve">
355+25197 zapojení zůst z roku 2011
</t>
        </r>
      </text>
    </comment>
    <comment ref="C14" authorId="0">
      <text>
        <r>
          <rPr>
            <b/>
            <sz val="8"/>
            <color indexed="81"/>
            <rFont val="Tahoma"/>
            <family val="2"/>
            <charset val="238"/>
          </rPr>
          <t>Navrátilová Lenka:</t>
        </r>
        <r>
          <rPr>
            <sz val="8"/>
            <color indexed="81"/>
            <rFont val="Tahoma"/>
            <family val="2"/>
            <charset val="238"/>
          </rPr>
          <t xml:space="preserve">
21+316 poj OK Nem.Přerov
51+127 poj s
120+3031 ref mezd
151+142 poj š
172+250 ref mezd
178+948 poj š
252+140 pokuta OPVPK
296+15 poj š
325+15 poj š
372+3 poj š
508+534 dar inv
603+900 od krajů
604+77 vyúčt. ČEZ
610+691 poj š
632+500 dotace Olomouc ORJ 74
658+489 poj š
</t>
        </r>
      </text>
    </comment>
    <comment ref="C15" authorId="0">
      <text>
        <r>
          <rPr>
            <b/>
            <sz val="8"/>
            <color indexed="81"/>
            <rFont val="Tahoma"/>
            <family val="2"/>
            <charset val="238"/>
          </rPr>
          <t>Navrátilová Lenka:</t>
        </r>
        <r>
          <rPr>
            <sz val="8"/>
            <color indexed="81"/>
            <rFont val="Tahoma"/>
            <family val="2"/>
            <charset val="238"/>
          </rPr>
          <t xml:space="preserve">
15+4912032 přímé nák.
17+59300
88+1366
89+465
90+279
146+1590
148+4246
170+61450
209+2900
210+4456
211+2056
253+6153
285+120
309+322
314+316
315+96
316+78
357+57020
358+16
420+67
459+2177
460+6781
483-104663 přímé nák.
512-137
550+6418
553+143
609+52754
633+110
637+729
656+7423
688+699
</t>
        </r>
      </text>
    </comment>
    <comment ref="C16" authorId="0">
      <text>
        <r>
          <rPr>
            <b/>
            <sz val="8"/>
            <color indexed="81"/>
            <rFont val="Tahoma"/>
            <family val="2"/>
            <charset val="238"/>
          </rPr>
          <t>Navrátilová Lenka:</t>
        </r>
        <r>
          <rPr>
            <sz val="8"/>
            <color indexed="81"/>
            <rFont val="Tahoma"/>
            <family val="2"/>
            <charset val="238"/>
          </rPr>
          <t xml:space="preserve">
350+365
360+33
361+819
659+70
</t>
        </r>
      </text>
    </comment>
    <comment ref="C17" authorId="0">
      <text>
        <r>
          <rPr>
            <b/>
            <sz val="8"/>
            <color indexed="81"/>
            <rFont val="Tahoma"/>
            <family val="2"/>
            <charset val="238"/>
          </rPr>
          <t>Navrátilová Lenka:</t>
        </r>
        <r>
          <rPr>
            <sz val="8"/>
            <color indexed="81"/>
            <rFont val="Tahoma"/>
            <family val="2"/>
            <charset val="238"/>
          </rPr>
          <t xml:space="preserve">
78+2400 (s+z)
173+3000 (s+z)
256+130
284+25
318+3000 (s+z+š)
548+3800(s+z+š)
</t>
        </r>
      </text>
    </comment>
    <comment ref="C18" authorId="0">
      <text>
        <r>
          <rPr>
            <b/>
            <sz val="8"/>
            <color indexed="81"/>
            <rFont val="Tahoma"/>
            <family val="2"/>
            <charset val="238"/>
          </rPr>
          <t>Navrátilová Lenka:</t>
        </r>
        <r>
          <rPr>
            <sz val="8"/>
            <color indexed="81"/>
            <rFont val="Tahoma"/>
            <family val="2"/>
            <charset val="238"/>
          </rPr>
          <t xml:space="preserve">
82+66
142+479
258+25
313+84
349+463
505+486
546+74
547+25
</t>
        </r>
      </text>
    </comment>
    <comment ref="C19" authorId="0">
      <text>
        <r>
          <rPr>
            <b/>
            <sz val="8"/>
            <color indexed="81"/>
            <rFont val="Tahoma"/>
            <family val="2"/>
            <charset val="238"/>
          </rPr>
          <t>Navrátilová Lenka:</t>
        </r>
        <r>
          <rPr>
            <sz val="8"/>
            <color indexed="81"/>
            <rFont val="Tahoma"/>
            <family val="2"/>
            <charset val="238"/>
          </rPr>
          <t xml:space="preserve">
176+61
217+3974
257+9254
419+520
461+15
462+1695
549+345
</t>
        </r>
      </text>
    </comment>
    <comment ref="C20" authorId="0">
      <text>
        <r>
          <rPr>
            <b/>
            <sz val="8"/>
            <color indexed="81"/>
            <rFont val="Tahoma"/>
            <family val="2"/>
            <charset val="238"/>
          </rPr>
          <t>Navrátilová Lenka:</t>
        </r>
        <r>
          <rPr>
            <sz val="8"/>
            <color indexed="81"/>
            <rFont val="Tahoma"/>
            <family val="2"/>
            <charset val="238"/>
          </rPr>
          <t xml:space="preserve">
464+208570</t>
        </r>
      </text>
    </comment>
    <comment ref="C21" authorId="0">
      <text>
        <r>
          <rPr>
            <b/>
            <sz val="8"/>
            <color indexed="81"/>
            <rFont val="Tahoma"/>
            <family val="2"/>
            <charset val="238"/>
          </rPr>
          <t>Navrátilová Lenka:</t>
        </r>
        <r>
          <rPr>
            <sz val="8"/>
            <color indexed="81"/>
            <rFont val="Tahoma"/>
            <family val="2"/>
            <charset val="238"/>
          </rPr>
          <t xml:space="preserve">
147+20 KŘ volby
171+600 zahraniční spolupráce
175+4983 hasiči min
362+20 volby z
363+100 prez. volby
364+975 PAP
416+450 rom.koor.
370+2215 povodně
371+70 lim k
539+100 volvy kraj, senát</t>
        </r>
      </text>
    </comment>
    <comment ref="C22" authorId="0">
      <text>
        <r>
          <rPr>
            <b/>
            <sz val="8"/>
            <color indexed="81"/>
            <rFont val="Tahoma"/>
            <family val="2"/>
            <charset val="238"/>
          </rPr>
          <t>Navrátilová Lenka:</t>
        </r>
        <r>
          <rPr>
            <sz val="8"/>
            <color indexed="81"/>
            <rFont val="Tahoma"/>
            <family val="2"/>
            <charset val="238"/>
          </rPr>
          <t xml:space="preserve">
108+3389
143+36538
144+21455
206+9114
218+15265
219+21575
222+1293
292+19202
367+23884
424+5001
425+5016
469+6
509+7953
554+16120
556+4594
560+71
607+1226
635+1131
</t>
        </r>
      </text>
    </comment>
    <comment ref="C23" authorId="0">
      <text>
        <r>
          <rPr>
            <b/>
            <sz val="8"/>
            <color indexed="81"/>
            <rFont val="Tahoma"/>
            <family val="2"/>
            <charset val="238"/>
          </rPr>
          <t>Navrátilová Lenka:</t>
        </r>
        <r>
          <rPr>
            <sz val="8"/>
            <color indexed="81"/>
            <rFont val="Tahoma"/>
            <family val="2"/>
            <charset val="238"/>
          </rPr>
          <t xml:space="preserve">
46+5542
77+8028 FSEU zap. zůstatku 
86+5542
109-5542
116+61 ŠČS
123+473
213+5893 FSEU
220+128
290+10834
423+731 FSEU
465+86 FSEU
558+5367 NF</t>
        </r>
      </text>
    </comment>
    <comment ref="C24" authorId="0">
      <text>
        <r>
          <rPr>
            <b/>
            <sz val="8"/>
            <color indexed="81"/>
            <rFont val="Tahoma"/>
            <family val="2"/>
            <charset val="238"/>
          </rPr>
          <t>Navrátilová Lenka:</t>
        </r>
        <r>
          <rPr>
            <sz val="8"/>
            <color indexed="81"/>
            <rFont val="Tahoma"/>
            <family val="2"/>
            <charset val="238"/>
          </rPr>
          <t xml:space="preserve">
18+223976 zůst. EIB
18+24976 zůst. KB
323+101627 6.tranše EIB
</t>
        </r>
      </text>
    </comment>
    <comment ref="C25" authorId="0">
      <text>
        <r>
          <rPr>
            <b/>
            <sz val="8"/>
            <color indexed="81"/>
            <rFont val="Tahoma"/>
            <family val="2"/>
            <charset val="238"/>
          </rPr>
          <t>Navrátilová Lenka:</t>
        </r>
        <r>
          <rPr>
            <sz val="8"/>
            <color indexed="81"/>
            <rFont val="Tahoma"/>
            <family val="2"/>
            <charset val="238"/>
          </rPr>
          <t xml:space="preserve">
1+139
4+22919
5+28597
6+19248
8+2849+171+86
10+61610
11+81709
13+170
14+57758
19+31
20+11
45+895
47+1794
48+1433
61+13
79+192 s
84+309
85+18
87+845
114+2110
115+14562
121+850
122+480
125+8870
126+476
127+599
145+14751
174+1992
177+1278
205+669
212+8018
214+1993
215+612
216+2724
221+2914
223+5051
259+1223
260+1908
261+1
283+420
288+7329
289+1422
291+800
294+5894
317+1119
319+11221
320+1502
321+2989
322+1380
347+10140
354+4057
359+8326
366+17
368+7
369+5195
421+1726
422+319
426+4074
466+1623
467+1319
468+28
501+8712
504+323
510+100
511+91
515+16590
551+1119
552+347
555+137
557+16179
559+400
562-365
565+3181
605+192
606+221
620+691
625+4456
627+96
629+115
630+782
631+1190
636+2527
657+6319
660+149
661+74
662+157
682+541
686+11
687+1734
</t>
        </r>
      </text>
    </comment>
    <comment ref="C26" authorId="0">
      <text>
        <r>
          <rPr>
            <b/>
            <sz val="8"/>
            <color indexed="81"/>
            <rFont val="Tahoma"/>
            <family val="2"/>
            <charset val="238"/>
          </rPr>
          <t>Navrátilová Lenka:</t>
        </r>
        <r>
          <rPr>
            <sz val="8"/>
            <color indexed="81"/>
            <rFont val="Tahoma"/>
            <family val="2"/>
            <charset val="238"/>
          </rPr>
          <t xml:space="preserve">
44+8512 ssok
323+101627 6.tranše EIB
</t>
        </r>
      </text>
    </comment>
    <comment ref="C27" authorId="0">
      <text>
        <r>
          <rPr>
            <b/>
            <sz val="8"/>
            <color indexed="81"/>
            <rFont val="Tahoma"/>
            <family val="2"/>
            <charset val="238"/>
          </rPr>
          <t>Navrátilová Lenka:</t>
        </r>
        <r>
          <rPr>
            <sz val="8"/>
            <color indexed="81"/>
            <rFont val="Tahoma"/>
            <family val="2"/>
            <charset val="238"/>
          </rPr>
          <t xml:space="preserve">
22+174 FV MF a MPSV soc. dávky
43+2821 depozita
49+4275 FV KB PO
91+63 FV obce
92+3233 FV MŠMT
119+81 FV GG
149+71 FV GG
150+101 FV GG
179+3 sankce GG
180 sankce š
224+1748 FV 07
225+4 sankce š
293+132 sankce GG
295+38 sankce š
322+281 sankce GG
324+11 sankce š
356+176316 závěrečný účet - zapojení zůst.
412+454 FV a sankce GG
427-513
430-3762
496+160 GG
516+497 FV š
561+6 GG
608+103 GG
669+19 sankce š
</t>
        </r>
      </text>
    </comment>
    <comment ref="C33" authorId="0">
      <text>
        <r>
          <rPr>
            <b/>
            <sz val="8"/>
            <color indexed="81"/>
            <rFont val="Tahoma"/>
            <family val="2"/>
            <charset val="238"/>
          </rPr>
          <t>Navrátilová Lenka:</t>
        </r>
        <r>
          <rPr>
            <sz val="8"/>
            <color indexed="81"/>
            <rFont val="Tahoma"/>
            <family val="2"/>
            <charset val="238"/>
          </rPr>
          <t xml:space="preserve">
21+316 poj OK Nem.Přerov
120+3031 ref mezd
172+250 ref mezd
262+152 odvod s do rez
325+15 poj š
326+162 odvod z na omp
348+11030 daň z příjmu právnických osob placená krajem
429+25 odvod d
465+86 FSEU
507+25973 odvod d do rez
564+1590 odvod š na omp
570+1000 odvod z do rez
603+900 od krajů
604+77 vyúčt. ČEZ
632+500 dotace Olomouc ORJ 74
</t>
        </r>
      </text>
    </comment>
    <comment ref="C34" authorId="0">
      <text>
        <r>
          <rPr>
            <b/>
            <sz val="8"/>
            <color indexed="81"/>
            <rFont val="Tahoma"/>
            <family val="2"/>
            <charset val="238"/>
          </rPr>
          <t>Navrátilová Lenka:</t>
        </r>
        <r>
          <rPr>
            <sz val="8"/>
            <color indexed="81"/>
            <rFont val="Tahoma"/>
            <family val="2"/>
            <charset val="238"/>
          </rPr>
          <t xml:space="preserve">
44+8512 ssok
51+127 poj s
138+30 odvod d
151+142 poj š
178+948 poj š
204+100 odvod z
296+15 poj š
312-57 odvod náj š.
417+15 pronájem z
372+3 poj š
428+673 odvod š
563+850 odvod z
610+691 poj š
626+1 náj š
638-269 odvod k do rez
639-97 odvod z do rez
640+254 odvod š
651+3118 odvod s
652+1753 odvod š
658+489 poj š
685-118 náj k</t>
        </r>
      </text>
    </comment>
    <comment ref="C35" authorId="0">
      <text>
        <r>
          <rPr>
            <b/>
            <sz val="8"/>
            <color indexed="81"/>
            <rFont val="Tahoma"/>
            <family val="2"/>
            <charset val="238"/>
          </rPr>
          <t>Navrátilová Lenka:</t>
        </r>
        <r>
          <rPr>
            <sz val="8"/>
            <color indexed="81"/>
            <rFont val="Tahoma"/>
            <family val="2"/>
            <charset val="238"/>
          </rPr>
          <t xml:space="preserve">
418+772 záv. účet zůstatek</t>
        </r>
      </text>
    </comment>
    <comment ref="C36" authorId="0">
      <text>
        <r>
          <rPr>
            <b/>
            <sz val="8"/>
            <color indexed="81"/>
            <rFont val="Tahoma"/>
            <family val="2"/>
            <charset val="238"/>
          </rPr>
          <t>Navrátilová Lenka:</t>
        </r>
        <r>
          <rPr>
            <sz val="8"/>
            <color indexed="81"/>
            <rFont val="Tahoma"/>
            <family val="2"/>
            <charset val="238"/>
          </rPr>
          <t xml:space="preserve">
355+25197 zapojení zůst z roku 2011</t>
        </r>
      </text>
    </comment>
    <comment ref="C38" authorId="0">
      <text>
        <r>
          <rPr>
            <b/>
            <sz val="8"/>
            <color indexed="81"/>
            <rFont val="Tahoma"/>
            <family val="2"/>
            <charset val="238"/>
          </rPr>
          <t>Navrátilová Lenka:</t>
        </r>
        <r>
          <rPr>
            <sz val="8"/>
            <color indexed="81"/>
            <rFont val="Tahoma"/>
            <family val="2"/>
            <charset val="238"/>
          </rPr>
          <t xml:space="preserve">
93+260 odvod s+k
207+9113 odvod d
502-100 odvod š inv
508+534 dar inv
508+216 š do inv (celkem 750000)</t>
        </r>
      </text>
    </comment>
    <comment ref="C40" authorId="0">
      <text>
        <r>
          <rPr>
            <b/>
            <sz val="8"/>
            <color indexed="81"/>
            <rFont val="Tahoma"/>
            <family val="2"/>
            <charset val="238"/>
          </rPr>
          <t>Navrátilová Lenka:</t>
        </r>
        <r>
          <rPr>
            <sz val="8"/>
            <color indexed="81"/>
            <rFont val="Tahoma"/>
            <family val="2"/>
            <charset val="238"/>
          </rPr>
          <t xml:space="preserve">
50-1060 odvody š inv</t>
        </r>
      </text>
    </comment>
    <comment ref="C42" authorId="0">
      <text>
        <r>
          <rPr>
            <b/>
            <sz val="8"/>
            <color indexed="81"/>
            <rFont val="Tahoma"/>
            <family val="2"/>
            <charset val="238"/>
          </rPr>
          <t>Navrátilová Lenka:</t>
        </r>
        <r>
          <rPr>
            <sz val="8"/>
            <color indexed="81"/>
            <rFont val="Tahoma"/>
            <family val="2"/>
            <charset val="238"/>
          </rPr>
          <t xml:space="preserve">
15+4912032 přímé nák.
17+59300
88+1366
89+465
90+279
146+1590
148+4246
170+61450
209+2900
210+4456
211+2056
253+6153
285+120
309+322
314+316
315+96
316+78
357+57020
358+16
420+67
459+2177
460+6781
483-104663 přímé nák.
512-137
550+6418
553+143
609+52754
633+110
637+729
656+7423
688+699
</t>
        </r>
      </text>
    </comment>
    <comment ref="C43" authorId="0">
      <text>
        <r>
          <rPr>
            <b/>
            <sz val="8"/>
            <color indexed="81"/>
            <rFont val="Tahoma"/>
            <family val="2"/>
            <charset val="238"/>
          </rPr>
          <t>Navrátilová Lenka:</t>
        </r>
        <r>
          <rPr>
            <sz val="8"/>
            <color indexed="81"/>
            <rFont val="Tahoma"/>
            <family val="2"/>
            <charset val="238"/>
          </rPr>
          <t xml:space="preserve">
350+365
360+33
361+819
659+70</t>
        </r>
      </text>
    </comment>
    <comment ref="C44" authorId="0">
      <text>
        <r>
          <rPr>
            <b/>
            <sz val="8"/>
            <color indexed="81"/>
            <rFont val="Tahoma"/>
            <family val="2"/>
            <charset val="238"/>
          </rPr>
          <t>Navrátilová Lenka:</t>
        </r>
        <r>
          <rPr>
            <sz val="8"/>
            <color indexed="81"/>
            <rFont val="Tahoma"/>
            <family val="2"/>
            <charset val="238"/>
          </rPr>
          <t xml:space="preserve">
78+2400 (s+z)
173+3000 (s+z)
256+130
284+25
318+3000 (s+z+š)
548+3800(s+z+š)</t>
        </r>
      </text>
    </comment>
    <comment ref="C45" authorId="0">
      <text>
        <r>
          <rPr>
            <b/>
            <sz val="8"/>
            <color indexed="81"/>
            <rFont val="Tahoma"/>
            <family val="2"/>
            <charset val="238"/>
          </rPr>
          <t>Navrátilová Lenka:</t>
        </r>
        <r>
          <rPr>
            <sz val="8"/>
            <color indexed="81"/>
            <rFont val="Tahoma"/>
            <family val="2"/>
            <charset val="238"/>
          </rPr>
          <t xml:space="preserve">
82+66
142+479
258+25
313+84
349+463
505+486
546+74
547+25
628+106
</t>
        </r>
      </text>
    </comment>
    <comment ref="C46" authorId="0">
      <text>
        <r>
          <rPr>
            <b/>
            <sz val="8"/>
            <color indexed="81"/>
            <rFont val="Tahoma"/>
            <family val="2"/>
            <charset val="238"/>
          </rPr>
          <t>Navrátilová Lenka:</t>
        </r>
        <r>
          <rPr>
            <sz val="8"/>
            <color indexed="81"/>
            <rFont val="Tahoma"/>
            <family val="2"/>
            <charset val="238"/>
          </rPr>
          <t xml:space="preserve">
176+61
217+3974
257+9254
419+520
461+15
462+1695
549+345</t>
        </r>
      </text>
    </comment>
    <comment ref="C47" authorId="0">
      <text>
        <r>
          <rPr>
            <b/>
            <sz val="8"/>
            <color indexed="81"/>
            <rFont val="Tahoma"/>
            <family val="2"/>
            <charset val="238"/>
          </rPr>
          <t>Navrátilová Lenka:</t>
        </r>
        <r>
          <rPr>
            <sz val="8"/>
            <color indexed="81"/>
            <rFont val="Tahoma"/>
            <family val="2"/>
            <charset val="238"/>
          </rPr>
          <t xml:space="preserve">
464+208570</t>
        </r>
      </text>
    </comment>
    <comment ref="C48" authorId="0">
      <text>
        <r>
          <rPr>
            <b/>
            <sz val="8"/>
            <color indexed="81"/>
            <rFont val="Tahoma"/>
            <family val="2"/>
            <charset val="238"/>
          </rPr>
          <t>Navrátilová Lenka:</t>
        </r>
        <r>
          <rPr>
            <sz val="8"/>
            <color indexed="81"/>
            <rFont val="Tahoma"/>
            <family val="2"/>
            <charset val="238"/>
          </rPr>
          <t xml:space="preserve">
147+20 KŘ volby
171+600 zahraniční spolupráce
175+4983 hasiči min
362+20 volby z
363+100 prez. volby
364+975 PAP
416+450 rom.koor.
370+2215 povodně
371+70 lim k
539+100 volvy kraj, senát
</t>
        </r>
      </text>
    </comment>
    <comment ref="C49" authorId="0">
      <text>
        <r>
          <rPr>
            <b/>
            <sz val="8"/>
            <color indexed="81"/>
            <rFont val="Tahoma"/>
            <family val="2"/>
            <charset val="238"/>
          </rPr>
          <t>Navrátilová Lenka:</t>
        </r>
        <r>
          <rPr>
            <sz val="8"/>
            <color indexed="81"/>
            <rFont val="Tahoma"/>
            <family val="2"/>
            <charset val="238"/>
          </rPr>
          <t xml:space="preserve">
108+3389
143+36538
144+21455
206+9114
218+15265
219+21575
222+1293
292+19202
367+23884
424+5001
425+5016
469+6
509+7953
554+16120
556+4594
560+71
607+1226
635+1131
</t>
        </r>
      </text>
    </comment>
    <comment ref="C50" authorId="0">
      <text>
        <r>
          <rPr>
            <b/>
            <sz val="8"/>
            <color indexed="81"/>
            <rFont val="Tahoma"/>
            <family val="2"/>
            <charset val="238"/>
          </rPr>
          <t>Navrátilová Lenka:</t>
        </r>
        <r>
          <rPr>
            <sz val="8"/>
            <color indexed="81"/>
            <rFont val="Tahoma"/>
            <family val="2"/>
            <charset val="238"/>
          </rPr>
          <t xml:space="preserve">
46+5542
77+8028 FSEU zap. zůstatku
86+5542
109-5542
116+61 ŠČS
123+473
213+5893 FSEU
220+128
290+10834
423+731 FSEU
558+5367 NF</t>
        </r>
      </text>
    </comment>
    <comment ref="C51" authorId="0">
      <text>
        <r>
          <rPr>
            <b/>
            <sz val="8"/>
            <color indexed="81"/>
            <rFont val="Tahoma"/>
            <family val="2"/>
            <charset val="238"/>
          </rPr>
          <t>Navrátilová Lenka:</t>
        </r>
        <r>
          <rPr>
            <sz val="8"/>
            <color indexed="81"/>
            <rFont val="Tahoma"/>
            <family val="2"/>
            <charset val="238"/>
          </rPr>
          <t xml:space="preserve">
18+223976 zůst. EIB
18+24976 zůst. KB
323+101627 6.tranše EIB
</t>
        </r>
      </text>
    </comment>
    <comment ref="C52" authorId="0">
      <text>
        <r>
          <rPr>
            <b/>
            <sz val="8"/>
            <color indexed="81"/>
            <rFont val="Tahoma"/>
            <family val="2"/>
            <charset val="238"/>
          </rPr>
          <t>Navrátilová Lenka:</t>
        </r>
        <r>
          <rPr>
            <sz val="8"/>
            <color indexed="81"/>
            <rFont val="Tahoma"/>
            <family val="2"/>
            <charset val="238"/>
          </rPr>
          <t xml:space="preserve">
1+139
4+22919
5+28597
6+19248
8+2849+171+86
10+61610
11+81709
13+170
14+57758
19+31
20+11
45+895
47+1794
48+1433
61+13
79+192
84+309
85+18
87+845
114+2110
115+14562
121+850
122+480
125+8870
126+476
127+599
145+14751
174+1992
177+1278
205+669
212+8018
214+1993
215+612
216+2724
221+2914
223+5051
252+140 pokuta OPVPK
259+1223
260+1908
261+1
283+420
288+7329
289+1422
291+800
294+5894
317+1119
319+11221
320+1502
321+2989
322+1380
347+10140
354+4057
359+8326
366+17
368+7
369+5195
421+1726
422+319
426+4074
466+1623
467+1319
468+28
501+8712
504+323
510+100
511+91
515+16590
551+1119
552+347
555+137
557+16179
559+400
562-365
565+3181
605+192
606+221
620+691
625+4456
627+96
629+115
630+782
631+1190
636+2527
657+6319
660+149
661+74
662+157
682+541
686+11
687+1734</t>
        </r>
      </text>
    </comment>
    <comment ref="C54" authorId="0">
      <text>
        <r>
          <rPr>
            <b/>
            <sz val="8"/>
            <color indexed="81"/>
            <rFont val="Tahoma"/>
            <family val="2"/>
            <charset val="238"/>
          </rPr>
          <t>Navrátilová Lenka:</t>
        </r>
        <r>
          <rPr>
            <sz val="8"/>
            <color indexed="81"/>
            <rFont val="Tahoma"/>
            <family val="2"/>
            <charset val="238"/>
          </rPr>
          <t xml:space="preserve">
22+174 FV MF a MPSV soc. dávky
43+2821 depozita
49+4275 FV KB PO
91+63 FV obce
92+3233 FV MŠMT
119+81 FV GG
149+71 FV GG
150+101 FV GG
179+3 sankce GG
180 sankce š
224+1748 FV 07
225+4 sankce š
293+132 sankce GG
295+38 sankce š
322+281 sankce GG
324+11 sankce š
356+176316 závěrečný účet - zapojení zůst.
412+454 FV a sankce GG
427-513
430-3762
496+160 GG
516+497 FV š
561+6 GG
608+103 GG
669+19 sankce š</t>
        </r>
      </text>
    </comment>
  </commentList>
</comments>
</file>

<file path=xl/sharedStrings.xml><?xml version="1.0" encoding="utf-8"?>
<sst xmlns="http://schemas.openxmlformats.org/spreadsheetml/2006/main" count="5536" uniqueCount="628">
  <si>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</si>
  <si>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</si>
  <si>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</si>
  <si>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</si>
  <si>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</si>
  <si>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</si>
  <si>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</si>
  <si>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</si>
  <si>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</si>
  <si>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</si>
  <si>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</si>
  <si>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</si>
  <si>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</si>
  <si>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Dotace do oblasti školství</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</si>
  <si>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</si>
  <si>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</si>
  <si>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</si>
  <si>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</si>
  <si>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</si>
  <si>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</si>
  <si>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</si>
  <si>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Rozpracované investice</t>
  </si>
  <si>
    <t xml:space="preserve">Výdaje Olomouckého kraje celkem </t>
  </si>
  <si>
    <t>Výdaje Olomouckého kraje celkem (po konsolidaci)</t>
  </si>
  <si>
    <t>Fond sociálních potřeb</t>
  </si>
  <si>
    <t>Financování (splátky úvěrů)</t>
  </si>
  <si>
    <t>Daňové příjmy (včetně daně z příjmu PO placené krajem)</t>
  </si>
  <si>
    <t>Ostatní nedaňové příjmy</t>
  </si>
  <si>
    <t>EIB, KB</t>
  </si>
  <si>
    <t>Financování (přijaté úvěry, zůst. na BÚ)</t>
  </si>
  <si>
    <t>Evropské programy</t>
  </si>
  <si>
    <t>Rozpracované investice - zdravotnictví (z nájemného)</t>
  </si>
  <si>
    <t>Nové investice</t>
  </si>
  <si>
    <t>Nové investice - zdravotnictví (z nájemného)</t>
  </si>
  <si>
    <t>Dotace do oblasti kultury</t>
  </si>
  <si>
    <t>Dotace do oblasti sociálních věcí</t>
  </si>
  <si>
    <t>Dotace do oblasti zdravotnictví</t>
  </si>
  <si>
    <t>Dotace do oblasti životního prostředí a zemědělství</t>
  </si>
  <si>
    <t>Dotace do oblasti dopravy</t>
  </si>
  <si>
    <t>Dotace pro Krajský úřad, SDH, zahraniční spolupráce, povodně, limitky</t>
  </si>
  <si>
    <t>Dotace od Regionální rady</t>
  </si>
  <si>
    <t>Dotace z NF, FSEU, ze zahraničí</t>
  </si>
  <si>
    <t>Grantová schémata, OP LZZ, OPŽP, OPPS, GG, OP VPK, IOP</t>
  </si>
  <si>
    <t>Zapojení finančního vypořádání, depozita</t>
  </si>
  <si>
    <t xml:space="preserve"> -Rozpočtová změna 684/12</t>
  </si>
  <si>
    <t>druh rozpočtové změny: zapojení prostředků do rozpočtu</t>
  </si>
  <si>
    <t>důvod: odbor zdravotnictví požádal ekonomický odbor dne 6.11.2012 o provedení rozpočtové změny. Důvodem navrhované změny je zapojení finančních prostředků do rozpočtu Olomouckého kraje ve výši 92,- Kč. Finanční prostředky budou navýšeny v souladu s platnou smlouvou o nájmu nemovitého majetku mezi příspěvkovou organizací Zdravotnická záchranná služba Olomouckého kraje a Olomouckým krajem.</t>
  </si>
  <si>
    <t>Odbor zdravotnictví</t>
  </si>
  <si>
    <t>ORJ - 14</t>
  </si>
  <si>
    <t>UZ</t>
  </si>
  <si>
    <t>ORG</t>
  </si>
  <si>
    <t xml:space="preserve">§ </t>
  </si>
  <si>
    <t>položka</t>
  </si>
  <si>
    <t>částka v Kč</t>
  </si>
  <si>
    <t>2132 - Příjmy z pronájmu ostat. nemov. a j. č.</t>
  </si>
  <si>
    <t>celkem</t>
  </si>
  <si>
    <t>5331 - Neinvestiční příspěvky zřízeným PO</t>
  </si>
  <si>
    <t xml:space="preserve"> -Rozpočtová změna 685/12</t>
  </si>
  <si>
    <t>druh rozpočtové změny: snížení prostředků rozpočtu</t>
  </si>
  <si>
    <t>důvod: odbor kultury a památkové péče požádal ekonomický odbor dne 7.11.2012 o provedení rozpočtové změny. Důvodem navrhované změny je snížení prostředků rozpočtu Olomouckého kraje ve výši 118 182,- Kč. Finanční prostředky budou sníženy jako odvod nájemného příspěvkové organizace Olomouckého kraje Vědecká knihovna v Olomouci.</t>
  </si>
  <si>
    <t>Odbor kultury a památkové péče</t>
  </si>
  <si>
    <t>ORJ - 13</t>
  </si>
  <si>
    <t xml:space="preserve"> -Rozpočtová změna 686/12</t>
  </si>
  <si>
    <t>druh rozpočtové změny: zapojení nových prostředků do rozpočtu</t>
  </si>
  <si>
    <t>důvod: odbor investic a evropských programů požádal ekonomický odbor dne 1.11.2012 o provedení rozpočtové změny. Důvodem navrhované změny je zapojení finančních prostředků do rozpočtu odboru investic a evropských programů ve výši 11 380,98 Kč. Finanční prostředky budou zapojeny jako příjmy z úroků projektu v rámci Operačního programu Vzdělávání pro konkurenceschopnost "Inovace výuky československých a českých dějin 20. století na středních školách v Olomouckém a Moravskoslezském kraji".</t>
  </si>
  <si>
    <t>Odbor investic a evropských programů</t>
  </si>
  <si>
    <t>ORJ - 69</t>
  </si>
  <si>
    <t>2141 - Příjmy z úroků</t>
  </si>
  <si>
    <t>5901 - Nespecifikované rezervy</t>
  </si>
  <si>
    <t xml:space="preserve"> -Rozpočtová změna 638/12</t>
  </si>
  <si>
    <t>Odbor ekonomický</t>
  </si>
  <si>
    <t>ORJ - 07</t>
  </si>
  <si>
    <t>2122 - Odvody příspěvkových organizací</t>
  </si>
  <si>
    <t xml:space="preserve"> -Rozpočtová změna 639/12</t>
  </si>
  <si>
    <t xml:space="preserve"> -Rozpočtová změna 640/12</t>
  </si>
  <si>
    <t>Odbor školství, mládeže a tělovýchovy</t>
  </si>
  <si>
    <t>ORJ - 10</t>
  </si>
  <si>
    <t xml:space="preserve"> -Rozpočtová změna 641/12</t>
  </si>
  <si>
    <t>druh rozpočtové změny: vnitřní rozpočtová změna - přesun mezi jednotlivými položkami, paragrafy a odbory ekonomickým a školství, mládeže a tělovýchovy</t>
  </si>
  <si>
    <t>důvod: odbor školství, mládeže a tělovýchovy požádal ekonomický odbor dne 8.11.2012 o provedení rozpočtové změny. Důvodem navrhované změny je převedení finančních prostředků z odboru ekonomického na odbor školství, mládeže a tělovýchovy ve výši             1 500 000,- Kč. Finanční prostředky budou použity na předfinancování výdajů projektu v rámci Operačního programu Životní prostředí "Realizace energeticky úsporných opatření" školské příspěvkové organizace Střední odborná škola a Střední odborné učiliště strojírenské a stavební, Jeseník, prostředky budou čerpány z úvěrového rámce na základě úvěrové smlouvy s Evropskou investiční bankou.</t>
  </si>
  <si>
    <t>6351 - Investiční transfery zřízeným PO</t>
  </si>
  <si>
    <t xml:space="preserve"> -Rozpočtová změna 642/12</t>
  </si>
  <si>
    <t>druh rozpočtové změny: vnitřní rozpočtová změna - přesun mezi jednotlivými položkami, paragrafy a odbory ekonomickým a sociálních věcí</t>
  </si>
  <si>
    <t>důvod: odbor sociálních věcí požádal ekonomický odbor dne 14.11.2012 o provedení rozpočtové změny. Důvodem navrhované změny je převedení finančních prostředků z odboru sociálních věcí na odbor ekonomický v celkové výši 193 309,- Kč. Finanční prostředky na realizaci investičních akcí jednotlivých příspěvkových organizací v oblasti sociální z úvěru Komerční banky, a. s., nebudou vyčerpány, a budou převedeny do rozpočtu kraje k dalšímu použití.</t>
  </si>
  <si>
    <t>Odbor sociálních věcí</t>
  </si>
  <si>
    <t>ORJ - 11</t>
  </si>
  <si>
    <t xml:space="preserve"> -Rozpočtová změna 643/12</t>
  </si>
  <si>
    <t>druh rozpočtové změny: vnitřní rozpočtová změna - přesun mezi jednotlivými položkami, paragrafy v rámci odboru školství, mládeže a tělovýchovy</t>
  </si>
  <si>
    <t>důvod: odbor školství, mládeže a tělovýchovy požádal ekonomický odbor dne 5.11.2012 o provedení rozpočtové změny. Důvodem navrhované změny je přesun finančních prostředků v rámci odboru školství, mládeže a tělovýchovy v celkové výši 400 000,- Kč. Finanční prostředky budou použity na poskytnutí příspěvků pro studenty a školy, na pohoštění, pronájem a služby v rámci ocenění "Talent Olomouckého kraje", na základě usnesení Rady Olomouckého kraje č. UR/100/18/2012 ze dne 6.11.2012.</t>
  </si>
  <si>
    <t>30102000000</t>
  </si>
  <si>
    <t>5493 - Účel. neinvest. transfery nepodnik. FO</t>
  </si>
  <si>
    <t>20000000000</t>
  </si>
  <si>
    <t>5164 - Nájemné</t>
  </si>
  <si>
    <t>5169 - Nákup ostatních služeb</t>
  </si>
  <si>
    <t>5175 - Pohoštění</t>
  </si>
  <si>
    <t>5494 - Neinv. transf. obyv. nemaj. charak. daru</t>
  </si>
  <si>
    <t>30100008357</t>
  </si>
  <si>
    <t>5321 - Neinvestiční transfery obcím</t>
  </si>
  <si>
    <t>30001001108</t>
  </si>
  <si>
    <t>30001001113</t>
  </si>
  <si>
    <t>30001001103</t>
  </si>
  <si>
    <t>30001001101</t>
  </si>
  <si>
    <t>30001001111</t>
  </si>
  <si>
    <t>30001001105</t>
  </si>
  <si>
    <t>30001001150</t>
  </si>
  <si>
    <t>30001001102</t>
  </si>
  <si>
    <t xml:space="preserve"> -Rozpočtová změna 644/12</t>
  </si>
  <si>
    <t>druh rozpočtové změny: vnitřní rozpočtová změna - přesun mezi jednotlivými položkami, paragrafy v rámci odboru sociálních věcí</t>
  </si>
  <si>
    <t>důvod: odbor sociálních věcí požádal ekonomický odbor dne 7.11.2012 o provedení rozpočtové změny. Důvodem navrhované změny je přesun finančních prostředků v rámci odboru sociálních věcí v celkové výši 80 156,47 Kč. Finanční prostředky budou použity na úhradu nákladů projektu "Dobrovolnické možnosti podpory seniorů a sociálně vyloučených občanů v EU".</t>
  </si>
  <si>
    <t xml:space="preserve">5139 - Nákup materiálu j. n. </t>
  </si>
  <si>
    <t>5142 - Realizované kurzové ztráty</t>
  </si>
  <si>
    <t xml:space="preserve"> -Rozpočtová změna 645/12</t>
  </si>
  <si>
    <t>důvod: odbor sociálních věcí požádal ekonomický odbor dne 16.11.2012 o provedení rozpočtové změny. Důvodem navrhované změny je přesun finančních prostředků v rámci odboru sociálních věcí ve výši 13 000,- Kč. Finanční prostředky budou použity na úhradu nákladů na konání mimořádné porady ředitelů příspěvkových organizací.</t>
  </si>
  <si>
    <t xml:space="preserve"> -Rozpočtová změna 646/12</t>
  </si>
  <si>
    <t>druh rozpočtové změny: vnitřní rozpočtová změna - přesun mezi jednotlivými položkami, paragrafy v rámci odboru zdravotnictví</t>
  </si>
  <si>
    <t>důvod: odbor zdravotnictví požádal ekonomický odbor dne 13.11.2012 o provedení rozpočtové změny. Důvodem navrhované změny je přesun finančních prostředků v rámci odboru zdravotnictví ve výši 150 000,- Kč. Finanční prostředky budou použity na poskytnutí příspěvku v rámci Významných projektů Olomouckého kraje Nadaci HAIMAOM, jedná se pouze o změnu položky rozpočtové skladby.</t>
  </si>
  <si>
    <t>5229 - Ostat. neinv. transfery nezisk. a p. org.</t>
  </si>
  <si>
    <t>6329 - Ostat. inv. transfery nezisk. a pod. org.</t>
  </si>
  <si>
    <t xml:space="preserve"> -Rozpočtová změna 647/12</t>
  </si>
  <si>
    <t>důvod: odbor zdravotnictví požádal ekonomický odbor dne 13.11.2012 o provedení rozpočtové změny. Důvodem navrhované změny je přesun finančních prostředků v rámci odboru zdravotnictví ve výši 41 725,- Kč. Finanční prostředky budou použity na úhradu balonů v rámci programu "Zdraví 21", jedná se pouze o změnu položky rozpočtové skladby.</t>
  </si>
  <si>
    <t xml:space="preserve"> -Rozpočtová změna 648/12</t>
  </si>
  <si>
    <t>druh rozpočtové změny: vnitřní rozpočtová změna - přesun mezi jednotlivými položkami, paragrafy v rámci odboru investic a evropských programů</t>
  </si>
  <si>
    <t>důvod: odbor investic a evropských programů požádal ekonomický odbor dne 6.11.2012 o provedení rozpočtové změny. Důvodem navrhované změny je přesun finančních prostředků v rámci odboru investic a evropských programů ve výši 177 584,40 Kč. Finanční prostředky budou použity na financování výdajů projektu z oblasti dopravy "III/36711 Bedihošť - průtah, I. a II. etapa" z úvěrového rámce na základě úvěrové smlouvy s Evropskou investiční bankou.</t>
  </si>
  <si>
    <t>Odbor investic a evropských programů - ROP</t>
  </si>
  <si>
    <t>ORJ - 50</t>
  </si>
  <si>
    <t>6121 - Budovy, haly a stavby</t>
  </si>
  <si>
    <t xml:space="preserve"> -Rozpočtová změna 649/12</t>
  </si>
  <si>
    <t>důvod: odbor investic a evropských programů požádal ekonomický odbor dne 15.11.2012 o provedení rozpočtové změny. Důvodem navrhované změny je přesun finančních prostředků v rámci odboru investic a evropských programů v celkové výši 110 000,01 Kč. Finanční prostředky budou použity na úhradu nákladů projektu v oblasti cestovního ruchu "Marketingové aktivity Olomouckého kraje" v rámci Regionálního operačního programu Střední Morava a projektu v oblasti školství "Realizace energeticky úsporných opatření - ZŠ a DD Zábřeh" v rámci Operačního programu životní prostředí.</t>
  </si>
  <si>
    <t>ORJ - 59</t>
  </si>
  <si>
    <t>5173 - Cestovné (tuzemské i zahraniční)</t>
  </si>
  <si>
    <t xml:space="preserve"> -Rozpočtová změna 650/12</t>
  </si>
  <si>
    <t>důvod: odbor investic a evropských programů požádal ekonomický odbor dne 6.11.2012 o provedení rozpočtové změny. Důvodem navrhované změny je přesun finančních prostředků v rámci odboru investic a evropských programů v celkové výši 5 800 000,- Kč. Finanční prostředky budou použity na financování globálního grantu "Zvyšování kvality ve vzdělávání v Olomouckém kraji II" v rámci Operačního programu Vzdělávání pro konkurenceschopnost.</t>
  </si>
  <si>
    <t>Odbor investic a evropských programů - GG</t>
  </si>
  <si>
    <t>ORJ - 66</t>
  </si>
  <si>
    <t>5221 - Neinvest. transfery obec. prosp. spol.</t>
  </si>
  <si>
    <t>5336 - Neinvestiční dotace zřízeným PO</t>
  </si>
  <si>
    <t xml:space="preserve"> -Rozpočtová změna 651/12</t>
  </si>
  <si>
    <t xml:space="preserve"> -Rozpočtová změna 652/12</t>
  </si>
  <si>
    <t>3122</t>
  </si>
  <si>
    <t>3123</t>
  </si>
  <si>
    <t>3231</t>
  </si>
  <si>
    <t>3121</t>
  </si>
  <si>
    <t>3114</t>
  </si>
  <si>
    <t>4322</t>
  </si>
  <si>
    <t>3142</t>
  </si>
  <si>
    <t>3421</t>
  </si>
  <si>
    <t>3112</t>
  </si>
  <si>
    <t>3124</t>
  </si>
  <si>
    <t>3146</t>
  </si>
  <si>
    <t xml:space="preserve"> -Rozpočtová změna 653/12</t>
  </si>
  <si>
    <t>druh rozpočtové změny: vnitřní rozpočtová změna - přesun mezi jednotlivými položkami, paragrafy v rámci odboru informačních technologií</t>
  </si>
  <si>
    <t>důvod: odbor informačních technologií požádal ekonomický odbor dne 19.11.2012 o provedení rozpočtové změny. Důvodem navrhované změny je přesun finančních prostředků v rámci odboru informačních technologií ve výši 3 250 000,- Kč. Finanční prostředky budou použity na úhradu nákladů na správu licencí společnosti Microsoft, na základě smlouvy uzavřené se společností SoftwareONE Czech Republic s. r. o., Praha, a na nákup optického switche.</t>
  </si>
  <si>
    <t>Odbor informačních technologií</t>
  </si>
  <si>
    <t>ORJ - 06</t>
  </si>
  <si>
    <t>5171 - Opravy a udržování</t>
  </si>
  <si>
    <t>6125 - Výpočetní technika</t>
  </si>
  <si>
    <t xml:space="preserve"> -Rozpočtová změna 654/12</t>
  </si>
  <si>
    <t>druh rozpočtové změny: vnitřní rozpočtová změna - přesun mezi jednotlivými položkami, paragrafy v rámci kanceláře ředitele</t>
  </si>
  <si>
    <t xml:space="preserve">důvod: kancelář ředitele požádala ekonomický odbor dne 19.11.2012 o provedení rozpočtové změny. Důvodem navrhované změny je přesun finančních prostředků v rámci odboru kancelář ředitele v celkové výši 202 000,- Kč. Finanční prostředky budou použity na úhradu nákladů soudního řízení o určení vlastnictví k nemovitostem, na úhradu oprav 2 aut po havárii a nákup sanitárních potřeb. </t>
  </si>
  <si>
    <t>Kancelář ředitele</t>
  </si>
  <si>
    <t>ORJ - 03</t>
  </si>
  <si>
    <t>5192 - Poskyt. neinv. příspěvky a náhrady</t>
  </si>
  <si>
    <t xml:space="preserve"> -Rozpočtová změna 655/12</t>
  </si>
  <si>
    <t>důvod: kancelář ředitele požádala ekonomický odbor dne 19.11.2012 o provedení rozpočtové změny. Důvodem navrhované změny je přesun finančních prostředků v rámci odboru kancelář ředitele ve výši 52 243,37 Kč. Finanční prostředky budou použity na úhradu výdajů vzniklých Olomouckému kraji v souvislosti s konáním voleb do Senátu Parlamentu ČR, do zastupitelstev krajů a do zastupitelstva obce Vincencov.</t>
  </si>
  <si>
    <t>5011 - Platy zaměstnanců v prac. poměru</t>
  </si>
  <si>
    <t>5031 - Povinné pojistné na sociální zabezp.</t>
  </si>
  <si>
    <t>5032 - Povinné pojistné na veř. zdravotní poj.</t>
  </si>
  <si>
    <t>5156 - Pohonné hmoty a maziva</t>
  </si>
  <si>
    <t>5161 - Služby pošt</t>
  </si>
  <si>
    <t xml:space="preserve"> -Rozpočtová změna 656/12</t>
  </si>
  <si>
    <t>poskytovatel: Ministerstvo školství, mládeže a tělovýchovy</t>
  </si>
  <si>
    <t>důvod: neinvestiční dotace ze státního rozpočtu ČR na rok 2012 poskytnutá na základě 4. úpravy rozpočtu Ministerstva školství, mládeže a tělovýchovy ČR č.j.: MSMT - 49842/2012-23 ze dne 19.11.2012 pro regionální školství ve správě územně samosprávných celků na přímé náklady na vzdělávání na rok 2012.</t>
  </si>
  <si>
    <t>4116 - Ostatní neinv. přijaté transfery ze SR</t>
  </si>
  <si>
    <t>Rozpis účelové dotace zabezpečí odbor školství, mládeže a tělovýchovy</t>
  </si>
  <si>
    <t xml:space="preserve"> -Rozpočtová změna 657/12</t>
  </si>
  <si>
    <t>důvod: odbor investic a evropských programů požádal ekonomický odbor dne 22.11.2012 o provedení rozpočtové změny. Důvodem navrhované změny je zapojení dotace Ministerstva školství, mládeže a tělovýchovy ČR v celkové výši 6 318 701,04 Kč. Finanční prostředky budou poukázány na účet Olomouckého kraje z Řídícího orgánu přes rozpočtovou kapitolu Ministerstva školství, mládeže a tělovýchovy na globální grant v rámci Operačního programu Vzdělávání pro konkurenceschopnost "Podpora nabídky dalšího vzdělávání v Olomouckém kraji".</t>
  </si>
  <si>
    <t>ORJ - 63</t>
  </si>
  <si>
    <t>4116 - Ostatní neinv. přij. transf. ze SR</t>
  </si>
  <si>
    <t>5213 - Neinv. transfery nefin. pod. subj. - PO</t>
  </si>
  <si>
    <t xml:space="preserve"> -Rozpočtová změna 658/12</t>
  </si>
  <si>
    <t>důvod: odbor školství, mládeže a tělovýchovy požádal ekonomický odbor dne 22.11.2012 o provedení rozpočtové změny. Důvodem navrhované změny je zapojení finančních prostředků do rozpočtu Olomouckého kraje ve výši 489 227,- Kč. Pojišťovna Kooperativa, a.s., uhradila na účet Olomouckého kraje pojistné plnění k pojistné události pro příspěvkovou organizaci Olomouckého kraje Střední odborná škola a Střední odborné učiliště zemědělské, Horní Heřmanice, za opravu střechy na budově na ustájení koní po vichřici v roce 2012.</t>
  </si>
  <si>
    <t>2322 - Přijaté pojistné náhrady</t>
  </si>
  <si>
    <t xml:space="preserve"> -Rozpočtová změna 659/12</t>
  </si>
  <si>
    <t>poskytovatel: Ministerstvo kultury</t>
  </si>
  <si>
    <t>důvod: neinvestiční dotace ze státního rozpočtu ČR na rok 2012, poskytnutá na základě rozhodnutí Ministerstva kultury ČR č.j.: MK-S 4702/2012/ORNK/TLK-B ve výši 70 000,- Kč pro příspěvkovou organizaci Olomouckého kraje Vlastivědné muzeum v Olomouci na realizaci projektu "Identifikace a dokumentace jevů TLK v Olomouckém kraji" z programu Kulturní aktivity.</t>
  </si>
  <si>
    <t xml:space="preserve"> -Rozpočtová změna 660/12</t>
  </si>
  <si>
    <t>poskytovatel: Ministerstvo práce a sociálních věcí</t>
  </si>
  <si>
    <t>důvod: odbor investic a evropských programů požádal ekonomický odbor dne 22.11.2012 o provedení rozpočtové změny. Důvodem navrhované změny je zapojení finančních prostředků do rozpočtu odboru investic a evropských programů v celkové výši                            148 649,10 Kč. Finanční prostředky budou poukázány na účet Olomouckého kraje jako neinvestiční dotace z Ministerstva práce a sociálních věcí na spolufinancování projektu "Podpora plánování rozvoje sociálních služeb v Olomouckém kraji" v rámci Operačního programu Lidské zdroje a zaměstnanost.</t>
  </si>
  <si>
    <t>Odbor investic a evropských programů - OP LZZ</t>
  </si>
  <si>
    <t>ORJ - 64</t>
  </si>
  <si>
    <t xml:space="preserve"> -Rozpočtová změna 661/12</t>
  </si>
  <si>
    <t>důvod: odbor investic a evropských programů požádal ekonomický odbor dne 22.11.2012 o provedení rozpočtové změny. Důvodem navrhované změny je zapojení finančních prostředků do rozpočtu odboru investic a evropských programů v celkové výši                            74 184,48 Kč. Finanční prostředky budou poukázány na účet Olomouckého kraje jako neinvestiční dotace z Ministerstva práce a sociálních věcí na spolufinancování projektu "Zajištění integrace příslušníků romských komunit" v rámci Operačního programu Lidské zdroje a zaměstnanost.</t>
  </si>
  <si>
    <t xml:space="preserve"> -Rozpočtová změna 662/12</t>
  </si>
  <si>
    <t>důvod: odbor investic a evropských programů požádal ekonomický odbor dne 23.11.2012 o provedení rozpočtové změny. Důvodem navrhované změny je zapojení finančních prostředků do rozpočtu odboru investic a evropských programů v celkové výši                            156 729,50 Kč. Finanční prostředky budou zapojeny do rozpočtu Olomouckého kraje jako přijaté úroky na účtu projektu a uhrazené smluvní pokuty od dodavatelů sociálních služeb a bude sníženo zapojení neinvestiční dotace z Ministerstva práce a sociálních věcí na spolufinancování projektu "Zajištění dostupnosti vybraných sociálních služeb v Olomouckém kraji" v rámci Operačního programu Lidské zdroje a zaměstnanost.</t>
  </si>
  <si>
    <t>ORJ - 60</t>
  </si>
  <si>
    <t>2212 - Sankční platby přijaté od jiných subjektů</t>
  </si>
  <si>
    <t xml:space="preserve"> -Rozpočtová změna 663/12</t>
  </si>
  <si>
    <t>druh rozpočtové změny: vnitřní rozpočtová změna - přesun mezi jednotlivými položkami, paragrafy v rámci odboru zastupitelé</t>
  </si>
  <si>
    <t>důvod: kancelář hejtmana požádala ekonomický odbor dne 23.11.2012 o provedení rozpočtové změny. Důvodem navrhované změny je přesun finančních prostředků v rámci odboru zastupitelé v celkové výši 331 214,57 Kč. Finanční prostředky budou použity na převedení stávajících reprefondů na nové členy vedení Olomouckého kraje.</t>
  </si>
  <si>
    <t>Zastupitelé</t>
  </si>
  <si>
    <t>ORJ - 01</t>
  </si>
  <si>
    <t xml:space="preserve"> -Rozpočtová změna 664/12</t>
  </si>
  <si>
    <t>důvod: kancelář ředitele požádala ekonomický odbor dne 21.11.2012 o provedení rozpočtové změny. Důvodem navrhované změny je přesun finančních prostředků v rámci odboru kancelář ředitele ve výši 2 000,- Kč. Finanční prostředky budou použity na úhradu výdajů programu "Podpora koordinátorů pro romské záležitosti ze státního rozpočtu na rok 2012".</t>
  </si>
  <si>
    <t>5162 - Služby telekomunikací a radiokom.</t>
  </si>
  <si>
    <t xml:space="preserve"> -Rozpočtová změna 665/12</t>
  </si>
  <si>
    <t>druh rozpočtové změny: vnitřní rozpočtová změna - přesun mezi jednotlivými položkami, paragrafy v rámci odboru strategického rozvoje kraje</t>
  </si>
  <si>
    <t xml:space="preserve">důvod: odbor strategického rozvoje kraje požádal ekonomický odbor dne 22.11.2012 o provedení rozpočtové změny. Důvodem navrhované změny je přesun finančních prostředků v rámci odboru strategického rozvoje kraje ve výši 60 000,- Kč. Finanční prostředky budou použity na poskytnutí neinvestičního příspěvku klastru MedChemBio, Olomouc, v rámci "Regionální inovační strategie Olomouckého kraje". </t>
  </si>
  <si>
    <t>Odbor strategického rozvoje kraje</t>
  </si>
  <si>
    <t>ORJ - 08</t>
  </si>
  <si>
    <t xml:space="preserve"> -Rozpočtová změna 666/12</t>
  </si>
  <si>
    <t>důvod: odbor investic a evropských programů požádal ekonomický odbor dne 21.11.2012 o provedení rozpočtové změny. Důvodem navrhované změny je přesun finančních prostředků v rámci odboru investic a evropských programů v celkové výši 464 640,- Kč. Finanční prostředky budou použity na úhradu nákladů na financování projektů v oblasti informačních technologií "Rozvoj služeb eGovernmentu" v rámci Integrovaného operačního programu a v oblasti dopravy "II/448, II/446 Olomouc, Dobrovského - okružní křižovatka" v rámci Regionálního operačního programu Střední Morava.</t>
  </si>
  <si>
    <t>Odbor investic a evropských programů - individuální projekty</t>
  </si>
  <si>
    <t>ORJ - 30</t>
  </si>
  <si>
    <t>5166 - Konzultační, porad. a právní služby</t>
  </si>
  <si>
    <t xml:space="preserve"> -Rozpočtová změna 667/12</t>
  </si>
  <si>
    <t>důvod: odbor investic a evropských programů požádal ekonomický odbor dne 21.11.2012 o provedení rozpočtové změny. Důvodem navrhované změny je přesun finančních prostředků v rámci odboru investic a evropských programů v celkové výši 88 572,40 Kč. Finanční prostředky budou použity na financování výdajů projektu "Zajištění integrace příslušníků romských komunit" v rámci Operačního programu Lidské zdroje a zaměstnanost.</t>
  </si>
  <si>
    <t>5021 - Ostatní osobní výdaje</t>
  </si>
  <si>
    <t xml:space="preserve"> -Rozpočtová změna 668/12</t>
  </si>
  <si>
    <t>důvod: odbor investic a evropských programů požádal ekonomický odbor dne 20.11.2012 o provedení rozpočtové změny. Důvodem navrhované změny je přesun finančních prostředků v rámci odboru investic a evropských programů v celkové výši 185 302,26 Kč. Finanční prostředky budou použity na financování výdajů projektu "Podpora plánování rozvoje sociálních služeb v Olomouckém kraji" v rámci Operačního programu Lidské zdroje a zaměstnanost.</t>
  </si>
  <si>
    <t xml:space="preserve"> -Rozpočtová změna 669/12</t>
  </si>
  <si>
    <t>důvod: odbor školství, mládeže a tělovýchovy požádal ekonomický odbor dne 23.11.2012 o provedení rozpočtové změny. Důvodem navrhované změny je zapojení finančních prostředků do rozpočtu odboru školství, mládeže a tělovýchovy v celkové výši 18 767,- Kč. Finanční prostředky byly poukázány na účet Olomouckého kraje jako odvod za porušení rozpočtové kázně za rok 2011 a penále k odvodu za porušení rozpočtové kázně za rok 2011 u školy zřizované obcí Olomouckého kraje Mateřská škola Třeština, prostředky budou zaslány na účet Ministerstva školství, mládeže a tělovýchovy.</t>
  </si>
  <si>
    <t>5364 - Vratky veř. rozp. ústř. úrovně transferů</t>
  </si>
  <si>
    <t xml:space="preserve"> -Rozpočtová změna 670/12</t>
  </si>
  <si>
    <t>druh rozpočtové změny: vnitřní rozpočtová změna - přesun mezi jednotlivými položkami, paragrafy a odbory sociálních věcí a kancelář ředitele</t>
  </si>
  <si>
    <t>důvod: odbor sociálních věcí požádal ekonomický odbor dne 26.11.2012 o provedení rozpočtové změny. Důvodem navrhované změny je převedení finančních prostředků z odboru sociálních věcí na odbor kancelář ředitele ve výši 12 000,- Kč. Finanční prostředky budou použity na úhradu nákladů na poštovné za odeslání balíků zahraničním partnerům projektu v oblasti sociální "Dobrovolnické možnosti podpory seniorů a sociálně vyloučených občanů v EU" v rámci programu Evropa pro občany.</t>
  </si>
  <si>
    <t xml:space="preserve"> -Rozpočtová změna 671/12</t>
  </si>
  <si>
    <t>druh rozpočtové změny: vnitřní rozpočtová změna - přesun mezi jednotlivými položkami, paragrafy v rámci kanceláře hejtmana</t>
  </si>
  <si>
    <t>Kancelář hejtmana</t>
  </si>
  <si>
    <t>ORJ - 02</t>
  </si>
  <si>
    <t>5222 - Neinvest. transfery občan. sdružením</t>
  </si>
  <si>
    <t xml:space="preserve"> -Rozpočtová změna 672/12</t>
  </si>
  <si>
    <t>důvod: odbor investic a evropských programů požádal ekonomický odbor dne 22.11.2012 o provedení rozpočtové změny. Důvodem navrhované změny je přesun finančních prostředků v rámci odboru investic a evropských programů v celkové výši 3 158 414,- Kč. Finanční prostředky budou použity na úhradu upřesněných nákladů investiční akce v oblasti školství a dopravy financované z úvěru Komerční banky, a. s.</t>
  </si>
  <si>
    <t>ORJ - 17</t>
  </si>
  <si>
    <t>oblast školství</t>
  </si>
  <si>
    <t>oblast dopravy</t>
  </si>
  <si>
    <t>6130 - Pozemky</t>
  </si>
  <si>
    <t xml:space="preserve"> -Rozpočtová změna 673/12</t>
  </si>
  <si>
    <t>druh rozpočtové změny: vnitřní rozpočtová změna - přesun mezi jednotlivými položkami, paragrafy a odbory ekonomickým a kultury a památkové péče</t>
  </si>
  <si>
    <t xml:space="preserve"> -Rozpočtová změna 674/12</t>
  </si>
  <si>
    <t>druh rozpočtové změny: vnitřní rozpočtová změna - přesun mezi jednotlivými položkami, paragrafy a odbory investic a evropských programů a sociálních věcí</t>
  </si>
  <si>
    <t>6341 - Investiční transfery obcím</t>
  </si>
  <si>
    <t xml:space="preserve"> -Rozpočtová změna 675/12</t>
  </si>
  <si>
    <t>důvod: odbor školství, mládeže a tělovýchovy požádal ekonomický odbor dne 26.11.2012 o provedení rozpočtové změny. Důvodem navrhované změny je přesun finančních prostředků v rámci odboru školství, mládeže a tělovýchovy v celkové výši 129 480,35 Kč. Finanční prostředky budou použity na úhradu finančního vypořádání dotací ze státního rozpočtu Základní školy Moravský Beroun, která přešla k 1.9.2012 do zřizovatelské kompetence města Moravský Beroun, a k navýšení neinvestičního příspěvku na provoz pro Základní uměleckou školu Moravský Beroun.</t>
  </si>
  <si>
    <t xml:space="preserve"> -Rozpočtová změna 676/12</t>
  </si>
  <si>
    <t xml:space="preserve">důvod: odbor investic a evropských programů požádal ekonomický odbor dne 22.11.2012 o provedení rozpočtové změny. Důvodem navrhované změny je přesun finančních prostředků v rámci odboru investic a evropských programů v celkové výši 3 927 052,- Kč. Finanční prostředky budou použity na úhradu upřesněných nákladů investičních akcí  v rámci oblasti zdravotnictví, školství a dopravy financovaných z úvěrového rámce u Evropské investiční banky, a. s. </t>
  </si>
  <si>
    <t>5137 - Drobný hmotný dlouhodobý majetek</t>
  </si>
  <si>
    <t>oblast zdravotnictví</t>
  </si>
  <si>
    <t>6122 - Stroje, přístroje a zařízení</t>
  </si>
  <si>
    <t xml:space="preserve"> -Rozpočtová změna 677/12</t>
  </si>
  <si>
    <t>důvod: odbor investic a evropských programů požádal ekonomický odbor dne 22.11.2012 o provedení rozpočtové změny. Důvodem navrhované změny je přesun finančních prostředků v rámci odboru investic a evropských programů v celkové výši 1 862 235,- Kč. Finanční prostředky budou použity na úhradu upřesněných nákladů investičních akcí v rámci jednotlivých oblastí, a to v oblasti školství, dopravy a kultury.</t>
  </si>
  <si>
    <t>oblast kultury</t>
  </si>
  <si>
    <t xml:space="preserve"> -Rozpočtová změna 678/12</t>
  </si>
  <si>
    <t>druh rozpočtové změny: vnitřní rozpočtová změna - přesun mezi jednotlivými položkami, paragrafy a odbory zastupitelé a kancelář hejtmana</t>
  </si>
  <si>
    <t>důvod: kancelář hejtmana požádala ekonomický odbor dne 23.11.2012 o provedení rozpočtové změny. Důvodem navrhované změny je převedení finančních prostředků z odboru zastupitelé na odbor kancelář hejtmana ve výši 154 100,- Kč a přesun finančních prostředků v rámci odboru zastupitelé v celkové výši 359 706,- Kč. Finanční prostředky budou použity na úhradu pohonných hmot, opravy a servis služebních vozidel, pořízení obrazu a nákup materiálu s ohledem na předpokládané čerpání do konce roku 2012.</t>
  </si>
  <si>
    <t>5194 - Věcné dary</t>
  </si>
  <si>
    <t>6127 - Umělecká díla a předměty</t>
  </si>
  <si>
    <t xml:space="preserve"> -Rozpočtová změna 679/12</t>
  </si>
  <si>
    <t>druh rozpočtové změny: vnitřní rozpočtová změna - přesun mezi jednotlivými položkami, paragrafy a odbory ekonomickým a investic a evropských programů</t>
  </si>
  <si>
    <t xml:space="preserve">důvod: odbor investic a evropských programů požádal ekonomický odbor dne 22.11.2012 o provedení rozpočtové změny. Důvodem navrhované změny je převedení finančních prostředků z odboru investic a evropských programů do rozpočtu Olomouckého kraje v celkové výši 9 964 177,91 Kč. Finanční prostředky nebudou použity na financování investičních akcí z oblasti školství a dopravy z úvěrového rámce u Evropské investiční banky, a. s. </t>
  </si>
  <si>
    <t>5172 - Programové vybavení</t>
  </si>
  <si>
    <t>6111 - Programové vybavení</t>
  </si>
  <si>
    <t xml:space="preserve"> -Rozpočtová změna 680/12</t>
  </si>
  <si>
    <t>důvod: odbor investic a evropských programů požádal ekonomický odbor dne 20.11.2012 o provedení rozpočtové změny. Důvodem navrhované změny je převedení finančních prostředků z odboru investic a evropských programů do rozpočtu Olomouckého kraje v celkové výši 21 701 882,62 Kč. Finanční prostředky nebudou použity na financování investičních akcí z oblasti sociální, zdravotní, školství, kultury a dopravy z úvěrového rámce u Komerční banky, a.s.</t>
  </si>
  <si>
    <t>oblast sociální</t>
  </si>
  <si>
    <t xml:space="preserve"> -Rozpočtová změna 681/12</t>
  </si>
  <si>
    <t>důvod: odbor zdravotnictví požádal ekonomický odbor dne 27.11.2012 o provedení rozpočtové změny. Důvodem navrhované změny je přesun finančních prostředků v rámci odboru zdravotnictví ve výši 100 000,- Kč. Finanční prostředky budou použity na navýšení příspěvku na provoz příspěvkové organizace Olomouckého kraje Odborný léčebný ústav Moravský Beroun na úhradu poplatku za zvýšení příkonu pro odběr elektrické energie a nákup tabletů pro převoz a uchování porcované stravy.</t>
  </si>
  <si>
    <t xml:space="preserve"> -Rozpočtová změna 682/12</t>
  </si>
  <si>
    <t>důvod: neinvestiční dotace ze státního rozpočtu ČR na rok 2012 poskytnutá na základě rozhodnutí Ministerstva školství, mládeže a tělovýchovy ČR č.j.: MSMT-7293/2012-46 ze dne 27.11.2012 v celkové výši 540 812,- Kč na projekt v rámci Operačního programu Vzdělávání pro konkurenceschopnost, oblast podpory 1.5 Zlepšení podmínek ve vzdělávání  na středních školách, pro příspěvkovou organizaci Olomouckého kraje Střední průmyslovou školu a Střední odborné učiliště Uničov.</t>
  </si>
  <si>
    <t xml:space="preserve"> -Rozpočtová změna 683/12</t>
  </si>
  <si>
    <t>důvod: odbor kultury a památkové péče požádal ekonomický odbor dne 21.11.2012 o provedení rozpočtové změny. Důvodem navrhované změny je převedení finančních prostředků z odboru kultury a památkové péče do rozpočtu Olomouckého kraje v celkové výši 63 284,- Kč. Finanční prostředky nebudou použity na poskytnutí příspěvků z programu "Obnova staveb drobné architektury místního významu" pro obce Všechovice a Hrabová.</t>
  </si>
  <si>
    <t xml:space="preserve"> -Rozpočtová změna 687/12</t>
  </si>
  <si>
    <t>důvod: neinvestiční dotace ze státního rozpočtu ČR na rok 2012 poskytnutá na základě rozhodnutí Ministerstva školství, mládeže a tělovýchovy ČR č.j.: 14/1.1/18/2010 ve výši       1 733 997,44 Kč na projekt "eProjekt - mezipředmětové vztahy v projektové výuce" v rámci Operačního programu Vzdělávání pro konkurenceschopnost pro příspěvkovou organizaci Olomouckého kraje Gymnázium Jakuba Škody, Přerov.</t>
  </si>
  <si>
    <t xml:space="preserve"> -Rozpočtová změna 688/12</t>
  </si>
  <si>
    <t>důvod: neinvestiční dotace ze státního rozpočtu ČR na rok 2012 poskytnutá na základě avíza Ministerstva školství, mládeže a tělovýchovy ČR ze dne 30.11.2012 v celkové výši 699 000,- Kč na program "Podpora sociálně znevýhodněných romských žáků středních škol a studentů vyšší odborných škol na září až prosinec 2012“ pro střední školy zřizované Olomouckým krajem.</t>
  </si>
  <si>
    <t xml:space="preserve"> -Rozpočtová změna 627/12</t>
  </si>
  <si>
    <t>poskytovatel: Ministerstvo financí</t>
  </si>
  <si>
    <t>důvod: neinvestiční dotace ze státního rozpočtu ČR na rok 2012 poskytnutá na základě rozhodnutí Ministerstva financí ČR č.j.: MF - 86475/2012/12-121 ze dne 25.10.2012 ve výši 95 636,- Kč na náhradu škod způsobených bobrem evropským na lesních porostech na pozemcích v nájmu společnosti Lesy města Olomouce, a. s., Olomouc, za období od 15.2.2012 do 31.3.2012.</t>
  </si>
  <si>
    <t>4111 - Neinvestiční přijaté transfery ze SR</t>
  </si>
  <si>
    <t>Odbor životního prostředí a zemědělství</t>
  </si>
  <si>
    <t>ORJ - 09</t>
  </si>
  <si>
    <t xml:space="preserve"> -Rozpočtová změna 628/12</t>
  </si>
  <si>
    <t xml:space="preserve">důvod: neinvestiční dotace ze státního rozpočtu ČR na rok 2012, poskytnutá na základě rozhodnutí Ministerstva financí ČR č.j.: MF-97379/2012/12 - 121 ze dne 6.11.2012 ve výši        105 846,37 Kč na úhradu doložených nákladů vzniklých lékárnám s odevzdáním nepoužitých léčiv a s jejich odstraněním za III. čtvrtletí roku 2012. </t>
  </si>
  <si>
    <t>4111 - Neinvestiční přijaté transfery z VPS SR</t>
  </si>
  <si>
    <t xml:space="preserve"> -Rozpočtová změna 629/12</t>
  </si>
  <si>
    <t>důvod: neinvestiční dotace ze státního rozpočtu ČR na rok 2012, poskytnutá na základě dopisu Ministerstva práce a sociálních věcí ČR č.j.: 2012/87788-824 ze dne 6.11.2012 ve výši 115 496,63,- Kč pro příspěvkovou organizaci Olomouckého kraje Domov pro seniory Tovačov na financování projektu "Vzděláváním ke kvalitě - vzdělávání zaměstnanců Domova pro seniory Tovačov" v rámci Operačního programu Lidské zdroje a zaměstnanost.</t>
  </si>
  <si>
    <t xml:space="preserve"> -Rozpočtová změna 630/12</t>
  </si>
  <si>
    <t>důvod: neinvestiční dotace ze státního rozpočtu ČR na rok 2012, poskytnutá na základě dopisu Ministerstva práce a sociálních věcí ČR č.j.: 2012/87822-824 ze dne 7.11.2012 ve výši 781 948,- Kč pro příspěvkovou organizaci Olomouckého kraje Domov Na zámečku Rokytnice na financování projektu "S vyšší kvalitou pro budoucnost" v rámci Operačního programu Lidské zdroje a zaměstnanost.</t>
  </si>
  <si>
    <t xml:space="preserve"> -Rozpočtová změna 631/12</t>
  </si>
  <si>
    <t>poskytovatel: Ministerstvo vnitra</t>
  </si>
  <si>
    <t>důvod: odbor investic a evropských programů požádal ekonomický odbor dne 5.11.2012 o provedení rozpočtové změny. Důvodem navrhované změny je zapojení finančních prostředků do rozpočtu odboru investic a evropských programů v celkové výši 1 190 000,- Kč. Finanční prostředky byly poukázány na účet Olomouckého kraje z Ministerstva vnitra a budou použity na financování projektu "Projektové a procesní řízení na Krajském úřadě Olomouckého kraje" v rámci Operačního programu Lidské zdroje a zaměstnanost.</t>
  </si>
  <si>
    <t xml:space="preserve"> -Rozpočtová změna 632/12</t>
  </si>
  <si>
    <t>důvod: odbor strategického rozvoje kraje požádal ekonomický odbor dne 15.11.2012 o provedení rozpočtové změny. Důvodem navrhované změny je zapojení finančních prostředků do rozpočtu Olomouckého kraje ve výši 500 000,- Kč. Finanční prostředky byly poukázány na účet Olomouckého kraje jako neinvestiční dotace od města Olomouc, jedná se o finanční spoluúčast na realizaci projektu "Inovační vouchery v  Olomouckém kraji" v rámci ROP Střední Morava.</t>
  </si>
  <si>
    <t>ORJ - 74</t>
  </si>
  <si>
    <t>4121 - Neinvestiční přijaté transfery od obcí</t>
  </si>
  <si>
    <t xml:space="preserve"> -Rozpočtová změna 633/12</t>
  </si>
  <si>
    <t>důvod: neinvestiční dotace ze státního rozpočtu ČR na rok 2012 poskytnutá na základě rozhodnutí Ministerstva školství, mládeže a tělovýchovy ČR č.j.: 48 223/2012-23 v celkové výši 110 000,- Kč jako doplatek pro soukromé školy a školská zařízení na 4. čtvrtletí roku 2012.</t>
  </si>
  <si>
    <t xml:space="preserve"> -Rozpočtová změna 634/12</t>
  </si>
  <si>
    <t>druh rozpočtové změny: vnitřní rozpočtová změna - přesun mezi jednotlivými položkami, paragrafy a odbory ekonomickým, sociálních věcí, zdravotnictví a školství, mládeže a tělovýchovy</t>
  </si>
  <si>
    <t>důvod: odbor sociálních věcí, odbor zdravotnictví a odbor školství, mládeže a tělovýchovy požádaly ekonomický odbor o provedení rozpočtové změny. Důvodem navrhované změny je převedení finančních prostředků z odboru ekonomického na odbor sociálních věcí ve výši 116 093,- Kč, na odbor zdravotnictví ve výši 887 479,- Kč a na odbor školství, mládeže a tělovýchovy ve výši 83 178,- Kč. Finanční prostředky ze státní dotace budou použity k zajištění výplaty státního příspěvku pro zřizovatele zařízení pro děti vyžadující okamžitou pomoc (příspěvkové organizace Sdružená zařízení pro péči o dítě v Olomouci, Dětské centrum Pavučinka Šumperk, Středisko sociální prevence Olomouc a Základní škola a dětský domov Zábřeh) podle § 42g a násl. zákona č. 359/1999 Sb., o sociálně - právní ochraně dětí na období říjen 2012.</t>
  </si>
  <si>
    <t xml:space="preserve"> -Rozpočtová změna 635/12</t>
  </si>
  <si>
    <t>poskytovatel: Regionální rada regionu soudržnosti Střední Morava</t>
  </si>
  <si>
    <t>důvod: odbor investic a evropských programů požádal ekonomický odbor dne 16.11.2012 o provedení rozpočtové změny. Důvodem navrhované změny je zapojení finančních prostředků do rozpočtu Olomouckého kraje v celkové výši 1 131 281,04 Kč. Finanční prostředky byly poukázány na účet Olomouckého kraje jako investiční a neinvestiční dotace od Regionální rady regionu soudržnosti Střední Morava na rok 2012 na projekt v oblasti dopravy "Revitalizace území areálu staré nemocnice v Prostějově II.etapa" v rámci ROP Střední Morava a budou použity na spolufinancování dalších projektů z půjčky EIB.</t>
  </si>
  <si>
    <t>4223 - Invest. přijaté transfery od region. rad</t>
  </si>
  <si>
    <t>4123 - Neinvest. přijaté transf. od region. rad</t>
  </si>
  <si>
    <t xml:space="preserve"> -Rozpočtová změna 636/12</t>
  </si>
  <si>
    <t>důvod: odbor školství, mládeže a tělovýchovy požádal ekonomický odbor dne 19.11.2012 o provedení rozpočtové změny. Důvodem navrhované změny je zapojení finančních prostředků do rozpočtu odboru školství, mládeže a tělovýchovy v celkové výši 2 527 467,54 Kč. Finanční prostředky byly poukázány na účet Olomouckého kraje z Ministerstva školství, mládeže a tělovýchovy na projekt v rámci Operačního programu Vzdělávání pro konkurenceschopnost pro příspěvkovou organizaci Olomouckého kraje Švehlova střední škola polytechnická, Prostějov.</t>
  </si>
  <si>
    <t xml:space="preserve"> -Rozpočtová změna 637/12</t>
  </si>
  <si>
    <t>důvod: neinvestiční dotace ze státního rozpočtu ČR na rok 2012 poskytnutá na základě rozhodnutí Ministerstva školství, mládeže a tělovýchovy ČR č.j.: 42445/2012-211/12 v celkové výši 729 270,- Kč na rozvojový program na "Podporu organizace a ukončování středního vzdělávání maturitní zkouškou na vybraných školám v podzimním zkušebním období“.</t>
  </si>
  <si>
    <t xml:space="preserve"> -Rozpočtová změna 605/12</t>
  </si>
  <si>
    <t>důvod: neinvestiční dotace ze státního rozpočtu ČR na rok 2012 poskytnutá na základě rozhodnutí Ministerstva školství, mládeže a tělovýchovy ČR č.j.: MSMT-7293/2012-46 ze dne 23.10.2012 v celkové výši 192 622,80 Kč na projekt v rámci Operačního programu Vzdělávání pro konkurenceschopnost, oblast podpory 1.5 Zlepšení podmínek ve vzdělávání  na středních školách, pro příspěvkovou organizaci Olomouckého kraje Střední škola, Základní škola a Mateřská škola Šumperk.</t>
  </si>
  <si>
    <t xml:space="preserve"> -Rozpočtová změna 606/12</t>
  </si>
  <si>
    <t>důvod: neinvestiční dotace ze státního rozpočtu ČR na rok 2012 poskytnutá na základě rozhodnutí Ministerstva školství, mládeže a tělovýchovy ČR č.j.: MSMT 4685/2012-46 ze dne 22.10.2012 v celkové výši 221 162,80 Kč na projekt v rámci Operačního programu Vzdělávání pro konkurenceschopnost, oblast podpory 1. 4 Zlepšení podmínek ve vzdělávání  na základních školách, pro příspěvkovou organizaci Olomouckého kraje Základní škola a Mateřská škola při lázních, Velké Losiny.</t>
  </si>
  <si>
    <t xml:space="preserve"> -Rozpočtová změna 607/12</t>
  </si>
  <si>
    <t>důvod: odbor strategického rozvoje kraje požádal ekonomický odbor dne 17.10.2012 o provedení rozpočtové změny. Důvodem navrhované změny je zapojení finančních prostředků do rozpočtu Olomouckého kraje v celkové výši 1 225 963,85 Kč. Finanční prostředky byly poukázány na účet Olomouckého kraje jako neinvestiční a investiční dotace od Regionální rady regionu soudržnosti Střední Morava na rok 2012 na projekt "Podpora rozvoje Olomouckého kraje 2010 - 2012" v rámci ROP Střední Morava.</t>
  </si>
  <si>
    <t>ORJ - 65</t>
  </si>
  <si>
    <t xml:space="preserve"> -Rozpočtová změna 608/12</t>
  </si>
  <si>
    <t>důvod: odbor investic a evropských programů požádal ekonomický odbor dne 19.10.2012 o provedení rozpočtové změny. Důvodem navrhované změny je zvýšení finančních prostředků Olomouckého kraje v celkové výši 103 080,12 Kč a přesun finančních prostředků v rámci odboru investic a evropských programů v celkové výši 2 301 887,07 Kč. Finanční prostředky byly poukázány na účet Olomouckého kraje jako vratky nevyužitých prostředků a odvody za porušení rozpočtové kázně od příjemců finanční podpory u globálních grantů "Zvyšování kvality ve vzdělávání v Olomouckém kraji" a "Rovné příležitosti dětí a žáků, včetně dětí a žáků se speciálními vzdělávacími potřebami v Olomouckém kraji" v rámci Operačního programu Vzdělávání pro konkurenceschopnost.</t>
  </si>
  <si>
    <t>ORJ - 56</t>
  </si>
  <si>
    <t>2229 - Ostatní přijaté vratky transferů</t>
  </si>
  <si>
    <t>ORJ - 57</t>
  </si>
  <si>
    <t>6901 - Rezervy kapitálových výdajů</t>
  </si>
  <si>
    <t>5363 - Úhrady sankcí jiným rozpočtům</t>
  </si>
  <si>
    <t xml:space="preserve"> -Rozpočtová změna 609/12</t>
  </si>
  <si>
    <t>důvod: neinvestiční dotace ze státního rozpočtu ČR na rok 2012 poskytnutá na základě rozhodnutí Ministerstva školství, mládeže a tělovýchovy ČR č.j.: 45 122/2012-23 ze dne 25.10.2012 v celkové výši 52 754 000,- Kč pro soukromé školy a školská zařízení na 4. čtvrtletí roku 2012.</t>
  </si>
  <si>
    <t xml:space="preserve"> -Rozpočtová změna 610/12</t>
  </si>
  <si>
    <t>důvod: odbor školství, mládeže a tělovýchovy požádal ekonomický odbor dne 22.10.2012 o provedení rozpočtové změny. Důvodem navrhované změny je zapojení finančních prostředků do rozpočtu Olomouckého kraje ve výši 381 093,- Kč. Pojišťovna Kooperativa, a.s., uhradila na účet Olomouckého kraje pojistné plnění k pojistné události pro příspěvkovou organizaci Olomouckého kraje Střední škola a Základní škola Lipník nad Bečvou za škodu na poškozené střeše včetně zatečení v roce 2012.</t>
  </si>
  <si>
    <t xml:space="preserve"> -Rozpočtová změna 611/12</t>
  </si>
  <si>
    <t>důvod: odbor investic a evropských programů požádal ekonomický odbor dne 24.10.2012 o provedení rozpočtové změny. Důvodem navrhované změny je převedení finančních prostředků z odboru ekonomického na odbor investic a evropských programů v celkové výši 5 200 000,- Kč. Finanční prostředky budou použity na předfinancování výdajů projektu z oblasti dopravy "Čechy - Domaželice - obchvat" v rámci ROP Střední Morava, prostředky budou čerpány z úvěrového rámce na základě úvěrové smlouvy s Evropskou investiční bankou.</t>
  </si>
  <si>
    <t xml:space="preserve"> -Rozpočtová změna 612/12</t>
  </si>
  <si>
    <t>důvod: odbor strategického rozvoje kraje požádal ekonomický odbor dne 29.10.2012 o provedení rozpočtové změny. Důvodem navrhované změny je přesun finančních prostředků v rámci odboru strategického rozvoje kraje v celkové výši 44 000,- Kč. Finanční prostředky budou použity na poskytnutí dotací v rámci "Programu obnovy venkova na rok 2012" (POV), na základě usnesení Zastupitelstva Olomouckého kraje č. UZ/24/42/2012 ze dne 27.4.2012, jedná se o změnu položek rozpočtové skladby.</t>
  </si>
  <si>
    <t>6349 - Ost. invest. transf. veř. rozp. úz. úrovně</t>
  </si>
  <si>
    <t>5329 - Ost. neinv. transf. veř. rozp. úz. úrovně</t>
  </si>
  <si>
    <t xml:space="preserve"> -Rozpočtová změna 613/12</t>
  </si>
  <si>
    <t>důvod: odbor sociálních věcí požádal ekonomický odbor dne 30.10.2012 o provedení rozpočtové změny. Důvodem navrhované změny je převedení finančních prostředků z rozpočtu Olomouckého kraje na odbor sociálních věcí ve výši 25 000 000,- Kč a přesun finančních prostředků v rámci odboru sociálních věcí v celkové výši 26 212 000,- Kč. Finanční prostředky budou použity na poskytnutí neinvestičních dotací příspěvkovým organizacím Olomouckého kraje v oblasti sociální, na základě usnesení Rady Olomouckého kraje č. UR/99/73/2012 ze dne 23.10.2012.</t>
  </si>
  <si>
    <t xml:space="preserve"> -Rozpočtová změna 614/12</t>
  </si>
  <si>
    <t>důvod: odbor školství, mládeže a tělovýchovy požádal ekonomický odbor dne 24.10.2012 o provedení rozpočtové změny. Důvodem navrhované změny je přesun finančních prostředků v rámci odboru školství, mládeže a tělovýchovy v celkové výši 50 000,- Kč. Finanční prostředky budou použity na poskytnutí příspěvků v rámci "Programu podpory enviromentálního vzdělávání, výchovy a osvěty v Olomouckém kraji pro rok 2012", na základě usnesení Rady Olomouckého kraje č. UR/99/31/2012 ze dne 23.10.2012.</t>
  </si>
  <si>
    <t>30001001132</t>
  </si>
  <si>
    <t>30100008276</t>
  </si>
  <si>
    <t>30100008400</t>
  </si>
  <si>
    <t>30100008163</t>
  </si>
  <si>
    <t>30100008364</t>
  </si>
  <si>
    <t>30100008366</t>
  </si>
  <si>
    <t xml:space="preserve"> -Rozpočtová změna 615/12</t>
  </si>
  <si>
    <t>důvod: odbor školství, mládeže a tělovýchovy požádal ekonomický odbor dne 26.10.2012 o provedení rozpočtové změny. Důvodem navrhované změny je přesun finančních prostředků v rámci odboru školství, mládeže a tělovýchovy v celkové výši 17 000,- Kč. Finanční prostředky budou použity pro úpravu rozpočtu příspěvků na provoz (UZ 00 020) a příspěvků na provoz - mzdové náklady (UZ 00 027) u škol a školských zařízení zřizovaných Olomouckým krajem.</t>
  </si>
  <si>
    <t xml:space="preserve"> -Rozpočtová změna 616/12</t>
  </si>
  <si>
    <t>důvod: odbor zdravotnictví požádal ekonomický odbor dne 29.10.2012 o provedení rozpočtové změny. Důvodem navrhované změny je přesun finančních prostředků v rámci odboru zdravotnictví ve výši 43 275,- Kč. Finanční prostředky budou použity na úhradu balonů a metodiky v rámci programu "Zdraví 21", jedná se pouze o změnu položky rozpočtové skladby.</t>
  </si>
  <si>
    <t xml:space="preserve"> -Rozpočtová změna 617/12</t>
  </si>
  <si>
    <t>druh rozpočtové změny: vnitřní rozpočtová změna - přesun mezi jednotlivými položkami, paragrafy v rámci odboru životního prostředí a zemědělství</t>
  </si>
  <si>
    <t>důvod: odbor životního prostředí a zemědělství požádal ekonomický odbor dne 24.10.2012 o provedení rozpočtové změny. Důvodem navrhované změny je přesun finančních prostředků v rámci Fondu na podporu výstavby a obnovy vodohospodářské infrastruktury na území Olomouckého kraje ve výši 4 000 000,- Kč. Finanční prostředky budou použity na poskytnutí příspěvku obci Přemyslovice na základě usnesení Zastupitelstva Olomouckého kraje č. UZ/24/34/2012 ze dne 27.4.2012.</t>
  </si>
  <si>
    <t>Odbor životního prostředí a zemědělství - odběr podzemních vod</t>
  </si>
  <si>
    <t>ORJ - 99</t>
  </si>
  <si>
    <t xml:space="preserve"> -Rozpočtová změna 618/12</t>
  </si>
  <si>
    <t>důvod: odbor investic a evropských programů požádal ekonomický odbor dne 24.10.2012 o provedení rozpočtové změny. Důvodem navrhované změny je přesun finančních prostředků v rámci odboru investic a evropských programů v celkové výši 40 525,20 Kč. Finanční prostředky budou použity na úhradu upřesněných nákladů investiční akce v oblasti sociální "Domov Sněženka Jeseník - odvlhčení zdiva suterénu budovy - II.etapa" financované z úvěru Komerční banky, a. s.</t>
  </si>
  <si>
    <t xml:space="preserve"> -Rozpočtová změna 619/12</t>
  </si>
  <si>
    <t>důvod: odbor investic a evropských programů požádal ekonomický odbor dne 25.10.2012 o provedení rozpočtové změny. Důvodem navrhované změny je přesun finančních prostředků v rámci odboru investic a evropských programů ve výši 2 515,- Kč. Finanční prostředky budou použity na financování odvodu penále u projektu "Zajištění integrace příslušníků romských komunit" v rámci Operačního programu Lidské zdroje a zaměstnanost.</t>
  </si>
  <si>
    <t xml:space="preserve"> -Rozpočtová změna 620/12</t>
  </si>
  <si>
    <t>důvod: odbor investic a evropských programů požádal ekonomický odbor dne 29.10.2012 o provedení rozpočtové změny. Důvodem navrhované změny je zapojení finančních prostředků do rozpočtu odboru investic a evropských programů v celkové výši                  691 254,- Kč a přesun finančních prostředků v rámci odboru investic a evropských programů v celkové výši 183 933,85 Kč. Finanční prostředky budou poukázány z Ministerstva vnitra na účet Olomouckého kraje na financování projektu "Vzdělávání v eGON centru Olomouckého kraje" v rámci Operačního programu Lidské zdroje a zaměstnanost, financování projektu bylo schváleno usnesením Rady Olomouckého kraje č. UR/22/35/2009 ze dne 17.9.2009, část prostředků ve výši 362 960,56 Kč bude vrácena do rezervy Olomouckého kraje.</t>
  </si>
  <si>
    <t xml:space="preserve"> -Rozpočtová změna 621/12</t>
  </si>
  <si>
    <t>důvod: kancelář ředitele požádala ekonomický odbor dne 30.10.2012 o provedení rozpočtové změny. Důvodem navrhované změny je přesun finančních prostředků v rámci odboru kancelář ředitele v celkové výši 184 000,- Kč. Finanční prostředky budou použity na úhradu výdajů za nájemné a elektrickou energii, servis aut a úhradu dálničních známek.</t>
  </si>
  <si>
    <t>5154 - Elektrická energie</t>
  </si>
  <si>
    <t>5362 - Platby daní a poplatků stát. rozpočtu</t>
  </si>
  <si>
    <t xml:space="preserve"> -Rozpočtová změna 622/12</t>
  </si>
  <si>
    <t>druh rozpočtové změny: vnitřní rozpočtová změna - přesun mezi jednotlivými položkami, paragrafy v rámci odboru kultury a památkové péče</t>
  </si>
  <si>
    <t>důvod: odbor kultury a památkové péče požádal ekonomický odbor dne 26.10.2012 o provedení rozpočtové změny. Důvodem navrhované změny je přesun finančních prostředků v rámci odboru kultury a památkové péče ve výši 100 000,- Kč. Finanční prostředky budou použity na poskytnutí příspěvku z programu "Přímá podpora významných akcí" pro příspěvkovou organizaci Muzeum Komenského v Přerově na dofinancování "Rekonstrukce mostů na hradě Helfštýn", materiál je součástí programu jednání Rady Olomouckého kraje dne 6.11.2012 (bod 12).</t>
  </si>
  <si>
    <t xml:space="preserve"> -Rozpočtová změna 623/12</t>
  </si>
  <si>
    <t>druh rozpočtové změny: vnitřní rozpočtová změna - přesun mezi jednotlivými položkami, paragrafy v rámci odboru ekonomického</t>
  </si>
  <si>
    <t>důvod: odbor ekonomický požádal dne 24.10.2012 o provedení rozpočtové změny. Důvodem navrhované změny je přesun finančních prostředků v rámci odboru ekonomického ve výši 2 000 000,- Kč. Finanční prostředky budou použity na posílení položky 5362 - Platby daní a poplatků státnímu rozpočtu s ohledem na předpokládané čerpání do konce roku 2012.</t>
  </si>
  <si>
    <t>5141 - Úroky vlastní</t>
  </si>
  <si>
    <t xml:space="preserve"> -Rozpočtová změna 624/12</t>
  </si>
  <si>
    <t>důvod: kancelář hejtmana požádala ekonomický odbor dne 1.11.2012 o provedení rozpočtové změny. Důvodem navrhované změny je přesun finančních prostředků v rámci odboru kancelář hejtmana v celkové výši 119 000,- Kč. Finanční prostředky budou použity na uhrazení prezentační kampaně na Turistický informační portál Olomouckého kraje na internetu, v mobilních telefonech a ve vyhledávačích Seznam a Google.</t>
  </si>
  <si>
    <t xml:space="preserve"> -Rozpočtová změna 625/12</t>
  </si>
  <si>
    <t>důvod: odbor investic a evropských programů požádal ekonomický odbor dne 1.11.2012 o provedení rozpočtové změny. Důvodem navrhované změny je zvýšení finančních prostředků Olomouckého kraje v celkové výši 4 456 085,36 Kč. Finanční prostředky budou poukázány na účet Olomouckého kraje jako neinvestiční dotace z Ministerstva školství, mládeže a tělovýchovy na financování globálních grantů "Zvyšování kvality ve vzdělávání v Olomouckém kraji II" a "Rovné příležitosti dětí a žáků ve vzdělávání v Olomouckém kraji II" v rámci Operačního programu Vzdělávání pro konkurenceschopnost.</t>
  </si>
  <si>
    <t>ORJ - 67</t>
  </si>
  <si>
    <t>5332 - Neinvest. transfery vysokým školám</t>
  </si>
  <si>
    <t xml:space="preserve"> -Rozpočtová změna 626/12</t>
  </si>
  <si>
    <t>důvod: odbor školství, mládeže a tělovýchovy požádal dne 18.10.2012 o provedení rozpočtové změny. Důvodem navrhované změny je navýšení prostředků rozpočtu Olomouckého kraje ve výši 1 338,- Kč. Finanční prostředky na provoz - nájemné budou sníženy u příspěvkové organizace Dům dětí a mládeže, Olomouc (9 260,- Kč), a zvýšeny u příspěvkové organizace Obchodní akademie, Mohelnice (10 598,- Kč).</t>
  </si>
  <si>
    <t>2131 - Příjmy z pronájmu pozemků</t>
  </si>
  <si>
    <t xml:space="preserve"> -Rozpočtová změna 546/12</t>
  </si>
  <si>
    <t xml:space="preserve">důvod: neinvestiční dotace ze státního rozpočtu ČR na rok 2012, poskytnutá na základě rozhodnutí Ministerstva financí ČR č.j.: MF-77057/2012/12 - 121 ze dne 25.9.2012 ve výši        74 320,90 Kč na úhradu doložených nákladů vzniklých lékárnám s odevzdáním nepoužitých léčiv a s jejich odstraněním za II. čtvrtletí roku 2012. </t>
  </si>
  <si>
    <t xml:space="preserve"> -Rozpočtová změna 547/12</t>
  </si>
  <si>
    <t>poskytovatel: Ministerstvo zdravotnictví</t>
  </si>
  <si>
    <t>důvod: neinvestiční dotace ze státního rozpočtu ČR na rok 2012, poskytnutá na základě rozhodnutí Ministerstva zdravotnictví ČR č.j.: 1020030/2010/VZV/RM/ROZ-1 ze dne 20.9.2012 ve výši 24 614,50 Kč na program "Rezidenční místa" pro příspěvkovou organizaci Dětské centrum Pavučinka Šumperk.</t>
  </si>
  <si>
    <t xml:space="preserve"> -Rozpočtová změna 548/12</t>
  </si>
  <si>
    <t>důvod: neinvestiční dotace ze státního rozpočtu ČR na rok 2012, poskytnutá na základě dopisu Ministerstva práce a sociálních věcí ČR č.j.: 2012/77628/-211 ze dne 24.9.2012 v celkové výši 3 800 000,- Kč k zajištění výplaty státního příspěvku pro zřizovatele zařízení pro děti vyžadující okamžitou pomoc (příspěvkové organizace Sdružená zařízení pro péči o dítě v Olomouci, Dětské centrum Pavučinka Šumperk a Středisko sociální prevence Olomouc) podle § 42g a násl. zákona č. 359/1999 Sb., o sociálně - právní ochraně dětí na období září až listopad 2012.</t>
  </si>
  <si>
    <t xml:space="preserve"> -Rozpočtová změna 549/12</t>
  </si>
  <si>
    <t>poskytovatel: Ministerstvo zemědělství</t>
  </si>
  <si>
    <t>důvod: investiční dotace ze státního rozpočtu ČR na rok 2012, poskytnutá na základě avíza k převodu finančních prostředků Ministerstva zemědělství ČR  č. j.: 166498/2012-MZE-16221 ze dne 20.9.2012 ve výši 345 000,- Kč na zajištění úhrady za opatření ve veřejném zájmu pro Lesy ČR, s.p., Správa toků - oblast povodí Moravy, na akci "HB Hučava km 0,230 - 0,370".</t>
  </si>
  <si>
    <t>4216 - Ostatní invest. přijaté transfery ze SR</t>
  </si>
  <si>
    <t>6313 - Invest. transfery nefin. podn. subj. - PO</t>
  </si>
  <si>
    <t xml:space="preserve"> -Rozpočtová změna 550/12</t>
  </si>
  <si>
    <t>důvod: neinvestiční dotace ze státního rozpočtu ČR na rok 2012 poskytnutá na základě rozhodnutí Ministerstva školství, mládeže a tělovýchovy ČR č.j.: MSMT-7293/2012-46 ze dne 24.9.2012 v celkové výši 6 417 790,20 Kč na projekty v rámci Operačního programu Vzdělávání pro konkurenceschopnost, oblast podpory 1.5 Zlepšení podmínek ve vzdělávání  na středních školách, pro příspěvkové organizace Olomouckého kraje.</t>
  </si>
  <si>
    <t xml:space="preserve"> -Rozpočtová změna 551/12</t>
  </si>
  <si>
    <t>důvod: neinvestiční dotace ze státního rozpočtu ČR na rok 2012, poskytnutá na základě avíza Ministerstva práce a sociálních věcí ČR ve výši 1 118 651,10 Kč pro příspěvkovou organizaci Olomouckého kraje Střední odborná škola a Střední odborné učiliště strojírenské a stavební, Jeseník, na financování projektu "Zaměstnání - brána k lepší budoucnosti" v rámci Operačního programu Lidské zdroje a zaměstnanost.</t>
  </si>
  <si>
    <t xml:space="preserve"> -Rozpočtová změna 552/12</t>
  </si>
  <si>
    <t>důvod: neinvestiční dotace ze státního rozpočtu ČR na rok 2012 poskytnutá na základě rozhodnutí Ministerstva školství, mládeže a tělovýchovy ČR č.j.: MSMT 4685/2012-46 ze dne 9.10.2012 v celkové výši 346 578,40 Kč na projekt v rámci Operačního programu Vzdělávání pro konkurenceschopnost, oblast podpory 1. 4 Zlepšení podmínek ve vzdělávání  na základních školách, pro příspěvkovou organizaci Olomouckého kraje Základní škola a Mateřská škola logopedická Olomouc.</t>
  </si>
  <si>
    <t xml:space="preserve"> -Rozpočtová změna 553/12</t>
  </si>
  <si>
    <t>poskytovatel: Ministerstvo životního prostředí</t>
  </si>
  <si>
    <t>důvod: neinvestiční dotace ze státního rozpočtu ČR na rok 2012 poskytnutá na základě rozhodnutí Ministerstva životního prostředí ČR č.j.: VÚSC/12/32/12 ve výši 142 857,- Kč na realizaci ekologických výukových programů na podporu Národní sítě enviromentálního vzdělávání, výchovy a osvěty.</t>
  </si>
  <si>
    <t xml:space="preserve"> -Rozpočtová změna 554/12</t>
  </si>
  <si>
    <t>důvod: odbor investic a evropských programů požádal ekonomický odbor dne 25.9.2012 o provedení rozpočtové změny. Důvodem navrhované změny je zapojení finančních prostředků do rozpočtu Olomouckého kraje v celkové výši 16 119 603,19 Kč. Finanční prostředky byly poukázány na účet Olomouckého kraje jako investiční a neinvestiční dotace od Regionální rady regionu soudržnosti Střední Morava na rok 2012 na projekt v oblasti dopravy "Silnice III/4469 Bohuňovice - průtah" v rámci ROP Střední Morava a budou použity na spolufinancování dalších projektů z půjčky EIB.</t>
  </si>
  <si>
    <t xml:space="preserve"> -Rozpočtová změna 555/12</t>
  </si>
  <si>
    <t>poskytovatel: Ministerstvo pro místní rozvoj</t>
  </si>
  <si>
    <t>důvod: odbor investic a evropských programů požádal ekonomický odbor dne 1.10.2012 o provedení rozpočtové změny. Důvodem navrhované změny je zapojení finančních prostředků do rozpočtu Olomouckého kraje ve výši 136 604,85 Kč. Finanční prostředky byly poukázány na účet Olomouckého kraje z Ministerstva pro místní rozvoj jako neinvestiční dotace na financování projektu "Cestování časem", spolufinancovaného v rámci Operačního programu Přeshraniční spolupráce ČR - Polsko.</t>
  </si>
  <si>
    <t xml:space="preserve"> -Rozpočtová změna 556/12</t>
  </si>
  <si>
    <t>důvod: odbor investic a evropských programů požádal ekonomický odbor dne 25.9.2012 o provedení rozpočtové změny. Důvodem navrhované změny je zapojení finančních prostředků do rozpočtu Olomouckého kraje v celkové výši 4 594 096,60 Kč. Finanční prostředky byly poukázány na účet Olomouckého kraje jako investiční dotace od Regionální rady regionu soudržnosti Střední Morava na rok 2012 na projekt v oblasti krizové infrastruktury "Krajské operační a informační středisko (KOPIS)" v rámci ROP Střední Morava a budou použity na spolufinancování dalších projektů z půjčky EIB.</t>
  </si>
  <si>
    <t xml:space="preserve"> -Rozpočtová změna 557/12</t>
  </si>
  <si>
    <t xml:space="preserve">důvod: odbor investic a evropských programů požádal ekonomický odbor dne 10.10.2012 o provedení rozpočtové změny. Důvodem navrhované změny je zapojení finančních prostředků do rozpočtu odboru investic a evropských programů v celkové výši                  16 179 399,- Kč. Finanční prostředky budou použity na financování projektu "Vybrané služby sociální prevence v Olomouckém kraji" v rámci Operačního programu Lidské zdroje a zaměstnanost. </t>
  </si>
  <si>
    <t>5424 - Náhrady mezd v době nemoci</t>
  </si>
  <si>
    <t>5139 -Nákup materiálu</t>
  </si>
  <si>
    <t>5166 - Konzultační, poradenské a práv. služ.</t>
  </si>
  <si>
    <t>5169 - Nákup ostat. služeb</t>
  </si>
  <si>
    <t xml:space="preserve"> -Rozpočtová změna 558/12</t>
  </si>
  <si>
    <t>poskytovatel: Ministerstvo financí - Národní fond</t>
  </si>
  <si>
    <t>důvod: odbor investic a evropských programů požádal ekonomický odbor dne 26.9.2012 o provedení rozpočtové změny. Důvodem navrhované změny je zapojení finančních prostředků do rozpočtu Olomouckého kraje v celkové výši 5 366 812,43 Kč. Finanční prostředky byly převedeny na účet Olomouckého kraje z Ministerstva financí - Národního fondu jako neinvestiční a investiční dotace na financování projektu "Cestování časem", spolufinancovaného v rámci Operačního programu Přeshraniční spolupráce ČR - Polsko, část prostředků bude převedena partneru projektu Městská knihovna v Nyse.</t>
  </si>
  <si>
    <t>ORJ - 61</t>
  </si>
  <si>
    <t>4118 - Neinvestiční převody z Národ. fondu</t>
  </si>
  <si>
    <t>4218 - Investiční převody z Národního fondu</t>
  </si>
  <si>
    <t>6380 - Investiční transfery do zahraničí</t>
  </si>
  <si>
    <t xml:space="preserve"> -Rozpočtová změna 559/12</t>
  </si>
  <si>
    <t>důvod: odbor investic a evropských programů požádal ekonomický odbor dne 10.10.2012 o provedení rozpočtové změny. Důvodem navrhované změny je zapojení finančních prostředků do rozpočtu odboru investic a evropských programů v celkové výši                            400 221,- Kč. Finanční prostředky byly poukázány na účet Olomouckého kraje jako neinvestiční dotace z Ministerstva práce a sociálních věcí na spolufinancování projektu "Podpora plánování rozvoje sociálních služeb v Olomouckém kraji" v rámci Operačního programu Lidské zdroje a zaměstnanost.</t>
  </si>
  <si>
    <t xml:space="preserve"> -Rozpočtová změna 560/12</t>
  </si>
  <si>
    <t>důvod: odbor strategického rozvoje kraje požádal ekonomický odbor dne 10.10.2012 o provedení rozpočtové změny. Důvodem navrhované změny je zapojení finančních prostředků do rozpočtu Olomouckého kraje ve výši 71 119,50 Kč. Finanční prostředky byly poukázány na účet Olomouckého kraje jako neinvestiční dotace od Regionální rady regionu soudržnosti Střední Morava na rok 2012 na projekt v oblasti regionálního rozvoje "Příprava Olomouckého kraje na kohezní politiku EU 2014+" v rámci ROP Střední Morava.</t>
  </si>
  <si>
    <t>ORJ - 70</t>
  </si>
  <si>
    <t xml:space="preserve"> -Rozpočtová změna 561/12</t>
  </si>
  <si>
    <t>důvod: odbor investic a evropských programů požádal ekonomický odbor dne 27.9.2012 o provedení rozpočtové změny. Důvodem navrhované změny je zvýšení finančních prostředků Olomouckého kraje v celkové výši 5 582,89 Kč a přesun finančních prostředků v rámci odboru investic a evropských programů ve výši 1 019 874,- Kč. Finanční prostředky byly poukázány na účet Olomouckého kraje jako odvody za porušení rozpočtové kázně a vratka transferu z minulého období příjemců finanční podpory u globálních grantů "Další vzdělávání pracovníků škol a školských zařízení v Olomouckém kraji" a  "Podpora nabídky dalšího vzdělávání v Olomouckém kraji" v rámci Operačního programu Vzdělávání pro konkurenceschopnost, prostředky budou vráceny na účet Platebního a certifikačního orgánu (podíl EU) a účet Ministerstva školství, mládeže a tělovýchovy (podíl SR).</t>
  </si>
  <si>
    <t>ORJ - 58</t>
  </si>
  <si>
    <t xml:space="preserve"> -Rozpočtová změna 562/12</t>
  </si>
  <si>
    <t>důvod: odbor investic a evropských programů požádal dne 10.10.2012 o provedení rozpočtové změny. Důvodem navrhované změny je snížení finančních prostředků odboru investic a evropských programů v celkové výši 364 900,- Kč. Finanční prostředky budou v rámci závěrečného vyúčtování sníženy jako dotace z prostředků Státního fondu životního prostředí ČR a Ministerstva životního prostředí ČR na financování projektu "Implementace a péče o území soustavy Natura 2000 v Olomouckém kraji" v rámci Operačního programu Životní prostředí.</t>
  </si>
  <si>
    <t>Odbor investic a evropských programů - Natura</t>
  </si>
  <si>
    <t>ORJ - 52</t>
  </si>
  <si>
    <t>4113 - Neinvestiční přijaté transfery ze SF</t>
  </si>
  <si>
    <t xml:space="preserve"> -Rozpočtová změna 563/12</t>
  </si>
  <si>
    <t>důvod: odbor zdravotnictví požádal ekonomický odbor dne 19.9.2012 o provedení rozpočtové změny. Důvodem navrhované změny je zapojení finančních prostředků do rozpočtu Olomouckého kraje ve výši 850 000,- Kč. Příspěvkové organizaci Olomouckého kraje Odborný léčebný ústav neurologicko-geriatrický Moravský Beroun bude nařízen odvod z investičního fondu, prostředky budou použity k navýšení příspěvku na provoz, materiál je součástí programu jednání Rady Olomouckého kraje dne 23.10.2012 (bod 21.4).</t>
  </si>
  <si>
    <t xml:space="preserve"> -Rozpočtová změna 564/12</t>
  </si>
  <si>
    <t>důvod: odbor školství, mládeže a tělovýchovy požádal ekonomický odbor dne 2.10.2012 o provedení rozpočtové změny. Důvodem navrhované změny je zapojení finančních prostředků do rozpočtu Olomouckého kraje v celkové výši 1 590 000,- Kč a převedení finančních prostředků z rezervy Olomouckého kraje na odbor majetkový a právní ve výši          1 500 000,- Kč. Finanční prostředky budou zapojeny jako odvod z investičního fondu příspěvkové organizace Olomouckého kraje Sigmundova střední škola strojírenská, Lutín, a budou použity na odkup nemovitostí z vlastnictví společnosti SIGMA GROUP a. s., do vlastnictví Olomouckého kraje, odkup nemovitostí byl schválen usnesením Zastupitelstva Olomouckého kraje č. UZ/26/24/2012 ze dne 21.9.2012.</t>
  </si>
  <si>
    <t>Odbor majetkový a právní</t>
  </si>
  <si>
    <t>ORJ - 04</t>
  </si>
  <si>
    <t xml:space="preserve"> -Rozpočtová změna 565/12</t>
  </si>
  <si>
    <t>důvod: odbor investic a evropských programů požádal ekonomický odbor dne 16.10.2012 o provedení rozpočtové změny. Důvodem navrhované změny je zapojení finančních prostředků do rozpočtu odboru investic a evropských programů v celkové výši 3 181 414,- Kč a přesun finančních prostředků v rámci rozpočtu odboru investic a evropských programů ve výši 1 000,- Kč. Finanční prostředky byly poukázány na účet Olomouckého kraje z Ministerstva vnitra a budou použity na financování projektu "Projektové a procesní řízení na Krajském úřadě Olomouckého kraje" v rámci Operačního programu Lidské zdroje a zaměstnanost.</t>
  </si>
  <si>
    <t xml:space="preserve"> -Rozpočtová změna 566/12</t>
  </si>
  <si>
    <t>důvod: odbor sociálních věcí požádal ekonomický odbor dne 8.10.2012 o provedení rozpočtové změny. Důvodem navrhované změny je převedení finančních prostředků z odboru sociálních věcí na odbor ekonomický v celkové výši 995 922,- Kč. Finanční prostředky na realizaci investičních akcí jednotlivých příspěvkových organizací v oblasti sociální z úvěru Komerční banky, a. s., nebudou vyčerpány, a budou převedeny do rozpočtu kraje k dalšímu použití.</t>
  </si>
  <si>
    <t xml:space="preserve"> -Rozpočtová změna 567/12</t>
  </si>
  <si>
    <t>druh rozpočtové změny: vnitřní rozpočtová změna - přesun mezi jednotlivými položkami, paragrafy a odbory ekonomickým a dopravy a silničního hospodářství</t>
  </si>
  <si>
    <t>důvod: odbor dopravy a silničního hospodářství požádal ekonomický odbor dne 10.10.2012 o provedení rozpočtové změny. Důvodem navrhované změny je převedení finančních prostředků z odboru dopravy a silničního hospodářství na odbor ekonomický ve výši             246 000,- Kč. Finanční prostředky na realizaci investičních akcí příspěvkové organizace v oblasti dopravy KIDSOK z úvěru Komerční banky, a. s., nebudou vyčerpány, a budou převedeny do rozpočtu kraje k dalšímu použití.</t>
  </si>
  <si>
    <t>Odbor dopravy a silničního hospodářství</t>
  </si>
  <si>
    <t>ORJ - 12</t>
  </si>
  <si>
    <t xml:space="preserve"> -Rozpočtová změna 568/12</t>
  </si>
  <si>
    <t>důvod: odbor kultury a památkové péče požádal ekonomický odbor dne 8.10.2012 o provedení rozpočtové změny. Důvodem navrhované změny je převedení finančních prostředků z odboru kultury a památkové péče na odbor ekonomický v celkové výši                    544 072,- Kč. Finanční prostředky na realizaci investičních akcí jednotlivých příspěvkové organizace v oblasti kultury Vědecká knihovna v Olomouci z úvěru Komerční banky, a. s., nebudou vyčerpány, a budou převedeny do rozpočtu kraje k dalšímu použití.</t>
  </si>
  <si>
    <t xml:space="preserve"> -Rozpočtová změna 569/12</t>
  </si>
  <si>
    <t>druh rozpočtové změny: vnitřní rozpočtová změna - přesun mezi jednotlivými položkami, paragrafy a odbory ekonomickým a dopravy a sociálních věcí</t>
  </si>
  <si>
    <t>důvod: odbor sociálních věcí požádal ekonomický odbor dne 11.10.2012 o provedení rozpočtové změny. Důvodem navrhované změny je převedení finančních prostředků z rozpočtu Olomouckého kraje na odbor sociálních věcí ve výši 100 000,- Kč. Finanční prostředky budou použity na poskytnutí daru obci Dobromilice na částečné financování kamerového systému v obci Dobromilice za účelem zvýšení bezpečnosti občanů a monitorování veřejného prostranství, smlouva byla schválena usnesením Rady Olomouckého kraje č. UR/98/9/2012 ze dne 25.9.2012.</t>
  </si>
  <si>
    <t xml:space="preserve"> -Rozpočtová změna 570/12</t>
  </si>
  <si>
    <t>druh rozpočtové změny: vnitřní rozpočtová změna - přesun mezi jednotlivými položkami, paragrafy a odbory ekonomickým a ostatními odbory</t>
  </si>
  <si>
    <t>důvod: jednotlivé odbory požádaly ekonomický odbor o provedení rozpočtové změny. Důvodem navrhované změny je převedení finančních prostředků z jednotlivých odborů do rozpočtu Olomouckého kraje v celkové výši 22 100 000,- Kč. Finanční prostředky budou převedeny do rezervy Olomouckého kraje jako úspory III, na základě usnesení Rady Olomouckého kraje č. UR/98/3/2012 ze dne 25.9.2012.</t>
  </si>
  <si>
    <t>5019 - Ostatní platy</t>
  </si>
  <si>
    <t>5136 - Knihy, učební pomůcky a tisk</t>
  </si>
  <si>
    <t>5167 - Služby školení a vzdělávání</t>
  </si>
  <si>
    <t>ZJ</t>
  </si>
  <si>
    <t>5152 - Teplo</t>
  </si>
  <si>
    <t>5163 - Služby peněžních ústavů</t>
  </si>
  <si>
    <t>5323 - Neinvestiční transfery krajům</t>
  </si>
  <si>
    <t>5193 - Výdaje na dopravní územ. obsluž.</t>
  </si>
  <si>
    <t>5223 - Neinv. transfery církvím a nábož. spol.</t>
  </si>
  <si>
    <t xml:space="preserve"> -Rozpočtová změna 571/12</t>
  </si>
  <si>
    <t>důvod: odbor investic a evropských programů požádal ekonomický odbor dne 1.10.2012 o provedení rozpočtové změny. Důvodem navrhované změny je převedení finančních prostředků z odboru ekonomického na odbor investic a evropských programů v celkové výši 33 241 230,- Kč. Finanční prostředky budou použity na předfinancování výdajů projektu z oblasti dopravy "Čechy - Domaželice - obchvat" v rámci ROP Střední Morava, prostředky budou čerpány z úvěrového rámce na základě úvěrové smlouvy s Evropskou investiční bankou.</t>
  </si>
  <si>
    <t xml:space="preserve"> -Rozpočtová změna 572/12</t>
  </si>
  <si>
    <t>druh rozpočtové změny: vnitřní rozpočtová změna - přesun mezi jednotlivými položkami, paragrafy a odbory kultury a památkové péče a zastupitelé</t>
  </si>
  <si>
    <t>důvod: odbor kultury a památkové péče požádal ekonomický odbor o provedení rozpočtové změny. Důvodem navrhované změny je převedení finančních prostředků z odboru kultury a památkové péče na odbor zastupitelé ve výši 30 000,- Kč. Finanční prostředky budou použity na pořízení uměleckých předmětů pro potřeby vedení Olomouckého kraje.</t>
  </si>
  <si>
    <t>5222 - Neinvestiční transfery občans. sdruž.</t>
  </si>
  <si>
    <t xml:space="preserve"> -Rozpočtová změna 573/12</t>
  </si>
  <si>
    <t>důvod: odbor investic a evropských programů požádal ekonomický odbor dne 10.10.2012 o provedení rozpočtové změny. Důvodem navrhované změny je převedení finančních prostředků z odboru investic a evropských programů na odbor sociálních věcí ve výši                  400 000,- Kč. Finanční prostředky budou použity na úhradu nákladů investiční akce příspěvkové organizace v sociální oblasti Domov důchodců Kobylá nad Vidnavkou, materiál je součástí programu jednání Rady Olomouckého kraje dne 23.10.2012 (bod 42).</t>
  </si>
  <si>
    <t xml:space="preserve"> -Rozpočtová změna 574/12</t>
  </si>
  <si>
    <t>důvod: odbor sociálních věcí, odbor zdravotnictví a odbor školství, mládeže a tělovýchovy požádaly ekonomický odbor o provedení rozpočtové změny. Důvodem navrhované změny je převedení finančních prostředků z odboru ekonomického na odbor sociálních věcí ve výši 90 011,- Kč, na odbor zdravotnictví ve výši 870 631,- Kč a na odbor školství, mládeže a tělovýchovy ve výši 47 898,- Kč. Finanční prostředky ze státní dotace budou použity k zajištění výplaty státního příspěvku pro zřizovatele zařízení pro děti vyžadující okamžitou pomoc (příspěvkové organizace Sdružená zařízení pro péči o dítě v Olomouci, Dětské centrum Pavučinka Šumperk, Středisko sociální prevence Olomouc a Základní škola a dětský domov Zábřeh) podle § 42g a násl. zákona č. 359/1999 Sb., o sociálně - právní ochraně dětí na období září 2012.</t>
  </si>
  <si>
    <t xml:space="preserve"> -Rozpočtová změna 575/12</t>
  </si>
  <si>
    <t>důvod: kancelář hejtmana požádala ekonomický odbor dne 10.10.2012 o provedení rozpočtové změny. Důvodem navrhované změny je přesun finančních prostředků v rámci odboru zastupitelé v celkové výši 72 000,- Kč. Finanční prostředky budou použity na úhradu doplatku za nákup uměleckých předmětů - dřevěných znaků, a na úhradu poplatků za mobilní telefony, pevné linky a připojení k internetu členů Rady Olomouckého kraje.</t>
  </si>
  <si>
    <t xml:space="preserve"> -Rozpočtová změna 576/12</t>
  </si>
  <si>
    <t>důvod: kancelář hejtmana požádala ekonomický odbor dne 16.10.2012 o provedení rozpočtové změny. Důvodem navrhované změny je přesun finančních prostředků v rámci odboru kancelář hejtmana ve výši 61 102,- Kč. Finanční prostředky budou použity na poskytnutí náhrady škody v souvislosti se zásahem složek Integrovaného záchranného systému v Hoštejně dne 14.5.2012.</t>
  </si>
  <si>
    <t xml:space="preserve"> -Rozpočtová změna 577/12</t>
  </si>
  <si>
    <t>druh rozpočtové změny: vnitřní rozpočtová změna - přesun mezi jednotlivými položkami, paragrafy v rámci odboru majetkového a právního</t>
  </si>
  <si>
    <t>důvod: odbor majetkový a právní požádal ekonomický odbor dne 5.10.2012 o provedení rozpočtové změny. Důvodem navrhované změny je přesun finančních prostředků v rámci odboru majetkového a právního v celkové výši 955 215,50 Kč. Finanční prostředky budou použity na úhradu nákladů za nájemné a na výkup pozemků.</t>
  </si>
  <si>
    <t xml:space="preserve"> -Rozpočtová změna 578/12</t>
  </si>
  <si>
    <t>důvod: odbor strategického rozvoje kraje požádal ekonomický odbor dne 8.10.2012 o provedení rozpočtové změny. Důvodem navrhované změny je přesun finančních prostředků v rámci odboru strategického rozvoje kraje v celkové výši 933 016,- Kč. Finanční prostředky budou použity na poskytnutí dotací v rámci "Programu obnovy venkova na rok 2012" (POV), na základě usnesení Zastupitelstva Olomouckého kraje č. UZ/24/42/2012 ze dne 27.4.2012, jedná se o změny položek rozpočtové skladby, na úhradu nákladů projektu "Příprava budování absorpčních kapacit pro efektivní čerpání finančních prostředků z fondů EU v Autonomní oblasti Vojvodina", a na nákup publikací pro oddělení územního plánu a stavebního řádu.</t>
  </si>
  <si>
    <t xml:space="preserve"> -Rozpočtová změna 579/12</t>
  </si>
  <si>
    <t>důvod: odbor životního prostředí a zemědělství požádal ekonomický odbor dne 1.10.2012 o provedení rozpočtové změny. Důvodem navrhované změny je přesun finančních prostředků v rámci odboru životního prostředí a zemědělství ve výši 87 400,- Kč. Finanční prostředky budou použity na zabezpečení zahraniční pracovní cesty v rámci výměny zkušeností v oblasti nakládání s odpady, jedná se pouze o změnu položky rozpočtové skladby.</t>
  </si>
  <si>
    <t xml:space="preserve"> -Rozpočtová změna 580/12</t>
  </si>
  <si>
    <t>důvod: odbor životního prostředí a zemědělství požádal ekonomický odbor dne 24.9.2012 o provedení rozpočtové změny. Důvodem navrhované změny je přesun finančních prostředků v rámci odboru životního prostředí a zemědělství ve výši 749 000,- Kč. Finanční prostředky budou použity na poskytnutí finančních příspěvků na řešení mimořádných situací v oblasti vodohospodářské infrastruktury obcím Radíkov, Domašov u Šternberka a Olšany u Prostějova na území Olomouckého kraje, na základě usnesení Zastupitelstva Olomouckého kraje č. UZ/26/35/2012 ze dne 21.9.2012.</t>
  </si>
  <si>
    <t xml:space="preserve"> -Rozpočtová změna 581/12</t>
  </si>
  <si>
    <t>důvod: odbor životního prostředí a zemědělství požádal ekonomický odbor dne 8.10.2012 o provedení rozpočtové změny. Důvodem navrhované změny je přesun finančních prostředků v rámci Fondu na podporu výstavby a obnovy vodohospodářské infrastruktury na území Olomouckého kraje ve výši 2 000 000,- Kč. Finanční prostředky budou použity na poskytnutí příspěvku obci Loučná nad Desnou na základě usnesení Zastupitelstva Olomouckého kraje č. UZ/24/34/2012 ze dne 27.4.2012.</t>
  </si>
  <si>
    <t xml:space="preserve"> -Rozpočtová změna 582/12</t>
  </si>
  <si>
    <t>důvod: odbor školství, mládeže a tělovýchovy požádal ekonomický odbor dne 8.10.2012 o provedení rozpočtové změny. Důvodem navrhované změny je přesun finančních prostředků v rámci odboru školství, mládeže a tělovýchovy ve výši 53 799,- Kč. Finanční prostředky v rámci schváleného rozpočtu budou použity na úhradu nákladů za reklamní předměty opatřené logem Olomouckého kraje, určené jako odměny v rámci organizací soutěží a přehlídek vyhlašovaných Ministerstvem školství, mládeže a tělovýchovy.</t>
  </si>
  <si>
    <t xml:space="preserve"> -Rozpočtová změna 583/12</t>
  </si>
  <si>
    <t>důvod: odbor školství, mládeže a tělovýchovy požádal ekonomický odbor dne 5.10.2012 o provedení rozpočtové změny. Důvodem navrhované změny je přesun finančních prostředků v rámci odboru školství, mládeže a tělovýchovy v celkové výši 102 701,- Kč. Finanční prostředky v rámci schváleného rozpočtu budou použity na úhradu nákladů spojených s organizací soutěží a přehlídek pro příspěvkové organizace Olomouckého kraje.</t>
  </si>
  <si>
    <t xml:space="preserve"> -Rozpočtová změna 584/12</t>
  </si>
  <si>
    <t>důvod: odbor školství, mládeže a tělovýchovy požádal ekonomický odbor dne 9.10.2012 o provedení rozpočtové změny. Důvodem navrhované změny je přesun finančních prostředků v rámci odboru školství, mládeže a tělovýchovy ve výši 865,- Kč. Finanční prostředky budou použity na úhradu nákladů na telefony a publikace za zrušenou příspěvkovou organizaci Olomouckého kraje Základní škola Moravský Beroun, usnesením Zastupitelstva Olomouckého kraje č. UZ/25/31/2012 ze dne 29.6.2021 byl schválen převod činností příspěvkové organizace v oblasti školství, a to činností zabezpečovaných Základní školou Moravský Beroun, do zřizovatelské kompetence města Moravský Beroun formou dohody ke dni 1. 9. 2012.</t>
  </si>
  <si>
    <t xml:space="preserve"> -Rozpočtová změna 585/12</t>
  </si>
  <si>
    <t>důvod: odbor sociálních věcí požádal ekonomický odbor dne 11.10.2012 o provedení rozpočtové změny. Důvodem navrhované změny je přesun finančních prostředků v rámci odboru sociálních věcí ve výši 2 199 000,- Kč. Finanční prostředky budou použity na úhradu smlouvy o centrálním zadávání výběrového řízení na dodavatele komodit pro příspěvkové organizace Olomouckého kraje, jedná se pouze o změnu položky rozpočtové skladby.</t>
  </si>
  <si>
    <t xml:space="preserve"> -Rozpočtová změna 586/12</t>
  </si>
  <si>
    <t>důvod: odbor sociálních věcí požádal ekonomický odbor dne 15.10.2012 o provedení rozpočtové změny. Důvodem navrhované změny je přesun finančních prostředků v rámci odboru sociálních věcí v celkové výši 17 646 000,- Kč. Finanční prostředky budou použity na poskytnutí neinvestičních dotací příspěvkovým organizacím Olomouckého kraje v oblasti sociální, materiál je součástí programu jednání Rady Olomouckého kraje dne 23.10.2012 (bod 39).</t>
  </si>
  <si>
    <t xml:space="preserve"> -Rozpočtová změna 587/12</t>
  </si>
  <si>
    <t>druh rozpočtové změny: vnitřní rozpočtová změna - přesun mezi jednotlivými položkami, paragrafy v rámci odboru dopravy a silničního hospodářství</t>
  </si>
  <si>
    <t>důvod: odbor dopravy a silničního hospodářství požádal ekonomický odbor dne 10.10.2012 o provedení rozpočtové změny. Důvodem navrhované změny je přesun finančních prostředků v rámci odboru dopravy a silničního hospodářství ve výši 4 000 000,- Kč. Finanční prostředky budou použity na úhradu prokazatelné ztráty dopravcům ve veřejné linkové dopravě na úhradu zvýšených nákladů na pohonné hmoty.</t>
  </si>
  <si>
    <t xml:space="preserve"> -Rozpočtová změna 588/12</t>
  </si>
  <si>
    <t>důvod: odbor kultury a památkové péče požádal ekonomický odbor dne 15.10.2012 o provedení rozpočtové změny. Důvodem navrhované změny je přesun finančních prostředků v rámci odboru kultury a památkové péče ve výši 400 000,- Kč. Finanční prostředky budou použity na úhradu upřesněných nákladů investiční akce v oblasti kultury financované z úvěru Komerční banky, a. s., příspěvkové organizace Olomouckého kraje Vlastivědné muzeum v Olomouci, jedná se pouze o změnu položky rozpočtové skladby z investiční na neinvestiční.</t>
  </si>
  <si>
    <t xml:space="preserve"> -Rozpočtová změna 589/12</t>
  </si>
  <si>
    <t>důvod: odbor zdravotnictví požádal ekonomický odbor dne 10.10.2012 o provedení rozpočtové změny. Důvodem navrhované změny je přesun finančních prostředků v rámci odboru zdravotnictví ve výši 15 000,- Kč. Finanční prostředky budou použity na úhradu nájemného na základě Dodatku č. 7 o nájmu nemovitého majetku mezi příspěvkovou organizací OLÚ Moravský Beroun a Olomouckým krajem, jedná se pouze o změnu položky rozpočtové skladby z neinvestiční na investiční.</t>
  </si>
  <si>
    <t xml:space="preserve"> -Rozpočtová změna 590/12</t>
  </si>
  <si>
    <t>důvod: odbor zdravotnictví požádal ekonomický odbor dne 24.9.2012 o provedení rozpočtové změny. Důvodem navrhované změny je přesun finančních prostředků v rámci odboru zdravotnictví ve výši 309 000,- Kč. Finanční prostředky budou použity na poskytnutí příspěvku v rámci dotačního programu Vzdělávání lékařů, na základě usnesení Zastupitelstva Olomouckého kraje č. UZ/26/41/2012 ze dne 21.9.2012, jedná se pouze o změnu položky rozpočtové skladby.</t>
  </si>
  <si>
    <t>5212 - Neinv. transfery nefin. pod. subj. - FO</t>
  </si>
  <si>
    <t xml:space="preserve"> -Rozpočtová změna 591/12</t>
  </si>
  <si>
    <t>důvod: odbor investic a evropských programů požádal ekonomický odbor dne 9.10.2012 o provedení rozpočtové změny. Důvodem navrhované změny je přesun finančních prostředků v rámci odboru investic a evropských programů v celkové výši 74 205,60 Kč. Finanční prostředky budou použity na úhradu upřesněných nákladů investiční akce v rámci oblasti sociální "Nový pavilon areálu Domov seniorů Pohoda Chválkovice".</t>
  </si>
  <si>
    <t xml:space="preserve"> -Rozpočtová změna 592/12</t>
  </si>
  <si>
    <t xml:space="preserve">důvod: odbor investic a evropských programů požádal ekonomický odbor dne 10.10.2012 o provedení rozpočtové změny. Důvodem navrhované změny je přesun finančních prostředků v rámci odboru investic a evropských programů v celkové výši 2 658 580,02 Kč. Finanční prostředky budou použity na úhradu upřesněných nákladů investičních akcí  v rámci oblasti sociální, zdravotní a školství financovaných z úvěrového rámce u Evropské investiční banky, a. s. </t>
  </si>
  <si>
    <t>oblast zdravotní</t>
  </si>
  <si>
    <t xml:space="preserve"> -Rozpočtová změna 593/12</t>
  </si>
  <si>
    <t>důvod: odbor investic a evropských programů požádal ekonomický odbor dne 10.10.2012 o provedení rozpočtové změny. Důvodem navrhované změny je přesun finančních prostředků v rámci odboru investic a evropských programů v celkové výši 7 151 410,- Kč. Finanční prostředky budou použity na úhradu upřesněných nákladů investičních akcí v oblasti sociální, školství a zdravotní financovaných z úvěru Komerční banky, a. s.</t>
  </si>
  <si>
    <t xml:space="preserve"> -Rozpočtová změna 594/12</t>
  </si>
  <si>
    <t>důvod: odbor investic a evropských programů požádal ekonomický odbor dne 10.10.2012 o provedení rozpočtové změny. Důvodem navrhované změny je přesun finančních prostředků v rámci odboru investic a evropských programů ve výši 3 105 330,- Kč. Finanční prostředky budou použity na úhradu upřesněných nákladů investiční akce v rámci oblasti zdravotnictví (nájem) "SMN a.s. - o.z. Nemocnice Šternberk - Rekonstrukce porodnice".</t>
  </si>
  <si>
    <t xml:space="preserve"> -Rozpočtová změna 595/12</t>
  </si>
  <si>
    <t>důvod: odbor investic a evropských programů požádal ekonomický odbor dne 1.10.2012 o provedení rozpočtové změny. Důvodem navrhované změny je přesun finančních prostředků v rámci odboru investic a evropských programů v celkové výši 3 007 388,- Kč. Finanční prostředky budou použity na úhradu nákladů na financování projektů v oblasti sociální, zdravotní a školství v rámci ROP Střední Morava a Operačního programu Životní prostředí.</t>
  </si>
  <si>
    <t xml:space="preserve"> -Rozpočtová změna 596/12</t>
  </si>
  <si>
    <t>důvod: odbor investic a evropských programů požádal ekonomický odbor dne 8.10.2012 o provedení rozpočtové změny. Důvodem navrhované změny je přesun finančních prostředků v rámci odboru investic a evropských programů v celkové výši 405 000,- Kč. Finanční prostředky budou použity na úhradu nákladů na financování projektu v oblasti sociální "Domov Na zámečku Rokytnice - rekonstrukce zámeckého parku a jeho zpřístupnění veřejnosti" v rámci Operačního programu životní prostředí.</t>
  </si>
  <si>
    <t xml:space="preserve"> -Rozpočtová změna 597/12</t>
  </si>
  <si>
    <t>důvod: odbor investic a evropských programů požádal ekonomický odbor dne 1.10.2012 o provedení rozpočtové změny. Důvodem navrhované změny je přesun finančních prostředků v rámci odboru investic a evropských programů v celkové výši 4 491 492,- Kč. Finanční prostředky nebudou použity na úhradu nákladů na financování projektu v oblasti sociální "Transformace Vincentina Šternberk I. etapa" v rámci Integrovaného operačního programu, uznatelné výdaje budou hrazeny limitkou.</t>
  </si>
  <si>
    <t xml:space="preserve"> -Rozpočtová změna 598/12</t>
  </si>
  <si>
    <t>důvod: odbor investic a evropských programů požádal ekonomický odbor dne 12.10.2012 o provedení rozpočtové změny. Důvodem navrhované změny je přesun finančních prostředků v rámci odboru investic a evropských programů v celkové výši 5 030,- Kč. Finanční prostředky budou použity na financování odvodu nezpůsobilých výdajů a sankce v rámci projektu "Zajištění integrace příslušníků romských komunit" v rámci Operačního programu Lidské zdroje a zaměstnanost.</t>
  </si>
  <si>
    <t xml:space="preserve"> -Rozpočtová změna 599/12</t>
  </si>
  <si>
    <t>důvod: odbor investic a evropských programů požádal ekonomický odbor dne 15.10.2012 o provedení rozpočtové změny. Důvodem navrhované změny je přesun finančních prostředků v rámci odboru investic a evropských programů ve výši 7 683,93 Kč. Finanční prostředky budou použity na financování projektu technické asistence "Řízení, kontrola, monitorování a hodnocení programu v Olomouckém kraji" v rámci Operačního programu Vzdělávání pro konkurenceschopnost.</t>
  </si>
  <si>
    <t>ORJ - 53</t>
  </si>
  <si>
    <t xml:space="preserve"> -Rozpočtová změna 600/12</t>
  </si>
  <si>
    <t>důvod: odbor investic a evropských programů požádal ekonomický odbor dne 11.9.2012 o provedení rozpočtové změny. Důvodem navrhované změny je přesun finančních prostředků v rámci odboru investic a evropských programů ve výši 2 820,50 Kč. Finanční prostředky budou použity na financování výdajů projektu z oblasti sociální "Domov Na zámečku Rokytnice - rekonstrukce zámeckého parku a jeho zpřístupnění veřejnosti" v rámci Operačního programu Životního prostředí.</t>
  </si>
  <si>
    <t xml:space="preserve"> -Rozpočtová změna 601/12</t>
  </si>
  <si>
    <t>důvod: odbor investic a evropských programů požádal ekonomický odbor dne 10.10.2012 o provedení rozpočtové změny. Důvodem navrhované změny je přesun finančních prostředků v rámci odboru investic a evropských programů v celkové výši 40 531,- Kč. Finanční prostředky budou použity na financování výdajů projektu "Zajištění integrace příslušníků romských komunit" v rámci Operačního programu Lidské zdroje a zaměstnanost.</t>
  </si>
  <si>
    <t xml:space="preserve"> -Rozpočtová změna 602/12</t>
  </si>
  <si>
    <t>důvod: odbor strategického rozvoje kraje požádal ekonomický odbor dne 8.10.2012 o provedení rozpočtové změny. Důvodem navrhované změny je přesun finančních prostředků v rámci odboru strategického rozvoje kraje v celkové výši 90 000,- Kč. Finanční prostředky budou použity na financování projektu "Podpora rozvoje Olomouckého kraje 2012-2015" v rámci ROP Střední Morava, realizace projektu byla schválena usnesením Zastupitelstva Olomouckého kraje č. UZ/90/41/2012 ze dne 22.5.2012.</t>
  </si>
  <si>
    <t xml:space="preserve"> -Rozpočtová změna 603/12</t>
  </si>
  <si>
    <t>druh rozpočtové změny: zvýšení prostředků rozpočtu</t>
  </si>
  <si>
    <t>důvod: kancelář hejtmana požádala dne 21.9.2012 o provedení rozpočtové změny. Důvodem navrhované změny je zapojení finančních prostředků do rozpočtu Olomouckého kraje v celkové výši 900 000,- Kč. Finanční prostředky budou zaslány na příjmový účet kraje od Jihomoravského, Moravskoslezského a Zlínského kraje na realizaci projektu "Duchovní dědictví Moravy a Slezska", kterou zajišťuje Olomoucký kraj, na základě smlouvy o spolupráci a spolufinancování č. 2012/02542/KH/OSM.</t>
  </si>
  <si>
    <t>4122 - Neinvestiční přijaté transfery od krajů</t>
  </si>
  <si>
    <t xml:space="preserve"> -Rozpočtová změna 604/12</t>
  </si>
  <si>
    <t>důvod: odbor investic a evropských programů požádal dne 4.10.2012 o provedení rozpočtové změny. Důvodem navrhované změny je zapojení finančních prostředků do rozpočtu Olomouckého kraje ve výši 77 330,- Kč. Finanční prostředky budou zaslány na účet kraje jako vyúčtování připojení odběrného zařízení k distribuční soustavě u projektu v oblasti školství "Edukační park Olomouckého kraje (EPOK)".</t>
  </si>
  <si>
    <t>2324 - Přijaté nekapitál. příspěvky a náhrady</t>
  </si>
  <si>
    <t xml:space="preserve"> -Rozpočtová změna 516/12</t>
  </si>
  <si>
    <t>důvod: odbor školství, mládeže a tělovýchovy požádal ekonomický odbor dne 17.9.2012 o provedení rozpočtové změny. Důvodem navrhované změny je zapojení finančních prostředků do rozpočtu odboru školství, mládeže a tělovýchovy ve výši 497 200,- Kč a přesun finančních prostředků v rámci odboru školství, mládeže a   tělovýchovy v celkové výši 7 100 000,- Kč. Finanční prostředky budou zapojeny do rozpočtu jako finanční vypořádání dotace z rozpočtu Olomouckého kraje na učňovská stipendia vyplacená v roce 2011 a budou použity na poskytnutí dotací na učňovská stipendia v roce 2012.</t>
  </si>
  <si>
    <t xml:space="preserve"> -Rozpočtová změna 517/12</t>
  </si>
  <si>
    <t xml:space="preserve">důvod: odbor investic a evropských programů požádal ekonomický odbor dne 14.9.2012 o provedení rozpočtové změny. Důvodem navrhované změny je převedení finančních prostředků z odboru investic a evropských programů na odbor ekonomický v celkové výši    1 272 120,39 Kč. Finanční prostředky určené na předfinancování výdajů projektu z oblasti dopravy "Silnice III/4469 Bohuňovice - průtah" v rámci ROP Střední Morava z úvěrového rámce na základě úvěrové smlouvy s Evropskou investiční bankou nebudou použity, prostředky budou vráceny zpět k dalšímu použití. </t>
  </si>
  <si>
    <t xml:space="preserve"> -Rozpočtová změna 518/12</t>
  </si>
  <si>
    <t xml:space="preserve">důvod: odbor investic a evropských programů požádal ekonomický odbor dne 14.9.2012 o provedení rozpočtové změny. Důvodem navrhované změny je převedení finančních prostředků z odboru investic a evropských programů na odbor ekonomický v celkové výši          1 331 050,- Kč. Finanční prostředky určené na předfinancování výdajů projektu z oblasti krizového řízení "Krajské operační a informační středisko (KOPIS)" v rámci ROP Střední Morava z úvěrového rámce na základě úvěrové smlouvy s Evropskou investiční bankou nebudou použity, prostředky budou vráceny zpět k dalšímu použití. </t>
  </si>
  <si>
    <t xml:space="preserve"> -Rozpočtová změna 519/12</t>
  </si>
  <si>
    <t xml:space="preserve">důvod: odbor investic a evropských programů požádal ekonomický odbor dne 17.9.2012 o provedení rozpočtové změny. Důvodem navrhované změny je převedení finančních prostředků z odboru investic a evropských programů na odbor ekonomický ve výši              7 530 050,13 Kč a přesun finančních prostředků v rámci  odboru investic a evropských programů ve výši 1 478 785,27 Kč. Finanční prostředky určené na předfinancování výdajů projektu z oblasti informačních technologií "Rozvoj služeb eGovernmentu" v rámci OIP z úvěrového rámce na základě úvěrové smlouvy s Evropskou investiční bankou nebudou použity, prostředky budou použity na financování výdajů projektu z oblasti dopravy "Uničov - Šternberk - II/444" a částečně vráceny zpět k dalšímu použití. </t>
  </si>
  <si>
    <t xml:space="preserve"> -Rozpočtová změna 520/12</t>
  </si>
  <si>
    <t>důvod: jednotlivé odbory požádaly ekonomický odbor o provedení rozpočtové změny. Důvodem navrhované změny je převedení finančních prostředků z jednotlivých odborů do rozpočtu Olomouckého kraje v celkové výši 29 295 620,23 Kč. Finanční prostředky budou převedeny do rezervy Olomouckého kraje jako úspory I, na základě usnesení Rady Olomouckého kraje č. UR/96/19/2012 ze dne 11.9.2012.</t>
  </si>
  <si>
    <t>Odbor strategického rozvoje kraje - ROP</t>
  </si>
  <si>
    <t>5176 - Účastnické poplatky na konference</t>
  </si>
  <si>
    <t>5168 - Služby zpracování dat</t>
  </si>
  <si>
    <t>5039 - Ostat. povin. pojistné plac. zaměstnav.</t>
  </si>
  <si>
    <t>Krajský živnostenský úřad</t>
  </si>
  <si>
    <t>ORJ - 15</t>
  </si>
  <si>
    <t>Útvar interního auditu</t>
  </si>
  <si>
    <t>ORJ - 16</t>
  </si>
  <si>
    <t xml:space="preserve"> -Rozpočtová změna 521/12</t>
  </si>
  <si>
    <t>důvod: odbor dopravy a silničního hospodářství požádal ekonomický odbor dne 18.9.2012 o provedení rozpočtové změny. Důvodem navrhované změny je převedení finančních prostředků z rozpočtu Olomouckého kraje na odbor dopravy a silničního hospodářství ve výši 3 300 000,- Kč. Finanční prostředky budou použity na poskytnutí investičních prostředků příspěvkové organizaci Správa silnic Olomouckého kraje na realizaci investičních akcí (Přerov - Předmostí a Lipová-lázně - skládka).</t>
  </si>
  <si>
    <t xml:space="preserve"> -Rozpočtová změna 522/12</t>
  </si>
  <si>
    <t>důvod: odbor školství, mládeže a tělovýchovy požádal ekonomický odbor dne 31.8.2012 o provedení rozpočtové změny. Důvodem navrhované změny je převedení finančních prostředků z rozpočtu Olomouckého kraje na odbor školství, mládeže a tělovýchovy ve výši 700 000,- Kč. Finanční prostředky budou použity na poskytnutí příspěvku příspěvkové organizaci Základní škola a Mateřská škola prof. Vejdovského Litovel na financování nového areálu Vzdělávacího centra pro slabozraké Olomouc - Hejčín, na základě usnesení Rady Olomouckého kraje č. UR/96/34/2012 ze dne 11.9.2012.</t>
  </si>
  <si>
    <t xml:space="preserve"> -Rozpočtová změna 523/12</t>
  </si>
  <si>
    <t>druh rozpočtové změny: vnitřní rozpočtová změna - přesun mezi jednotlivými položkami, paragrafy a odbory ekonomickým, školství, mládeže a tělovýchovy, kultury a památkové péče, sociálních věcí a kancelář hejtmana</t>
  </si>
  <si>
    <t>důvod: odbory školství, mládeže a tělovýchovy, kultury a památkové péče, sociálních věcí a kancelář hejtmana požádaly ekonomický odbor o provedení rozpočtové změny. Důvodem navrhované změny je převedení finančních prostředků z odboru ekonomického na jednotlivé odbory v celkové výši 110 000,- Kč. Zastupitelstvo Olomouckého kraje usnesením č. UZ/26/12/2012 ze dne 21.9.2012 schválilo v rámci Významných projektů Olomouckého kraje přesun 4 žádostí do kategorie příspěvky do 30 tis. Kč.</t>
  </si>
  <si>
    <t>5229 - Ostat. neinv.transfery nezisk. a p. org.</t>
  </si>
  <si>
    <t xml:space="preserve"> -Rozpočtová změna 524/12</t>
  </si>
  <si>
    <t>důvod: odbor sociálních věcí, odbor zdravotnictví a odbor školství, mládeže a tělovýchovy požádaly ekonomický odbor o provedení rozpočtové změny. Důvodem navrhované změny je převedení finančních prostředků z odboru ekonomického na odbor sociálních věcí ve výši 142 488,- Kč, na odbor zdravotnictví ve výši 807 941,- Kč a na odbor školství, mládeže a tělovýchovy ve výši 47 758,- Kč. Finanční prostředky ze státní dotace budou použity k zajištění výplaty státního příspěvku pro zřizovatele zařízení pro děti vyžadující okamžitou pomoc (příspěvkové organizace Sdružená zařízení pro péči o dítě v Olomouci, Dětské centrum Pavučinka Šumperk, Středisko sociální prevence Olomouc a Základní škola a dětský domov Zábřeh) podle § 42g a násl. zákona č. 359/1999 Sb., o sociálně - právní ochraně dětí na období srpen 2012.</t>
  </si>
  <si>
    <t xml:space="preserve"> -Rozpočtová změna 525/12</t>
  </si>
  <si>
    <t>důvod: kancelář hejtmana požádala ekonomický odbor dne 3.9.2012 o provedení rozpočtové změny. Důvodem navrhované změny je přesun finančních prostředků v rámci odboru kancelář hejtmana v celkové výši 450 000,- Kč. Finanční prostředky budou použity na úhradu služeb souvisejících s činností oddělení vnějších vztahů a tisk příloh měsíčníku Olomoucký kraj s ohledem na předpokládané čerpání do konce roku 2012.</t>
  </si>
  <si>
    <t>5499 - Ostatní neinvest. transfery obyvatelstvu</t>
  </si>
  <si>
    <t xml:space="preserve"> -Rozpočtová změna 526/12</t>
  </si>
  <si>
    <t>důvod: odbor životního prostředí a zemědělství požádal ekonomický odbor dne 18.9.2012 o provedení rozpočtové změny. Důvodem navrhované změny je přesun finančních prostředků v rámci odboru životního prostředí a zemědělství v celkové výši 130 000,- Kč. Finanční prostředky budou použity na zabezpečení zahraniční pracovní cesty v rámci výměny zkušeností v oblasti nakládání s odpady a přípravu podkladů pro jednání v záležitostech ISNO a ZEVO.</t>
  </si>
  <si>
    <t xml:space="preserve"> -Rozpočtová změna 527/12</t>
  </si>
  <si>
    <t>důvod: odbor životního prostředí a zemědělství požádal ekonomický odbor dne 18.9.2012 o provedení rozpočtové změny. Důvodem navrhované změny je přesun finančních prostředků v rámci odboru životního prostředí a zemědělství ve výši 755 000,- Kč. Finanční prostředky budou použity na poskytnutí finančního příspěvku na řešení mimořádných situací v oblasti vodohospodářské infrastruktury obci Určice na území Olomouckého kraje, na základě usnesení Zastupitelstva Olomouckého kraje ze dne 21.9.2012.</t>
  </si>
  <si>
    <t xml:space="preserve"> -Rozpočtová změna 528/12</t>
  </si>
  <si>
    <t>důvod: odbor životního prostředí a zemědělství požádal ekonomický odbor dne 11.9.2012 o provedení rozpočtové změny. Důvodem navrhované změny je přesun finančních prostředků v rámci Fondu na podporu výstavby a obnovy vodohospodářské infrastruktury na území Olomouckého kraje ve výši 4 000 000,- Kč. Finanční prostředky budou použity na poskytnutí příspěvku obci Senice na Hané, na základě usnesení Zastupitelstva Olomouckého kraje č. UZ/24/34/2012 ze dne 27.4.2012.</t>
  </si>
  <si>
    <t xml:space="preserve"> -Rozpočtová změna 529/12</t>
  </si>
  <si>
    <t>důvod: odbor školství, mládeže a tělovýchovy požádal ekonomický odbor dne 30.8.2012 o provedení rozpočtové změny. Důvodem navrhované změny je přesun finančních prostředků v rámci odboru školství, mládeže a tělovýchovy v celkové výši 240 234,- Kč. Finanční prostředky budou použity pro úpravu rozpočtu příspěvků na provoz (UZ 00 020) a příspěvků na provoz - mzdové náklady (UZ 00 027) u škol a školských zařízení zřizovaných Olomouckým krajem.</t>
  </si>
  <si>
    <t xml:space="preserve"> -Rozpočtová změna 530/12</t>
  </si>
  <si>
    <t>důvod: odbor školství, mládeže a tělovýchovy požádal ekonomický odbor dne 11.9.2012 o provedení rozpočtové změny. Důvodem navrhované změny je přesun finančních prostředků v rámci odboru školství, mládeže a tělovýchovy v celkové výši 75 000,- Kč. Finanční prostředky budou použity na úhradu nákladů spojených s organizací soutěží a přehlídek a nákladů na organizaci porady ředitelů škol a školských zařízení zřizovaných Olomouckým krajem.</t>
  </si>
  <si>
    <t xml:space="preserve"> -Rozpočtová změna 531/12</t>
  </si>
  <si>
    <t>důvod: odbor sociálních věcí požádal ekonomický odbor dne 11.9.2012 o provedení rozpočtové změny. Důvodem navrhované změny je převedení finančních prostředků z rozpočtu Olomouckého kraje na odbor sociálních věcí ve výši 5 000 000,- Kč. Finanční prostředky budou použity na poskytnutí neinvestičních příspěvků v rámci programu "Podpora aktivit zaměřených na sociální začleňování pro rok 2012", na základě usnesení Zastupitelstva Olomouckého kraje ze dne 21.9.2012.</t>
  </si>
  <si>
    <t xml:space="preserve"> -Rozpočtová změna 532/12</t>
  </si>
  <si>
    <t>důvod: odbor kultury a památkové péče požádal ekonomický odbor dne 17.9.2012 o provedení rozpočtové změny. Důvodem navrhované změny je přesun finančních prostředků v rámci odboru kultury a památkové péče v celkové výši 35 000,- Kč. Finanční prostředky budou použity na poskytnutí finančních příspěvků  do výše 30 tis. Kč, na základě usnesení Rady Olomouckého kraje č. UR/95/23/2012 ze dne 28.8.2012, jedná se pouze o změnu položek rozpočtové skladby.</t>
  </si>
  <si>
    <t xml:space="preserve"> -Rozpočtová změna 533/12</t>
  </si>
  <si>
    <t>důvod: odbor investic a evropských programů požádal ekonomický odbor dne 10.9.2012 o provedení rozpočtové změny. Důvodem navrhované změny je přesun finančních prostředků v rámci odboru investic a evropských programů ve výši 37 000,- Kč. Finanční prostředky budou použity na předfinancování výdajů projektu z oblasti dopravy "III/36711 Bedihošť - průtah, I. a II. etapa", prostředky budou čerpány z úvěrového rámce na základě úvěrové smlouvy s Evropskou investiční bankou.</t>
  </si>
  <si>
    <t xml:space="preserve"> -Rozpočtová změna 534/12</t>
  </si>
  <si>
    <t>důvod: odbor investic a evropských programů požádal ekonomický odbor dne 11.9.2012 o provedení rozpočtové změny. Důvodem navrhované změny je přesun finančních prostředků v rámci odboru investic a evropských programů ve výši 20 000,- Kč. Finanční prostředky budou použity na financování výdajů projektu z oblasti sociální "Domov Na zámečku Rokytnice - rekonstrukce zámeckého parku a jeho zpřístupnění veřejnosti" v rámci Operačního programu Životního prostředí.</t>
  </si>
  <si>
    <t xml:space="preserve"> -Rozpočtová změna 535/12</t>
  </si>
  <si>
    <t>důvod: odbor investic a evropských programů požádal ekonomický odbor dne 13.9.2012 o provedení rozpočtové změny. Důvodem navrhované změny je přesun finančních prostředků v rámci odboru investic a evropských programů v celkové výši 21 403,25 Kč. Finanční prostředky budou použity na financování výdajů projektu "Podpora plánování rozvoje sociálních služeb v Olomouckém kraji" v rámci Operačního programu Lidské zdroje a zaměstnanost.</t>
  </si>
  <si>
    <t xml:space="preserve"> -Rozpočtová změna 536/12</t>
  </si>
  <si>
    <t>důvod: odbor investic a evropských programů požádal ekonomický odbor dne 14.9.2012 o provedení rozpočtové změny. Důvodem navrhované změny je přesun finančních prostředků v rámci odboru investic a evropských programů v celkové výši 24 412,40 Kč. Finanční prostředky budou použity na financování výdajů projektu "Zajištění integrace příslušníků romských komunit" v rámci Operačního programu Lidské zdroje a zaměstnanost.</t>
  </si>
  <si>
    <t xml:space="preserve"> -Rozpočtová změna 537/12</t>
  </si>
  <si>
    <t>důvod: odbor investic a evropských programů požádal ekonomický odbor dne 7.9.2012 o provedení rozpočtové změny. Důvodem navrhované změny je přesun finančních prostředků v rámci odboru investic a evropských programů v celkové výši 385 000,- Kč. Finanční prostředky budou použity na financování výdajů projektu "Projektové a procesní řízení na Krajském úřadě Olomouckého kraje" v rámci Operačního programu Lidské zdroje a zaměstnanost, projekt byl schválen usnesením Rady Olomouckého kraje č. UR/25/51/2009 ze dne 5.11.2009.</t>
  </si>
  <si>
    <t xml:space="preserve"> -Rozpočtová změna 538/12</t>
  </si>
  <si>
    <t>důvod: kancelář hejtmana požádala ekonomický odbor dne 19.9.2012 o provedení rozpočtové změny. Důvodem navrhované změny je přesun finančních prostředků v rámci odboru kancelář hejtmana v celkové výši 500 000,- Kč. Finanční prostředky budou použity na poskytnutí příspěvku pro Hasičský záchranný sbor Olomouckého kraje, na základě usnesení Rady Olomouckého kraje č. UR/96/57/2012 ze dne 11.9.2012 a usnesení Zastupitelstva Olomouckého kraje ze dne 21.9.2012.</t>
  </si>
  <si>
    <t>5311 - Neinvestiční transfery státnímu rozp.</t>
  </si>
  <si>
    <t xml:space="preserve"> -Rozpočtová změna 539/12</t>
  </si>
  <si>
    <t xml:space="preserve">důvod: neinvestiční dotace ze státního rozpočtu ČR na rok 2012, poskytnutá na základě rozhodnutí Ministerstva financí ČR č.j.: MF - 88701/2012/12-121 ve výši 100 000,- Kč na výdaje spojené  se společnými volbami do Senátu Parlamentu ČR a do zastupitelstev krajů na činnost krajského úřadu. </t>
  </si>
  <si>
    <t xml:space="preserve"> -Rozpočtová změna 540/12</t>
  </si>
  <si>
    <t>důvod: odbor kultury a památkové péče požádal ekonomický odbor dne 19.9.2012 o provedení rozpočtové změny. Důvodem navrhované změny je přesun finančních prostředků v rámci odboru kultury a památkové péče v celkové výši 279 120,- Kč. Finanční prostředky budou použity na úhradu havárie na vnitřních rozvodech vody ve Vodní tvrzi příspěvkové organizace Olomouckého kraje Vlastivědné muzeum Jesenicka.</t>
  </si>
  <si>
    <t xml:space="preserve"> -Rozpočtová změna 541/12</t>
  </si>
  <si>
    <t>druh rozpočtové změny: vnitřní rozpočtová změna - přesun mezi jednotlivými položkami, paragrafy a odbory ekonomickým, školství, mládeže a tělovýchovy, kultury a památkové péče, sociálních věcí, životního prostředí a zemědělství, zdravotnictví a dopravy a silničního hospodářství</t>
  </si>
  <si>
    <t>důvod: odbory školství, mládeže a tělovýchovy, kultury a památkové péče, sociálních věcí, životního prostředí a zemědělství, zdravotnictví a dopravy a silničního hospodářství požádaly ekonomický odbor o provedení rozpočtové změny. Důvodem navrhované změny je převedení finančních prostředků z odboru ekonomického na jednotlivé odbory v celkové výši 7 220 000,- Kč. Zastupitelstvo Olomouckého kraje usnesením č. UZ/26/12/2012 ze dne 21.9.2012 schválilo Významné projekty Olomouckého kraje.</t>
  </si>
  <si>
    <t xml:space="preserve">6322 - Investiční transfery občan. sdružením </t>
  </si>
  <si>
    <t>5339 - Neinvestiční příspěvky ostatním PO</t>
  </si>
  <si>
    <t xml:space="preserve"> -Rozpočtová změna 542/12</t>
  </si>
  <si>
    <t>důvod: jednotlivé odbory požádaly ekonomický odbor o provedení rozpočtové změny. Důvodem navrhované změny je převedení finančních prostředků z jednotlivých odborů do rozpočtu Olomouckého kraje v celkové výši 22 613 814,50 Kč. Finanční prostředky budou převedeny do rezervy Olomouckého kraje jako úspory II, materiál je součástí programu jednání Rady Olomouckého kraje dne 25.9.2012 (bod 2.2).</t>
  </si>
  <si>
    <t>5024 - Odstupné</t>
  </si>
  <si>
    <t>5134 - Prádlo, oděv a obuv</t>
  </si>
  <si>
    <t xml:space="preserve"> -Rozpočtová změna 543/12</t>
  </si>
  <si>
    <t>důvod: odbor investic a evropských programů požádal ekonomický odbor dne 17.9.2012 o provedení rozpočtové změny. Důvodem navrhované změny je převedení finančních prostředků z odboru investic a evropských programů do rozpočtu Olomouckého kraje v celkové výši 55 363 508,60 Kč. Finanční prostředky nebudou použity na financování investičních akcí z oblasti sociální, zdravotní, školství, kultury a dopravy z úvěrového rámce u Komerční banky, a.s.</t>
  </si>
  <si>
    <t xml:space="preserve"> -Rozpočtová změna 544/12</t>
  </si>
  <si>
    <t xml:space="preserve">důvod: odbor investic a evropských programů požádal ekonomický odbor dne 17.9.2012 o provedení rozpočtové změny. Důvodem navrhované změny je převedení finančních prostředků z odboru investic a evropských programů do rozpočtu Olomouckého kraje v celkové výši 52 770 360,- Kč. Finanční prostředky nebudou použity na financování investičních akcí z oblasti školství a dopravy z úvěrového rámce u Evropské investiční banky, a. s. </t>
  </si>
  <si>
    <t xml:space="preserve"> -Rozpočtová změna 545/12</t>
  </si>
  <si>
    <t>důvod: odbor školství, mládeže a tělovýchovy požádal ekonomický odbor dne 20.9.2012 o provedení rozpočtové změny. Důvodem navrhované změny je převedení finančních prostředků z odboru ekonomického na odbor školství, mládeže a tělovýchovy ve výši             650 000,- Kč. Finanční prostředky budou použity na předfinancování výdajů projektu v rámci Operačního programu Životní prostředí "Realizace energeticky úsporných opatření" školské příspěvkové organizace Střední odborná škola a Střední odborné učiliště strojírenské a stavební, Jeseník, prostředky budou čerpány z úvěrového rámce na základě úvěrové smlouvy s Evropskou investiční bankou.</t>
  </si>
  <si>
    <t xml:space="preserve"> -Rozpočtová změna 689/12</t>
  </si>
  <si>
    <t>důvod: odbor kultury a památkové péče požádal ekonomický odbor dne 7.11.2012 o provedení rozpočtové změny. Důvodem navrhované změny je úprava závazných ukazatelů na rok 2012 u příspěvkových organizací v oblasti kultury. V oblasti příjmů budou odvody z odpisů sníženy o 268 679,- Kč, v oblasti výdajů budou sníženy výdaje na neinvestiční příspěvky na provoz - odpisy zřízeným příspěvkovým organizacím o 414 910,- Kč, rozdíl ve výdajích ve výši 146 231,- Kč bude převeden do rezervy Olomouckého kraje, na základě usnesení Rady Olomouckého kraje č. UR/2/14/2012 ze dne 4.12.2012.</t>
  </si>
  <si>
    <t>důvod: odbor zdravotnictví požádal ekonomický odbor dne 13.11.2012 o provedení rozpočtové změny. Důvodem navrhované změny je úprava závazných ukazatelů na rok 2012 u příspěvkových organizací v oblasti zdravotnictví. V oblasti příjmů budou odvody z odpisů sníženy o 96 750,- Kč, v oblasti výdajů budou sníženy výdaje na neinvestiční příspěvky na provoz - odpisy zřízených příspěvkových organizací o 129 000,- Kč, rozdíl ve výdajích ve výši 32 250,- Kč bude převeden do rezervy Olomouckého kraje, na základě usnesení Rady Olomouckého kraje č. UR/2/14/2012 ze dne 4.12.2012.</t>
  </si>
  <si>
    <t>důvod: odbor školství, mládeže a tělovýchovy požádal ekonomický odbor dne 24.10.2012 o provedení rozpočtové změny. Důvodem navrhované změny je zapojení finančních prostředků do rozpočtu Olomouckého kraje v celkové výši 253 839,- Kč. Finanční prostředky budou zapojeny jako odvod z investičního fondu příspěvkových organizací Olomouckého kraje Gymnázium, Kojetín, (69 212,- Kč), a Dům dětí a mládeže a zařízení pro DVPP Vila Doris, Šumperk (184 627,- Kč), prostředky budou použity na posílení neinvestičních příspěvků na provoz, na základě usnesení Rady Olomouckého kraje č. UR/2/14/2012 ze dne 4.12.2012.</t>
  </si>
  <si>
    <t>důvod: odbor sociálních věcí požádal ekonomický odbor dne 12.11.2012 o provedení rozpočtové změny. Důvodem navrhované změny je úprava závazných ukazatelů na rok 2012 u jednotlivých příspěvkových organizací v sociální oblasti. V oblasti příjmů budou odvody z odpisů zvýšeny o 3 118 000,- Kč, v oblasti výdajů budou zvýšeny výdaje na neinvestiční příspěvky na provoz - odpisy zřízeným příspěvkovým organizacím o 3 071 000,- Kč, rozdíl ve výdajích ve výši 47 000,- Kč bude převeden do rezervy Olomouckého kraje, na základě usnesení Rady Olomouckého kraje č. UR/2/14/2012 ze dne 4.12.2012.</t>
  </si>
  <si>
    <t>důvod: odbor školství, mládeže a tělovýchovy požádal ekonomický odbor dne 8.11.2012 o provedení rozpočtové změny. Důvodem navrhované změny je úprava závazných ukazatelů na rok 2012 u jednotlivých příspěvkových organizací v oblasti školství. V oblasti příjmů budou odvody z odpisů zvýšeny o 1 752 916,- Kč, v oblasti výdajů budou zvýšeny výdaje na neinvestiční příspěvky na provoz - odpisy zřízeným příspěvkovým organizacím o               1 404 765,- Kč, rozdíl ve výdajích ve výši 792 916,- Kč bude převeden do rezervy Olomouckého kraje, na základě usnesení Rady Olomouckého kraje č. UR/2/14/2012 ze dne 4.12.2012.</t>
  </si>
  <si>
    <t>důvod: kancelář hejtmana požádala ekonomický odbor dne 26.11.2012 o provedení rozpočtové změny. Důvodem navrhované změny je přesun finančních prostředků v rámci odboru kancelář hejtmana ve výši 34 000,- Kč. Finanční prostředky budou použity na poskytnutí příspěvku Okresnímu sdružení hasičů ČMS Olomouc, na základě usnesení Rady Olomouckého kraje č. UR/2/64/2012 ze dne 4.12.2012.</t>
  </si>
  <si>
    <t>důvod: odbor investic a evropských programů požádal ekonomický odbor dne 10.10.2012 o provedení rozpočtové změny. Důvodem navrhované změny je převedení finančních prostředků z odboru investic a evropských programů na odbor sociálních věcí ve výši                  285 000,- Kč. Finanční prostředky budou použity na poskytnutí investičního příspěvku obci Červenka, na základě usnesení Rady Olomouckého kraje č. UR/2/46/2012 ze dne 4.12.2012, materiál je součástí programu jednání Zastupitelstva Olomouckého kraje dne 21.12.2012 (bod 15).</t>
  </si>
  <si>
    <t>důvod: odbor kultury a památkové péče požádal ekonomický odbor dne 22.11.2012 o provedení rozpočtové změny. Důvodem navrhované změny je převedení finančních prostředků z rezervy Olomouckého kraje do rozpočtu odboru kultury a památkové péče ve výši 100 000,- Kč. Finanční prostředky budou použity na dofinancování mimořádných výstavních akcí v roce 2012 pro příspěvkovou organizaci Muzeum Prostějovska v Prostějově, na základě usnesení Rady Olomouckého kraje č. UR/2/41/2012 ze dne 4.12.2012.</t>
  </si>
  <si>
    <t>důvod: odbor kultury a památkové péče požádal ekonomický odbor dne 21.11.2012 o provedení rozpočtové změny. Důvodem navrhované změny je převedení finančních prostředků z odboru kultury a památkové péče do rozpočtu Olomouckého kraje ve výši             200 000,- Kč. Finanční prostředky nebudou použity na poskytnutí příspěvku na provoz - mzdové náklady pro příspěvkovou organizaci Vlastivědné muzeum v Olomouci, na základě usnesení Rady Olomouckého kraje č. UR/2/46/2012 ze dne 4.12.2012.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</si>
</sst>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
    <numFmt numFmtId="167" formatCode="00000000000"/>
  </numFmts>
  <fonts count="28"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i/>
      <sz val="11"/>
      <name val="Arial CE"/>
      <charset val="238"/>
    </font>
    <font>
      <b/>
      <sz val="11"/>
      <name val="Arial CE"/>
      <charset val="238"/>
    </font>
    <font>
      <i/>
      <sz val="9"/>
      <name val="Arial CE"/>
      <charset val="238"/>
    </font>
    <font>
      <b/>
      <sz val="8"/>
      <color indexed="81"/>
      <name val="Tahoma"/>
      <family val="2"/>
      <charset val="238"/>
    </font>
    <font>
      <sz val="8"/>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sz val="9"/>
      <name val="Arial CE"/>
      <charset val="238"/>
    </font>
    <font>
      <i/>
      <sz val="10"/>
      <name val="Arial CE"/>
      <charset val="238"/>
    </font>
    <font>
      <i/>
      <sz val="10"/>
      <name val="Arial"/>
      <family val="2"/>
      <charset val="238"/>
    </font>
    <font>
      <i/>
      <sz val="10"/>
      <name val="Arial CE"/>
      <family val="2"/>
      <charset val="238"/>
    </font>
    <font>
      <b/>
      <i/>
      <sz val="10"/>
      <name val="Arial CE"/>
      <charset val="238"/>
    </font>
    <font>
      <b/>
      <i/>
      <sz val="11"/>
      <name val="Arial"/>
      <family val="2"/>
      <charset val="238"/>
    </font>
    <font>
      <sz val="12"/>
      <name val="Arial"/>
      <family val="2"/>
      <charset val="238"/>
    </font>
    <font>
      <b/>
      <sz val="11"/>
      <name val="Arial"/>
      <family val="2"/>
      <charset val="238"/>
    </font>
    <font>
      <sz val="11"/>
      <name val="Arial"/>
      <family val="2"/>
      <charset val="238"/>
    </font>
  </fonts>
  <fills count="3">
    <fill>
      <patternFill patternType="none"/>
    </fill>
    <fill>
      <patternFill patternType="gray125"/>
    </fill>
    <fill>
      <patternFill patternType="solid">
        <fgColor indexed="42"/>
        <bgColor indexed="64"/>
      </patternFill>
    </fill>
  </fills>
  <borders count="18">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329">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3" fontId="10" fillId="0" borderId="0" xfId="0" applyNumberFormat="1" applyFont="1" applyAlignment="1">
      <alignment horizontal="right"/>
    </xf>
    <xf numFmtId="0" fontId="11" fillId="2" borderId="2" xfId="0" applyFont="1" applyFill="1" applyBorder="1"/>
    <xf numFmtId="3" fontId="11" fillId="2" borderId="2" xfId="0" applyNumberFormat="1" applyFont="1" applyFill="1" applyBorder="1"/>
    <xf numFmtId="0" fontId="12" fillId="0" borderId="0" xfId="0" applyFont="1"/>
    <xf numFmtId="3" fontId="7" fillId="0" borderId="0" xfId="0" applyNumberFormat="1"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0" fontId="7" fillId="0" borderId="0" xfId="1" applyFont="1" applyBorder="1"/>
    <xf numFmtId="0" fontId="6" fillId="0" borderId="0" xfId="1" applyFont="1"/>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0" fontId="6" fillId="0" borderId="0" xfId="1" applyFont="1" applyFill="1"/>
    <xf numFmtId="3" fontId="6" fillId="0" borderId="0" xfId="0" applyNumberFormat="1" applyFont="1" applyFill="1" applyBorder="1" applyAlignment="1">
      <alignment horizontal="right"/>
    </xf>
    <xf numFmtId="3" fontId="6" fillId="0" borderId="0" xfId="0" applyNumberFormat="1" applyFont="1" applyBorder="1" applyAlignment="1">
      <alignment horizontal="right"/>
    </xf>
    <xf numFmtId="0" fontId="15" fillId="0" borderId="0" xfId="0" applyFont="1" applyFill="1"/>
    <xf numFmtId="0" fontId="16" fillId="0" borderId="0" xfId="0" applyFont="1" applyAlignment="1">
      <alignment horizontal="justify" vertical="top" wrapText="1"/>
    </xf>
    <xf numFmtId="0" fontId="7" fillId="0" borderId="0" xfId="0" applyFont="1" applyAlignment="1">
      <alignment horizontal="justify" vertical="top" wrapText="1"/>
    </xf>
    <xf numFmtId="0" fontId="11" fillId="0" borderId="0" xfId="0" applyFont="1"/>
    <xf numFmtId="0" fontId="17" fillId="0" borderId="0" xfId="0" applyFont="1" applyBorder="1" applyAlignment="1"/>
    <xf numFmtId="0" fontId="18" fillId="0" borderId="0" xfId="0" applyFont="1"/>
    <xf numFmtId="0" fontId="2" fillId="0" borderId="0" xfId="0" applyFont="1" applyAlignment="1">
      <alignment horizontal="left"/>
    </xf>
    <xf numFmtId="0" fontId="19" fillId="0" borderId="0" xfId="0" applyFont="1"/>
    <xf numFmtId="0" fontId="5" fillId="0" borderId="0" xfId="0" applyFont="1"/>
    <xf numFmtId="0" fontId="20" fillId="0" borderId="0" xfId="0" applyFont="1" applyAlignment="1">
      <alignment horizontal="right"/>
    </xf>
    <xf numFmtId="0" fontId="21" fillId="0" borderId="3" xfId="0" applyFont="1" applyBorder="1" applyAlignment="1">
      <alignment horizontal="center"/>
    </xf>
    <xf numFmtId="0" fontId="21" fillId="0" borderId="4" xfId="0" applyFont="1" applyBorder="1" applyAlignment="1">
      <alignment horizontal="center"/>
    </xf>
    <xf numFmtId="0" fontId="21" fillId="0" borderId="3" xfId="0" applyFont="1" applyFill="1" applyBorder="1" applyAlignment="1">
      <alignment horizontal="center"/>
    </xf>
    <xf numFmtId="164" fontId="0" fillId="0" borderId="3" xfId="0" applyNumberFormat="1" applyBorder="1" applyAlignment="1">
      <alignment horizontal="center"/>
    </xf>
    <xf numFmtId="0" fontId="5" fillId="0" borderId="3" xfId="0" applyFont="1" applyBorder="1" applyAlignment="1">
      <alignment horizontal="center"/>
    </xf>
    <xf numFmtId="0" fontId="22" fillId="0" borderId="5" xfId="0" applyFont="1" applyBorder="1" applyAlignment="1">
      <alignment horizontal="left"/>
    </xf>
    <xf numFmtId="4" fontId="21" fillId="0" borderId="3" xfId="0" applyNumberFormat="1" applyFont="1" applyBorder="1" applyAlignment="1">
      <alignment horizontal="right" wrapText="1"/>
    </xf>
    <xf numFmtId="0" fontId="17" fillId="0" borderId="3" xfId="0" applyFont="1" applyBorder="1"/>
    <xf numFmtId="0" fontId="17" fillId="0" borderId="6" xfId="0" applyFont="1" applyBorder="1" applyAlignment="1"/>
    <xf numFmtId="4" fontId="17" fillId="0" borderId="3" xfId="0" applyNumberFormat="1" applyFont="1" applyBorder="1" applyAlignment="1"/>
    <xf numFmtId="164" fontId="5" fillId="0" borderId="0" xfId="0" applyNumberFormat="1" applyFont="1" applyBorder="1" applyAlignment="1">
      <alignment horizontal="center"/>
    </xf>
    <xf numFmtId="0" fontId="22" fillId="0" borderId="4" xfId="0" applyFont="1" applyBorder="1" applyAlignment="1">
      <alignment horizontal="center"/>
    </xf>
    <xf numFmtId="164" fontId="5" fillId="0" borderId="3" xfId="0" applyNumberFormat="1" applyFont="1" applyBorder="1" applyAlignment="1">
      <alignment horizontal="center"/>
    </xf>
    <xf numFmtId="0" fontId="5" fillId="0" borderId="3" xfId="0" applyFont="1" applyFill="1" applyBorder="1" applyAlignment="1">
      <alignment horizontal="center"/>
    </xf>
    <xf numFmtId="0" fontId="21" fillId="0" borderId="3" xfId="0" applyFont="1" applyBorder="1" applyAlignment="1"/>
    <xf numFmtId="4" fontId="21" fillId="0" borderId="3" xfId="0" applyNumberFormat="1" applyFont="1" applyBorder="1"/>
    <xf numFmtId="165" fontId="5" fillId="0" borderId="3" xfId="0" applyNumberFormat="1" applyFont="1" applyBorder="1" applyAlignment="1">
      <alignment horizontal="center"/>
    </xf>
    <xf numFmtId="0" fontId="23" fillId="0" borderId="3" xfId="0" applyFont="1" applyBorder="1"/>
    <xf numFmtId="0" fontId="17" fillId="0" borderId="0" xfId="0" applyFont="1" applyBorder="1" applyAlignment="1">
      <alignment horizontal="center"/>
    </xf>
    <xf numFmtId="0" fontId="16" fillId="0" borderId="0" xfId="0" applyFont="1" applyFill="1" applyAlignment="1">
      <alignment horizontal="justify" vertical="top" wrapText="1"/>
    </xf>
    <xf numFmtId="0" fontId="7" fillId="0" borderId="0" xfId="0" applyFont="1" applyFill="1" applyAlignment="1">
      <alignment horizontal="justify" vertical="top" wrapText="1"/>
    </xf>
    <xf numFmtId="0" fontId="11" fillId="0" borderId="0" xfId="0" applyFont="1" applyFill="1"/>
    <xf numFmtId="0" fontId="17" fillId="0" borderId="0" xfId="0" applyFont="1" applyFill="1" applyBorder="1" applyAlignment="1"/>
    <xf numFmtId="0" fontId="18" fillId="0" borderId="0" xfId="0" applyFont="1" applyFill="1"/>
    <xf numFmtId="0" fontId="2" fillId="0" borderId="0" xfId="0" applyFont="1" applyFill="1" applyAlignment="1">
      <alignment horizontal="left"/>
    </xf>
    <xf numFmtId="0" fontId="5" fillId="0" borderId="0" xfId="0" applyFont="1" applyFill="1"/>
    <xf numFmtId="0" fontId="20" fillId="0" borderId="0" xfId="0" applyFont="1" applyFill="1" applyAlignment="1">
      <alignment horizontal="right"/>
    </xf>
    <xf numFmtId="0" fontId="21" fillId="0" borderId="0" xfId="0" applyFont="1" applyFill="1" applyBorder="1" applyAlignment="1">
      <alignment horizontal="center"/>
    </xf>
    <xf numFmtId="0" fontId="22" fillId="0" borderId="4" xfId="0" applyFont="1" applyFill="1" applyBorder="1" applyAlignment="1">
      <alignment horizontal="center"/>
    </xf>
    <xf numFmtId="166" fontId="5" fillId="0" borderId="0" xfId="0" applyNumberFormat="1" applyFont="1" applyFill="1" applyBorder="1" applyAlignment="1"/>
    <xf numFmtId="0" fontId="0" fillId="0" borderId="3" xfId="0" applyBorder="1" applyAlignment="1">
      <alignment horizontal="center"/>
    </xf>
    <xf numFmtId="0" fontId="5" fillId="0" borderId="7" xfId="0" applyFont="1" applyFill="1" applyBorder="1" applyAlignment="1">
      <alignment horizontal="center"/>
    </xf>
    <xf numFmtId="0" fontId="21" fillId="0" borderId="3" xfId="0" applyFont="1" applyBorder="1" applyAlignment="1">
      <alignment horizontal="left"/>
    </xf>
    <xf numFmtId="4" fontId="21" fillId="0" borderId="7" xfId="0" applyNumberFormat="1" applyFont="1" applyFill="1" applyBorder="1" applyAlignment="1">
      <alignment horizontal="right" wrapText="1"/>
    </xf>
    <xf numFmtId="165" fontId="5" fillId="0" borderId="0" xfId="0" applyNumberFormat="1" applyFont="1" applyFill="1" applyBorder="1" applyAlignment="1">
      <alignment horizontal="center"/>
    </xf>
    <xf numFmtId="0" fontId="0" fillId="0" borderId="3" xfId="0" applyBorder="1"/>
    <xf numFmtId="0" fontId="23" fillId="0" borderId="3" xfId="0" applyFont="1" applyFill="1" applyBorder="1"/>
    <xf numFmtId="0" fontId="17" fillId="0" borderId="6" xfId="0" applyFont="1" applyFill="1" applyBorder="1" applyAlignment="1"/>
    <xf numFmtId="4" fontId="17" fillId="0" borderId="3" xfId="0" applyNumberFormat="1" applyFont="1" applyFill="1" applyBorder="1" applyAlignment="1"/>
    <xf numFmtId="0" fontId="21" fillId="0" borderId="6" xfId="0" applyFont="1" applyBorder="1" applyAlignment="1"/>
    <xf numFmtId="0" fontId="16" fillId="0" borderId="0" xfId="0" applyFont="1" applyAlignment="1">
      <alignment horizontal="justify" vertical="top" wrapText="1"/>
    </xf>
    <xf numFmtId="0" fontId="16" fillId="0" borderId="0" xfId="0" applyFont="1" applyFill="1" applyAlignment="1">
      <alignment horizontal="justify" vertical="top" wrapText="1"/>
    </xf>
    <xf numFmtId="0" fontId="0" fillId="0" borderId="0" xfId="0" applyAlignment="1">
      <alignment horizontal="center"/>
    </xf>
    <xf numFmtId="0" fontId="7" fillId="0" borderId="0" xfId="0" applyFont="1" applyAlignment="1">
      <alignment horizontal="center" vertical="top" wrapText="1"/>
    </xf>
    <xf numFmtId="0" fontId="5" fillId="0" borderId="0" xfId="0" applyFont="1" applyAlignment="1">
      <alignment horizontal="center"/>
    </xf>
    <xf numFmtId="164" fontId="5" fillId="0" borderId="4" xfId="0" applyNumberFormat="1" applyFont="1" applyBorder="1" applyAlignment="1">
      <alignment horizontal="center"/>
    </xf>
    <xf numFmtId="1" fontId="5" fillId="0" borderId="3" xfId="0" applyNumberFormat="1" applyFont="1" applyBorder="1" applyAlignment="1">
      <alignment horizontal="center" vertical="center"/>
    </xf>
    <xf numFmtId="0" fontId="5" fillId="0" borderId="8" xfId="0" applyFont="1" applyBorder="1" applyAlignment="1">
      <alignment horizontal="center"/>
    </xf>
    <xf numFmtId="0" fontId="22" fillId="0" borderId="3" xfId="0" applyFont="1" applyBorder="1" applyAlignment="1">
      <alignment horizontal="left"/>
    </xf>
    <xf numFmtId="165" fontId="5" fillId="0" borderId="3" xfId="0" applyNumberFormat="1" applyFont="1" applyFill="1" applyBorder="1" applyAlignment="1">
      <alignment horizontal="center"/>
    </xf>
    <xf numFmtId="0" fontId="17" fillId="0" borderId="9" xfId="0" applyFont="1" applyFill="1" applyBorder="1"/>
    <xf numFmtId="4" fontId="17" fillId="0" borderId="3" xfId="0" applyNumberFormat="1" applyFont="1" applyFill="1" applyBorder="1"/>
    <xf numFmtId="0" fontId="17" fillId="0" borderId="0" xfId="0" applyFont="1" applyFill="1" applyBorder="1" applyAlignment="1">
      <alignment horizontal="center"/>
    </xf>
    <xf numFmtId="0" fontId="19" fillId="0" borderId="0" xfId="0" applyFont="1" applyFill="1" applyAlignment="1">
      <alignment horizontal="center"/>
    </xf>
    <xf numFmtId="0" fontId="21" fillId="0" borderId="0" xfId="0" applyFont="1" applyFill="1" applyAlignment="1">
      <alignment horizontal="right"/>
    </xf>
    <xf numFmtId="0" fontId="21" fillId="0" borderId="4" xfId="0" applyFont="1" applyFill="1" applyBorder="1" applyAlignment="1">
      <alignment horizontal="center"/>
    </xf>
    <xf numFmtId="0" fontId="21" fillId="0" borderId="3" xfId="0" applyFont="1" applyFill="1" applyBorder="1" applyAlignment="1"/>
    <xf numFmtId="4" fontId="21" fillId="0" borderId="3" xfId="0" applyNumberFormat="1" applyFont="1" applyFill="1" applyBorder="1"/>
    <xf numFmtId="1" fontId="5" fillId="0" borderId="3" xfId="0" applyNumberFormat="1" applyFont="1" applyFill="1" applyBorder="1" applyAlignment="1">
      <alignment horizontal="center"/>
    </xf>
    <xf numFmtId="0" fontId="17" fillId="0" borderId="3" xfId="0" applyFont="1" applyFill="1" applyBorder="1"/>
    <xf numFmtId="0" fontId="0" fillId="0" borderId="0" xfId="0" applyBorder="1" applyAlignment="1">
      <alignment horizontal="center"/>
    </xf>
    <xf numFmtId="0" fontId="23" fillId="0" borderId="0" xfId="0" applyFont="1" applyFill="1" applyBorder="1"/>
    <xf numFmtId="0" fontId="17" fillId="0" borderId="0" xfId="0" applyFont="1" applyFill="1" applyBorder="1"/>
    <xf numFmtId="4" fontId="17" fillId="0" borderId="0" xfId="0" applyNumberFormat="1" applyFont="1" applyFill="1" applyBorder="1"/>
    <xf numFmtId="0" fontId="5" fillId="0" borderId="0" xfId="0" applyFont="1" applyFill="1" applyAlignment="1">
      <alignment horizontal="center"/>
    </xf>
    <xf numFmtId="2" fontId="5" fillId="0" borderId="0" xfId="0" applyNumberFormat="1" applyFont="1" applyFill="1" applyBorder="1" applyAlignment="1">
      <alignment horizontal="center"/>
    </xf>
    <xf numFmtId="0" fontId="5" fillId="0" borderId="0" xfId="0" applyFont="1" applyFill="1" applyBorder="1" applyAlignment="1">
      <alignment horizontal="center"/>
    </xf>
    <xf numFmtId="0" fontId="21" fillId="0" borderId="3" xfId="0" applyFont="1" applyFill="1" applyBorder="1" applyAlignment="1">
      <alignment horizontal="left"/>
    </xf>
    <xf numFmtId="4" fontId="21" fillId="0" borderId="3" xfId="0" applyNumberFormat="1" applyFont="1" applyFill="1" applyBorder="1" applyAlignment="1"/>
    <xf numFmtId="0" fontId="21" fillId="0" borderId="3" xfId="0" applyFont="1" applyBorder="1" applyAlignment="1">
      <alignment horizontal="center" wrapText="1"/>
    </xf>
    <xf numFmtId="164" fontId="5" fillId="0" borderId="3" xfId="0" applyNumberFormat="1" applyFont="1" applyFill="1" applyBorder="1" applyAlignment="1">
      <alignment horizontal="center"/>
    </xf>
    <xf numFmtId="0" fontId="5" fillId="0" borderId="3" xfId="0" applyNumberFormat="1" applyFont="1" applyBorder="1" applyAlignment="1">
      <alignment horizontal="center"/>
    </xf>
    <xf numFmtId="1" fontId="5" fillId="0" borderId="7" xfId="0" applyNumberFormat="1" applyFont="1" applyFill="1" applyBorder="1" applyAlignment="1">
      <alignment horizontal="center"/>
    </xf>
    <xf numFmtId="0" fontId="22" fillId="0" borderId="4" xfId="0" applyFont="1" applyBorder="1" applyAlignment="1">
      <alignment horizontal="left"/>
    </xf>
    <xf numFmtId="4" fontId="21" fillId="0" borderId="3" xfId="0" applyNumberFormat="1" applyFont="1" applyBorder="1" applyAlignment="1">
      <alignment wrapText="1"/>
    </xf>
    <xf numFmtId="0" fontId="19" fillId="0" borderId="0" xfId="0" applyFont="1" applyFill="1"/>
    <xf numFmtId="0" fontId="0" fillId="0" borderId="0" xfId="0" applyFill="1"/>
    <xf numFmtId="0" fontId="17" fillId="0" borderId="3" xfId="0" applyFont="1" applyFill="1" applyBorder="1" applyAlignment="1"/>
    <xf numFmtId="0" fontId="22" fillId="0" borderId="3" xfId="0" applyFont="1" applyFill="1" applyBorder="1" applyAlignment="1">
      <alignment horizontal="left"/>
    </xf>
    <xf numFmtId="167" fontId="5" fillId="0" borderId="3" xfId="0" applyNumberFormat="1" applyFont="1" applyFill="1" applyBorder="1" applyAlignment="1">
      <alignment horizontal="center"/>
    </xf>
    <xf numFmtId="0" fontId="7" fillId="0" borderId="0" xfId="0" applyFont="1" applyFill="1" applyAlignment="1">
      <alignment horizontal="center" vertical="top" wrapText="1"/>
    </xf>
    <xf numFmtId="4" fontId="21" fillId="0" borderId="3" xfId="0" applyNumberFormat="1" applyFont="1" applyFill="1" applyBorder="1" applyAlignment="1">
      <alignment horizontal="right" wrapText="1"/>
    </xf>
    <xf numFmtId="0" fontId="17" fillId="0" borderId="3" xfId="0" applyFont="1" applyFill="1" applyBorder="1" applyAlignment="1">
      <alignment horizontal="center"/>
    </xf>
    <xf numFmtId="0" fontId="11" fillId="0" borderId="0" xfId="0" applyFont="1" applyFill="1" applyAlignment="1">
      <alignment horizontal="center"/>
    </xf>
    <xf numFmtId="0" fontId="5" fillId="0" borderId="0" xfId="0" applyFont="1" applyBorder="1"/>
    <xf numFmtId="0" fontId="19" fillId="0" borderId="0" xfId="0" applyFont="1" applyBorder="1"/>
    <xf numFmtId="166" fontId="5" fillId="0" borderId="3" xfId="0" applyNumberFormat="1" applyFont="1" applyBorder="1" applyAlignment="1">
      <alignment horizontal="center"/>
    </xf>
    <xf numFmtId="166" fontId="5" fillId="0" borderId="3" xfId="0" applyNumberFormat="1" applyFont="1" applyFill="1" applyBorder="1" applyAlignment="1">
      <alignment horizontal="center"/>
    </xf>
    <xf numFmtId="0" fontId="22" fillId="0" borderId="4" xfId="0" applyFont="1" applyFill="1" applyBorder="1" applyAlignment="1">
      <alignment horizontal="left"/>
    </xf>
    <xf numFmtId="0" fontId="16" fillId="0" borderId="0" xfId="0" applyFont="1" applyAlignment="1"/>
    <xf numFmtId="0" fontId="21" fillId="0" borderId="0" xfId="0" applyFont="1" applyAlignment="1">
      <alignment horizontal="right"/>
    </xf>
    <xf numFmtId="0" fontId="5" fillId="0" borderId="10" xfId="0" applyFont="1" applyBorder="1" applyAlignment="1">
      <alignment horizontal="center"/>
    </xf>
    <xf numFmtId="0" fontId="5" fillId="0" borderId="3" xfId="0" applyNumberFormat="1" applyFont="1" applyFill="1" applyBorder="1" applyAlignment="1">
      <alignment horizontal="center"/>
    </xf>
    <xf numFmtId="2" fontId="5" fillId="0" borderId="3" xfId="0" applyNumberFormat="1" applyFont="1" applyBorder="1" applyAlignment="1">
      <alignment horizontal="center"/>
    </xf>
    <xf numFmtId="0" fontId="0" fillId="0" borderId="0" xfId="0" applyBorder="1"/>
    <xf numFmtId="0" fontId="21" fillId="0" borderId="0" xfId="0" applyFont="1" applyBorder="1" applyAlignment="1">
      <alignment horizontal="center"/>
    </xf>
    <xf numFmtId="4" fontId="21" fillId="0" borderId="7" xfId="0" applyNumberFormat="1" applyFont="1" applyBorder="1" applyAlignment="1">
      <alignment horizontal="right" wrapText="1"/>
    </xf>
    <xf numFmtId="49" fontId="5" fillId="0" borderId="3" xfId="0" applyNumberFormat="1" applyFont="1" applyBorder="1" applyAlignment="1">
      <alignment horizontal="center"/>
    </xf>
    <xf numFmtId="0" fontId="5" fillId="0" borderId="0" xfId="0" applyFont="1" applyBorder="1" applyAlignment="1">
      <alignment horizontal="center"/>
    </xf>
    <xf numFmtId="0" fontId="23" fillId="0" borderId="0" xfId="0" applyFont="1" applyBorder="1"/>
    <xf numFmtId="2" fontId="17" fillId="0" borderId="0" xfId="0" applyNumberFormat="1" applyFont="1" applyBorder="1" applyAlignment="1"/>
    <xf numFmtId="0" fontId="5" fillId="0" borderId="7" xfId="0" applyFont="1" applyBorder="1" applyAlignment="1">
      <alignment horizontal="center"/>
    </xf>
    <xf numFmtId="3" fontId="5" fillId="0" borderId="0" xfId="0" applyNumberFormat="1" applyFont="1" applyBorder="1" applyAlignment="1">
      <alignment horizontal="center"/>
    </xf>
    <xf numFmtId="3" fontId="5" fillId="0" borderId="3" xfId="0" applyNumberFormat="1" applyFont="1" applyBorder="1" applyAlignment="1">
      <alignment horizontal="center"/>
    </xf>
    <xf numFmtId="4" fontId="17" fillId="0" borderId="0" xfId="0" applyNumberFormat="1" applyFont="1" applyBorder="1" applyAlignment="1"/>
    <xf numFmtId="0" fontId="21" fillId="0" borderId="4" xfId="0" applyFont="1" applyFill="1" applyBorder="1"/>
    <xf numFmtId="0" fontId="24" fillId="0" borderId="0" xfId="0" applyFont="1"/>
    <xf numFmtId="5" fontId="17" fillId="0" borderId="0" xfId="0" applyNumberFormat="1" applyFont="1" applyAlignment="1">
      <alignment horizontal="right"/>
    </xf>
    <xf numFmtId="0" fontId="16" fillId="0" borderId="0" xfId="0" applyFont="1" applyFill="1" applyAlignment="1">
      <alignment horizontal="center" vertical="top" wrapText="1"/>
    </xf>
    <xf numFmtId="0" fontId="0" fillId="0" borderId="0" xfId="0" applyFont="1" applyAlignment="1">
      <alignment horizontal="center"/>
    </xf>
    <xf numFmtId="166" fontId="0" fillId="0" borderId="3" xfId="0" applyNumberFormat="1" applyFont="1" applyBorder="1" applyAlignment="1">
      <alignment horizontal="center"/>
    </xf>
    <xf numFmtId="167" fontId="0" fillId="0" borderId="3" xfId="0" applyNumberFormat="1" applyFont="1" applyFill="1" applyBorder="1" applyAlignment="1">
      <alignment horizontal="center"/>
    </xf>
    <xf numFmtId="0" fontId="0" fillId="0" borderId="3" xfId="0" applyFont="1" applyBorder="1" applyAlignment="1">
      <alignment horizontal="center"/>
    </xf>
    <xf numFmtId="164" fontId="0" fillId="0" borderId="3" xfId="0" applyNumberFormat="1" applyFont="1" applyBorder="1" applyAlignment="1">
      <alignment horizontal="center"/>
    </xf>
    <xf numFmtId="0" fontId="0" fillId="0" borderId="0" xfId="0" applyFont="1"/>
    <xf numFmtId="3" fontId="0" fillId="0" borderId="0" xfId="0" applyNumberFormat="1" applyFont="1" applyBorder="1" applyAlignment="1">
      <alignment horizontal="center"/>
    </xf>
    <xf numFmtId="0" fontId="19" fillId="0" borderId="0" xfId="0" applyFont="1" applyAlignment="1">
      <alignment horizontal="center"/>
    </xf>
    <xf numFmtId="165" fontId="0" fillId="0" borderId="3" xfId="0" applyNumberFormat="1" applyFont="1" applyBorder="1" applyAlignment="1">
      <alignment horizontal="center"/>
    </xf>
    <xf numFmtId="0" fontId="17" fillId="0" borderId="3" xfId="0" applyFont="1" applyBorder="1" applyAlignment="1"/>
    <xf numFmtId="0" fontId="11" fillId="0" borderId="0" xfId="0" applyFont="1" applyAlignment="1">
      <alignment horizontal="center"/>
    </xf>
    <xf numFmtId="0" fontId="22" fillId="0" borderId="5" xfId="0" applyFont="1" applyFill="1" applyBorder="1" applyAlignment="1">
      <alignment horizontal="left"/>
    </xf>
    <xf numFmtId="0" fontId="17" fillId="0" borderId="9" xfId="0" applyFont="1" applyBorder="1"/>
    <xf numFmtId="4" fontId="17" fillId="0" borderId="3" xfId="0" applyNumberFormat="1" applyFont="1" applyBorder="1"/>
    <xf numFmtId="3" fontId="0" fillId="0" borderId="3" xfId="0" applyNumberFormat="1" applyBorder="1" applyAlignment="1">
      <alignment horizontal="center"/>
    </xf>
    <xf numFmtId="0" fontId="21" fillId="0" borderId="4" xfId="0" applyFont="1" applyFill="1" applyBorder="1" applyAlignment="1"/>
    <xf numFmtId="165" fontId="0" fillId="0" borderId="3" xfId="0" applyNumberFormat="1" applyBorder="1" applyAlignment="1">
      <alignment horizontal="center"/>
    </xf>
    <xf numFmtId="0" fontId="21" fillId="0" borderId="4" xfId="0" applyFont="1" applyBorder="1"/>
    <xf numFmtId="166" fontId="5" fillId="0" borderId="0" xfId="0" applyNumberFormat="1" applyFont="1" applyBorder="1" applyAlignment="1">
      <alignment horizontal="center"/>
    </xf>
    <xf numFmtId="165" fontId="5" fillId="0" borderId="0" xfId="0" applyNumberFormat="1" applyFont="1" applyBorder="1" applyAlignment="1">
      <alignment horizontal="center"/>
    </xf>
    <xf numFmtId="164" fontId="0" fillId="0" borderId="3" xfId="0" applyNumberFormat="1" applyFill="1" applyBorder="1" applyAlignment="1">
      <alignment horizontal="center"/>
    </xf>
    <xf numFmtId="167" fontId="0" fillId="0" borderId="3" xfId="0" applyNumberFormat="1" applyFill="1" applyBorder="1" applyAlignment="1">
      <alignment horizontal="center"/>
    </xf>
    <xf numFmtId="0" fontId="5" fillId="0" borderId="0" xfId="0" applyFont="1" applyFill="1" applyBorder="1"/>
    <xf numFmtId="0" fontId="22" fillId="0" borderId="6" xfId="0" applyFont="1" applyBorder="1" applyAlignment="1">
      <alignment horizontal="left"/>
    </xf>
    <xf numFmtId="0" fontId="16" fillId="0" borderId="0" xfId="0" applyFont="1" applyFill="1" applyAlignment="1"/>
    <xf numFmtId="164" fontId="5" fillId="0" borderId="0" xfId="0" applyNumberFormat="1" applyFont="1" applyFill="1" applyBorder="1" applyAlignment="1">
      <alignment horizontal="center"/>
    </xf>
    <xf numFmtId="0" fontId="15" fillId="0" borderId="0" xfId="0" applyFont="1"/>
    <xf numFmtId="0" fontId="0" fillId="0" borderId="0" xfId="0" applyFont="1" applyFill="1"/>
    <xf numFmtId="0" fontId="0" fillId="0" borderId="3" xfId="0" applyFont="1" applyFill="1" applyBorder="1" applyAlignment="1">
      <alignment horizontal="center"/>
    </xf>
    <xf numFmtId="0" fontId="22" fillId="0" borderId="6" xfId="0" applyFont="1" applyFill="1" applyBorder="1" applyAlignment="1">
      <alignment horizontal="left"/>
    </xf>
    <xf numFmtId="0" fontId="19" fillId="0" borderId="0" xfId="0" applyFont="1" applyBorder="1" applyAlignment="1">
      <alignment horizontal="center"/>
    </xf>
    <xf numFmtId="0" fontId="21" fillId="0" borderId="3" xfId="0" applyFont="1" applyBorder="1"/>
    <xf numFmtId="0" fontId="22" fillId="0" borderId="3" xfId="0" applyFont="1" applyBorder="1" applyAlignment="1">
      <alignment horizontal="center"/>
    </xf>
    <xf numFmtId="164" fontId="0" fillId="0" borderId="3" xfId="0" applyNumberFormat="1" applyFont="1" applyFill="1" applyBorder="1" applyAlignment="1">
      <alignment horizontal="center"/>
    </xf>
    <xf numFmtId="0" fontId="0" fillId="0" borderId="7" xfId="0" applyFont="1" applyFill="1" applyBorder="1" applyAlignment="1">
      <alignment horizontal="center"/>
    </xf>
    <xf numFmtId="4" fontId="21" fillId="0" borderId="3" xfId="0" applyNumberFormat="1" applyFont="1" applyBorder="1" applyAlignment="1"/>
    <xf numFmtId="166" fontId="5" fillId="0" borderId="3" xfId="0" applyNumberFormat="1" applyFont="1" applyFill="1" applyBorder="1" applyAlignment="1"/>
    <xf numFmtId="0" fontId="0" fillId="0" borderId="3" xfId="0" applyFill="1" applyBorder="1" applyAlignment="1">
      <alignment horizontal="center"/>
    </xf>
    <xf numFmtId="0" fontId="0" fillId="0" borderId="3" xfId="0" applyFill="1" applyBorder="1"/>
    <xf numFmtId="0" fontId="21" fillId="0" borderId="6" xfId="0" applyFont="1" applyFill="1" applyBorder="1" applyAlignment="1"/>
    <xf numFmtId="0" fontId="0" fillId="0" borderId="0" xfId="0" applyFill="1" applyAlignment="1">
      <alignment horizontal="center"/>
    </xf>
    <xf numFmtId="0" fontId="21" fillId="0" borderId="3" xfId="0" applyFont="1" applyFill="1" applyBorder="1"/>
    <xf numFmtId="0" fontId="21" fillId="0" borderId="6" xfId="0" applyFont="1" applyFill="1" applyBorder="1"/>
    <xf numFmtId="0" fontId="21" fillId="0" borderId="11" xfId="0" applyFont="1" applyBorder="1" applyAlignment="1">
      <alignment horizontal="center"/>
    </xf>
    <xf numFmtId="0" fontId="22" fillId="0" borderId="12" xfId="0" applyFont="1" applyBorder="1" applyAlignment="1">
      <alignment horizontal="center"/>
    </xf>
    <xf numFmtId="0" fontId="21" fillId="0" borderId="11" xfId="0" applyFont="1" applyBorder="1" applyAlignment="1">
      <alignment horizontal="center" wrapText="1"/>
    </xf>
    <xf numFmtId="164" fontId="5" fillId="0" borderId="11" xfId="0" applyNumberFormat="1" applyFont="1" applyBorder="1" applyAlignment="1">
      <alignment horizontal="center"/>
    </xf>
    <xf numFmtId="0" fontId="0" fillId="0" borderId="11" xfId="0" applyFill="1" applyBorder="1"/>
    <xf numFmtId="0" fontId="5" fillId="0" borderId="13" xfId="0" applyFont="1" applyFill="1" applyBorder="1" applyAlignment="1">
      <alignment horizontal="center"/>
    </xf>
    <xf numFmtId="0" fontId="21" fillId="0" borderId="12" xfId="0" applyFont="1" applyFill="1" applyBorder="1"/>
    <xf numFmtId="4" fontId="21" fillId="0" borderId="13" xfId="0" applyNumberFormat="1" applyFont="1" applyFill="1" applyBorder="1" applyAlignment="1">
      <alignment horizontal="right" wrapText="1"/>
    </xf>
    <xf numFmtId="165" fontId="5" fillId="0" borderId="11" xfId="0" applyNumberFormat="1" applyFont="1" applyBorder="1" applyAlignment="1">
      <alignment horizontal="center"/>
    </xf>
    <xf numFmtId="0" fontId="23" fillId="0" borderId="11" xfId="0" applyFont="1" applyBorder="1"/>
    <xf numFmtId="0" fontId="17" fillId="0" borderId="14" xfId="0" applyFont="1" applyBorder="1" applyAlignment="1"/>
    <xf numFmtId="4" fontId="17" fillId="0" borderId="11" xfId="0" applyNumberFormat="1" applyFont="1" applyBorder="1" applyAlignment="1"/>
    <xf numFmtId="0" fontId="21" fillId="0" borderId="11" xfId="0" applyFont="1" applyFill="1" applyBorder="1" applyAlignment="1">
      <alignment horizontal="center"/>
    </xf>
    <xf numFmtId="0" fontId="21" fillId="0" borderId="12" xfId="0" applyFont="1" applyFill="1" applyBorder="1" applyAlignment="1">
      <alignment horizontal="center"/>
    </xf>
    <xf numFmtId="0" fontId="5" fillId="0" borderId="11" xfId="0" applyFont="1" applyFill="1" applyBorder="1" applyAlignment="1">
      <alignment horizontal="center"/>
    </xf>
    <xf numFmtId="0" fontId="21" fillId="0" borderId="12" xfId="0" applyFont="1" applyFill="1" applyBorder="1" applyAlignment="1"/>
    <xf numFmtId="164" fontId="5" fillId="0" borderId="11" xfId="0" applyNumberFormat="1" applyFont="1" applyFill="1" applyBorder="1" applyAlignment="1">
      <alignment horizontal="center"/>
    </xf>
    <xf numFmtId="0" fontId="17" fillId="0" borderId="11" xfId="0" applyFont="1" applyFill="1" applyBorder="1" applyAlignment="1"/>
    <xf numFmtId="0" fontId="23" fillId="0" borderId="11" xfId="0" applyFont="1" applyFill="1" applyBorder="1"/>
    <xf numFmtId="0" fontId="17" fillId="0" borderId="15" xfId="0" applyFont="1" applyFill="1" applyBorder="1"/>
    <xf numFmtId="4" fontId="17" fillId="0" borderId="11" xfId="0" applyNumberFormat="1" applyFont="1" applyFill="1" applyBorder="1"/>
    <xf numFmtId="3" fontId="0" fillId="0" borderId="11" xfId="0" applyNumberFormat="1" applyBorder="1" applyAlignment="1">
      <alignment horizontal="center"/>
    </xf>
    <xf numFmtId="0" fontId="0" fillId="0" borderId="11" xfId="0" applyBorder="1"/>
    <xf numFmtId="0" fontId="5" fillId="0" borderId="13" xfId="0" applyFont="1" applyBorder="1" applyAlignment="1">
      <alignment horizontal="center"/>
    </xf>
    <xf numFmtId="0" fontId="22" fillId="0" borderId="16" xfId="0" applyFont="1" applyBorder="1" applyAlignment="1">
      <alignment horizontal="left"/>
    </xf>
    <xf numFmtId="4" fontId="21" fillId="0" borderId="13" xfId="0" applyNumberFormat="1" applyFont="1" applyBorder="1" applyAlignment="1">
      <alignment horizontal="right" wrapText="1"/>
    </xf>
    <xf numFmtId="165" fontId="0" fillId="0" borderId="11" xfId="0" applyNumberFormat="1" applyBorder="1" applyAlignment="1">
      <alignment horizontal="center"/>
    </xf>
    <xf numFmtId="0" fontId="21" fillId="0" borderId="12" xfId="0" applyFont="1" applyBorder="1" applyAlignment="1">
      <alignment horizontal="center"/>
    </xf>
    <xf numFmtId="167" fontId="0" fillId="0" borderId="11" xfId="0" applyNumberFormat="1" applyFill="1" applyBorder="1" applyAlignment="1">
      <alignment horizontal="center"/>
    </xf>
    <xf numFmtId="0" fontId="22" fillId="0" borderId="11" xfId="0" applyFont="1" applyFill="1" applyBorder="1" applyAlignment="1">
      <alignment horizontal="left"/>
    </xf>
    <xf numFmtId="4" fontId="21" fillId="0" borderId="11" xfId="0" applyNumberFormat="1" applyFont="1" applyBorder="1"/>
    <xf numFmtId="167" fontId="0" fillId="0" borderId="11" xfId="0" applyNumberFormat="1" applyBorder="1" applyAlignment="1">
      <alignment horizontal="center"/>
    </xf>
    <xf numFmtId="0" fontId="17" fillId="0" borderId="15" xfId="0" applyFont="1" applyBorder="1"/>
    <xf numFmtId="4" fontId="17" fillId="0" borderId="11" xfId="0" applyNumberFormat="1" applyFont="1" applyBorder="1"/>
    <xf numFmtId="166" fontId="5" fillId="0" borderId="11" xfId="0" applyNumberFormat="1" applyFont="1" applyFill="1" applyBorder="1" applyAlignment="1">
      <alignment horizontal="center"/>
    </xf>
    <xf numFmtId="0" fontId="0" fillId="0" borderId="13" xfId="0" applyFont="1" applyBorder="1" applyAlignment="1">
      <alignment horizontal="center"/>
    </xf>
    <xf numFmtId="0" fontId="21" fillId="0" borderId="12" xfId="0" applyFont="1" applyBorder="1"/>
    <xf numFmtId="165" fontId="0" fillId="0" borderId="11" xfId="0" applyNumberFormat="1" applyFont="1"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horizontal="center"/>
    </xf>
    <xf numFmtId="0" fontId="17" fillId="0" borderId="11" xfId="0" applyFont="1" applyBorder="1" applyAlignment="1"/>
    <xf numFmtId="0" fontId="5" fillId="0" borderId="11" xfId="0" applyFont="1" applyBorder="1" applyAlignment="1">
      <alignment horizontal="center"/>
    </xf>
    <xf numFmtId="166" fontId="5" fillId="0" borderId="11" xfId="0" applyNumberFormat="1" applyFont="1" applyBorder="1" applyAlignment="1">
      <alignment horizontal="center"/>
    </xf>
    <xf numFmtId="167" fontId="5" fillId="0" borderId="11" xfId="0" applyNumberFormat="1" applyFont="1" applyFill="1" applyBorder="1" applyAlignment="1">
      <alignment horizontal="center"/>
    </xf>
    <xf numFmtId="4" fontId="21" fillId="0" borderId="11" xfId="0" applyNumberFormat="1" applyFont="1" applyBorder="1" applyAlignment="1">
      <alignment wrapText="1"/>
    </xf>
    <xf numFmtId="3" fontId="5" fillId="0" borderId="11" xfId="0" applyNumberFormat="1" applyFont="1" applyBorder="1" applyAlignment="1">
      <alignment horizontal="center"/>
    </xf>
    <xf numFmtId="0" fontId="21" fillId="0" borderId="11" xfId="0" applyFont="1" applyBorder="1"/>
    <xf numFmtId="166" fontId="0" fillId="0" borderId="0" xfId="0" applyNumberFormat="1" applyFont="1" applyFill="1" applyBorder="1" applyAlignment="1">
      <alignment horizontal="center"/>
    </xf>
    <xf numFmtId="0" fontId="22" fillId="0" borderId="11" xfId="0" applyFont="1" applyBorder="1" applyAlignment="1">
      <alignment horizontal="left"/>
    </xf>
    <xf numFmtId="0" fontId="22" fillId="0" borderId="12" xfId="0" applyFont="1" applyFill="1" applyBorder="1" applyAlignment="1">
      <alignment horizontal="center"/>
    </xf>
    <xf numFmtId="165" fontId="5" fillId="0" borderId="11" xfId="0" applyNumberFormat="1" applyFont="1" applyFill="1" applyBorder="1" applyAlignment="1">
      <alignment horizontal="center"/>
    </xf>
    <xf numFmtId="0" fontId="17" fillId="0" borderId="14" xfId="0" applyFont="1" applyFill="1" applyBorder="1" applyAlignment="1"/>
    <xf numFmtId="4" fontId="17" fillId="0" borderId="11" xfId="0" applyNumberFormat="1" applyFont="1" applyFill="1" applyBorder="1" applyAlignment="1"/>
    <xf numFmtId="1" fontId="5" fillId="0" borderId="11" xfId="0" applyNumberFormat="1" applyFont="1" applyFill="1" applyBorder="1" applyAlignment="1">
      <alignment horizontal="center"/>
    </xf>
    <xf numFmtId="0" fontId="21" fillId="0" borderId="11" xfId="0" applyFont="1" applyFill="1" applyBorder="1" applyAlignment="1">
      <alignment horizontal="left"/>
    </xf>
    <xf numFmtId="4" fontId="21" fillId="0" borderId="11" xfId="0" applyNumberFormat="1" applyFont="1" applyFill="1" applyBorder="1" applyAlignment="1"/>
    <xf numFmtId="0" fontId="17" fillId="0" borderId="11" xfId="0" applyFont="1" applyBorder="1" applyAlignment="1">
      <alignment horizontal="center"/>
    </xf>
    <xf numFmtId="0" fontId="17" fillId="0" borderId="0" xfId="0" applyFont="1" applyBorder="1"/>
    <xf numFmtId="4" fontId="17" fillId="0" borderId="0" xfId="0" applyNumberFormat="1" applyFont="1" applyBorder="1"/>
    <xf numFmtId="4" fontId="21" fillId="0" borderId="11" xfId="0" applyNumberFormat="1" applyFont="1" applyFill="1" applyBorder="1"/>
    <xf numFmtId="0" fontId="16" fillId="0" borderId="0" xfId="0" applyFont="1" applyAlignment="1">
      <alignment horizontal="center" vertical="top" wrapText="1"/>
    </xf>
    <xf numFmtId="0" fontId="17" fillId="0" borderId="11" xfId="0" applyFont="1" applyFill="1" applyBorder="1" applyAlignment="1">
      <alignment horizontal="center"/>
    </xf>
    <xf numFmtId="166" fontId="5" fillId="0" borderId="11" xfId="0" applyNumberFormat="1" applyFont="1" applyFill="1" applyBorder="1" applyAlignment="1"/>
    <xf numFmtId="0" fontId="0" fillId="0" borderId="11" xfId="0" applyBorder="1" applyAlignment="1">
      <alignment horizontal="center"/>
    </xf>
    <xf numFmtId="0" fontId="21" fillId="0" borderId="11" xfId="0" applyFont="1" applyBorder="1" applyAlignment="1"/>
    <xf numFmtId="0" fontId="22" fillId="0" borderId="15" xfId="0" applyFont="1" applyFill="1" applyBorder="1" applyAlignment="1">
      <alignment horizontal="left"/>
    </xf>
    <xf numFmtId="0" fontId="0" fillId="0" borderId="11" xfId="0" applyFill="1" applyBorder="1" applyAlignment="1">
      <alignment horizontal="center"/>
    </xf>
    <xf numFmtId="0" fontId="21" fillId="0" borderId="14" xfId="0" applyFont="1" applyFill="1" applyBorder="1" applyAlignment="1"/>
    <xf numFmtId="166" fontId="0" fillId="0" borderId="11" xfId="0" applyNumberFormat="1" applyFont="1" applyFill="1" applyBorder="1" applyAlignment="1">
      <alignment horizontal="center"/>
    </xf>
    <xf numFmtId="0" fontId="22" fillId="0" borderId="11" xfId="0" applyFont="1" applyBorder="1" applyAlignment="1">
      <alignment horizontal="center"/>
    </xf>
    <xf numFmtId="167" fontId="5" fillId="0" borderId="0" xfId="0" applyNumberFormat="1" applyFont="1" applyFill="1" applyBorder="1" applyAlignment="1">
      <alignment horizontal="center"/>
    </xf>
    <xf numFmtId="4" fontId="21" fillId="0" borderId="11" xfId="0" applyNumberFormat="1" applyFont="1" applyBorder="1" applyAlignment="1">
      <alignment horizontal="right" wrapText="1"/>
    </xf>
    <xf numFmtId="0" fontId="21" fillId="0" borderId="11" xfId="0" applyFont="1" applyFill="1" applyBorder="1" applyAlignment="1"/>
    <xf numFmtId="0" fontId="22" fillId="0" borderId="12" xfId="0" applyFont="1" applyBorder="1" applyAlignment="1">
      <alignment horizontal="left"/>
    </xf>
    <xf numFmtId="0" fontId="21" fillId="0" borderId="11" xfId="0" applyFont="1" applyBorder="1" applyAlignment="1">
      <alignment horizontal="left"/>
    </xf>
    <xf numFmtId="0" fontId="21" fillId="0" borderId="11" xfId="0" applyFont="1" applyFill="1" applyBorder="1"/>
    <xf numFmtId="4" fontId="21" fillId="0" borderId="11" xfId="0" applyNumberFormat="1" applyFont="1" applyFill="1" applyBorder="1" applyAlignment="1">
      <alignment horizontal="right" wrapText="1"/>
    </xf>
    <xf numFmtId="0" fontId="5" fillId="0" borderId="11" xfId="0" applyNumberFormat="1" applyFont="1" applyBorder="1" applyAlignment="1">
      <alignment horizontal="center"/>
    </xf>
    <xf numFmtId="0" fontId="22" fillId="0" borderId="16" xfId="0" applyFont="1" applyFill="1" applyBorder="1" applyAlignment="1">
      <alignment horizontal="left"/>
    </xf>
    <xf numFmtId="0" fontId="5" fillId="0" borderId="11" xfId="0" applyNumberFormat="1" applyFont="1" applyFill="1" applyBorder="1" applyAlignment="1">
      <alignment horizontal="center"/>
    </xf>
    <xf numFmtId="0" fontId="22" fillId="0" borderId="12" xfId="0" applyFont="1" applyFill="1" applyBorder="1" applyAlignment="1">
      <alignment horizontal="left"/>
    </xf>
    <xf numFmtId="0" fontId="25" fillId="0" borderId="0" xfId="0" applyFont="1" applyFill="1" applyAlignment="1">
      <alignment horizontal="justify" vertical="top" wrapText="1"/>
    </xf>
    <xf numFmtId="0" fontId="0" fillId="0" borderId="0" xfId="0" applyFont="1" applyFill="1" applyBorder="1"/>
    <xf numFmtId="164" fontId="0" fillId="0" borderId="11" xfId="0" applyNumberFormat="1" applyFont="1" applyBorder="1" applyAlignment="1">
      <alignment horizontal="center"/>
    </xf>
    <xf numFmtId="167" fontId="0" fillId="0" borderId="11" xfId="0" applyNumberFormat="1" applyFont="1" applyFill="1" applyBorder="1" applyAlignment="1">
      <alignment horizontal="center"/>
    </xf>
    <xf numFmtId="49" fontId="5" fillId="0" borderId="11" xfId="0" applyNumberFormat="1" applyFont="1" applyBorder="1" applyAlignment="1">
      <alignment horizontal="center"/>
    </xf>
    <xf numFmtId="0" fontId="22" fillId="0" borderId="14" xfId="0" applyFont="1" applyFill="1" applyBorder="1" applyAlignment="1">
      <alignment horizontal="left"/>
    </xf>
    <xf numFmtId="0" fontId="25" fillId="0" borderId="0" xfId="0" applyFont="1" applyAlignment="1"/>
    <xf numFmtId="166" fontId="0" fillId="0" borderId="11" xfId="0" applyNumberFormat="1" applyFont="1" applyBorder="1" applyAlignment="1">
      <alignment horizontal="center"/>
    </xf>
    <xf numFmtId="4" fontId="21" fillId="0" borderId="11" xfId="0" applyNumberFormat="1" applyFont="1" applyFill="1" applyBorder="1" applyAlignment="1">
      <alignment wrapText="1"/>
    </xf>
    <xf numFmtId="3" fontId="0" fillId="0" borderId="11" xfId="0" applyNumberFormat="1" applyFont="1" applyBorder="1" applyAlignment="1">
      <alignment horizontal="center"/>
    </xf>
    <xf numFmtId="0" fontId="26" fillId="0" borderId="0" xfId="0" applyFont="1"/>
    <xf numFmtId="0" fontId="16" fillId="0" borderId="0" xfId="0" applyFont="1"/>
    <xf numFmtId="0" fontId="5" fillId="0" borderId="0" xfId="0" applyFont="1" applyAlignment="1">
      <alignment horizontal="left"/>
    </xf>
    <xf numFmtId="0" fontId="21" fillId="0" borderId="16" xfId="0" applyFont="1" applyBorder="1" applyAlignment="1">
      <alignment horizontal="left"/>
    </xf>
    <xf numFmtId="0" fontId="17" fillId="0" borderId="11" xfId="0" applyFont="1" applyBorder="1"/>
    <xf numFmtId="164" fontId="0" fillId="0" borderId="11" xfId="0" applyNumberFormat="1" applyFont="1" applyFill="1" applyBorder="1" applyAlignment="1">
      <alignment horizontal="center"/>
    </xf>
    <xf numFmtId="0" fontId="0" fillId="0" borderId="13" xfId="0" applyFont="1" applyFill="1" applyBorder="1" applyAlignment="1">
      <alignment horizontal="center"/>
    </xf>
    <xf numFmtId="165" fontId="0" fillId="0" borderId="11" xfId="0" applyNumberFormat="1" applyFont="1" applyFill="1" applyBorder="1" applyAlignment="1">
      <alignment horizontal="center"/>
    </xf>
    <xf numFmtId="4" fontId="21" fillId="0" borderId="11" xfId="0" applyNumberFormat="1" applyFont="1" applyBorder="1" applyAlignment="1"/>
    <xf numFmtId="0" fontId="22" fillId="0" borderId="14" xfId="0" applyFont="1" applyBorder="1" applyAlignment="1">
      <alignment horizontal="left"/>
    </xf>
    <xf numFmtId="164" fontId="0" fillId="0" borderId="11" xfId="0" applyNumberFormat="1" applyBorder="1" applyAlignment="1">
      <alignment horizontal="center"/>
    </xf>
    <xf numFmtId="0" fontId="27" fillId="0" borderId="0" xfId="0" applyFont="1" applyAlignment="1">
      <alignment horizontal="justify" vertical="top" wrapText="1"/>
    </xf>
    <xf numFmtId="0" fontId="27" fillId="0" borderId="0" xfId="0" applyFont="1" applyAlignment="1">
      <alignment horizontal="center" vertical="top" wrapText="1"/>
    </xf>
    <xf numFmtId="166" fontId="0" fillId="0" borderId="0" xfId="0" applyNumberFormat="1" applyFont="1" applyBorder="1" applyAlignment="1">
      <alignment horizontal="center"/>
    </xf>
    <xf numFmtId="164" fontId="0" fillId="0" borderId="0" xfId="0" applyNumberFormat="1" applyFont="1" applyBorder="1" applyAlignment="1">
      <alignment horizontal="center"/>
    </xf>
    <xf numFmtId="1" fontId="5" fillId="0" borderId="13" xfId="0" applyNumberFormat="1" applyFont="1" applyFill="1" applyBorder="1" applyAlignment="1">
      <alignment horizontal="center"/>
    </xf>
    <xf numFmtId="2" fontId="5" fillId="0" borderId="0" xfId="0" applyNumberFormat="1" applyFont="1" applyBorder="1" applyAlignment="1">
      <alignment horizontal="center"/>
    </xf>
    <xf numFmtId="1" fontId="5" fillId="0" borderId="13" xfId="0" applyNumberFormat="1" applyFont="1" applyBorder="1" applyAlignment="1">
      <alignment horizontal="center"/>
    </xf>
    <xf numFmtId="2" fontId="5" fillId="0" borderId="11" xfId="0" applyNumberFormat="1" applyFont="1" applyBorder="1" applyAlignment="1">
      <alignment horizontal="center"/>
    </xf>
    <xf numFmtId="0" fontId="17" fillId="0" borderId="11" xfId="0" applyFont="1" applyFill="1" applyBorder="1"/>
    <xf numFmtId="0" fontId="21" fillId="0" borderId="14" xfId="0" applyFont="1" applyFill="1" applyBorder="1" applyAlignment="1">
      <alignment horizontal="left"/>
    </xf>
    <xf numFmtId="4" fontId="21" fillId="0" borderId="11" xfId="0" applyNumberFormat="1" applyFont="1" applyBorder="1" applyAlignment="1" applyProtection="1">
      <protection locked="0"/>
    </xf>
    <xf numFmtId="1" fontId="5" fillId="0" borderId="11" xfId="0" applyNumberFormat="1" applyFont="1" applyBorder="1" applyAlignment="1">
      <alignment horizontal="center"/>
    </xf>
    <xf numFmtId="3" fontId="0" fillId="0" borderId="0" xfId="0" applyNumberFormat="1" applyBorder="1" applyAlignment="1">
      <alignment horizontal="center"/>
    </xf>
    <xf numFmtId="0" fontId="19" fillId="0" borderId="0" xfId="0" applyFont="1" applyFill="1" applyBorder="1"/>
    <xf numFmtId="0" fontId="21" fillId="0" borderId="11" xfId="0" applyFont="1" applyFill="1" applyBorder="1" applyAlignment="1">
      <alignment horizontal="center" wrapText="1"/>
    </xf>
    <xf numFmtId="0" fontId="5" fillId="0" borderId="0" xfId="0" applyNumberFormat="1" applyFont="1" applyBorder="1" applyAlignment="1">
      <alignment horizontal="center"/>
    </xf>
    <xf numFmtId="0" fontId="11" fillId="0" borderId="11" xfId="0" applyFont="1" applyBorder="1"/>
    <xf numFmtId="0" fontId="21" fillId="0" borderId="17" xfId="0" applyFont="1" applyBorder="1" applyAlignment="1">
      <alignment horizontal="center"/>
    </xf>
    <xf numFmtId="0" fontId="5" fillId="0" borderId="17" xfId="0" applyFont="1" applyBorder="1" applyAlignment="1">
      <alignment horizontal="center"/>
    </xf>
    <xf numFmtId="0" fontId="23" fillId="0" borderId="17" xfId="0" applyFont="1" applyBorder="1"/>
    <xf numFmtId="164" fontId="0" fillId="0" borderId="0" xfId="0" applyNumberFormat="1" applyBorder="1" applyAlignment="1">
      <alignment horizontal="center"/>
    </xf>
    <xf numFmtId="0" fontId="22" fillId="0" borderId="15" xfId="0" applyFont="1" applyBorder="1" applyAlignment="1">
      <alignment horizontal="left"/>
    </xf>
    <xf numFmtId="167" fontId="0" fillId="0" borderId="0" xfId="0" applyNumberFormat="1"/>
    <xf numFmtId="0" fontId="16" fillId="0" borderId="0" xfId="0" applyFont="1" applyFill="1" applyAlignment="1">
      <alignment horizontal="justify" vertical="top" wrapText="1"/>
    </xf>
    <xf numFmtId="49" fontId="16" fillId="0" borderId="0" xfId="0" applyNumberFormat="1" applyFont="1" applyAlignment="1">
      <alignment horizontal="justify" wrapText="1"/>
    </xf>
    <xf numFmtId="0" fontId="16" fillId="0" borderId="0" xfId="0" applyFont="1" applyAlignment="1">
      <alignment horizontal="justify" vertical="top" wrapText="1"/>
    </xf>
    <xf numFmtId="49" fontId="16" fillId="0" borderId="0" xfId="0" applyNumberFormat="1" applyFont="1" applyAlignment="1">
      <alignment horizontal="justify" vertical="center" wrapText="1"/>
    </xf>
    <xf numFmtId="0" fontId="25" fillId="0" borderId="0" xfId="0" applyFont="1" applyAlignment="1">
      <alignment horizontal="justify" vertical="top" wrapText="1"/>
    </xf>
    <xf numFmtId="0" fontId="25" fillId="0" borderId="0" xfId="0" applyFont="1" applyFill="1" applyAlignment="1">
      <alignment horizontal="justify" vertical="top" wrapText="1"/>
    </xf>
    <xf numFmtId="49" fontId="16" fillId="0" borderId="0" xfId="0" applyNumberFormat="1" applyFont="1" applyFill="1" applyAlignment="1">
      <alignment horizontal="justify" wrapText="1"/>
    </xf>
    <xf numFmtId="49" fontId="16" fillId="0" borderId="0" xfId="0" applyNumberFormat="1" applyFont="1" applyFill="1" applyAlignment="1">
      <alignment horizontal="justify" vertical="center" wrapText="1"/>
    </xf>
    <xf numFmtId="49" fontId="16"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1750</xdr:row>
      <xdr:rowOff>0</xdr:rowOff>
    </xdr:from>
    <xdr:to>
      <xdr:col>4</xdr:col>
      <xdr:colOff>85725</xdr:colOff>
      <xdr:row>1751</xdr:row>
      <xdr:rowOff>19050</xdr:rowOff>
    </xdr:to>
    <xdr:sp macro="" textlink="">
      <xdr:nvSpPr>
        <xdr:cNvPr id="2" name="Text Box 2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 name="Text Box 2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 name="Text Box 2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 name="Text Box 2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 name="Text Box 2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 name="Text Box 2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 name="Text Box 2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 name="Text Box 2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 name="Text Box 2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 name="Text Box 2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 name="Text Box 2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 name="Text Box 2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 name="Text Box 2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 name="Text Box 2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 name="Text Box 2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 name="Text Box 2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 name="Text Box 2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 name="Text Box 2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 name="Text Box 2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 name="Text Box 2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 name="Text Box 2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 name="Text Box 2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 name="Text Box 2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 name="Text Box 2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 name="Text Box 2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 name="Text Box 2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 name="Text Box 2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 name="Text Box 2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 name="Text Box 2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 name="Text Box 2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 name="Text Box 2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 name="Text Box 2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 name="Text Box 2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 name="Text Box 2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 name="Text Box 2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 name="Text Box 2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 name="Text Box 2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 name="Text Box 2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 name="Text Box 2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 name="Text Box 2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 name="Text Box 2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 name="Text Box 2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 name="Text Box 2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 name="Text Box 2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 name="Text Box 2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 name="Text Box 2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 name="Text Box 2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 name="Text Box 2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 name="Text Box 2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 name="Text Box 2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 name="Text Box 2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 name="Text Box 2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 name="Text Box 2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 name="Text Box 2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 name="Text Box 2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 name="Text Box 2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 name="Text Box 2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 name="Text Box 2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 name="Text Box 2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 name="Text Box 2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 name="Text Box 2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 name="Text Box 2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 name="Text Box 2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 name="Text Box 2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 name="Text Box 2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 name="Text Box 2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 name="Text Box 2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 name="Text Box 2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 name="Text Box 2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 name="Text Box 2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 name="Text Box 2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 name="Text Box 2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 name="Text Box 2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 name="Text Box 2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 name="Text Box 2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 name="Text Box 2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 name="Text Box 2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 name="Text Box 2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 name="Text Box 2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 name="Text Box 2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 name="Text Box 2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 name="Text Box 2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 name="Text Box 2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 name="Text Box 2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 name="Text Box 2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 name="Text Box 2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 name="Text Box 2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 name="Text Box 2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 name="Text Box 2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 name="Text Box 2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 name="Text Box 2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 name="Text Box 2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 name="Text Box 2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 name="Text Box 2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 name="Text Box 2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 name="Text Box 2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 name="Text Box 2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 name="Text Box 2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 name="Text Box 2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 name="Text Box 2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 name="Text Box 2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 name="Text Box 2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 name="Text Box 2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 name="Text Box 2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 name="Text Box 2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 name="Text Box 2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 name="Text Box 2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 name="Text Box 2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 name="Text Box 2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 name="Text Box 2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 name="Text Box 2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 name="Text Box 2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 name="Text Box 2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 name="Text Box 2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 name="Text Box 2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 name="Text Box 2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 name="Text Box 2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 name="Text Box 2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 name="Text Box 2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 name="Text Box 2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 name="Text Box 2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 name="Text Box 2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 name="Text Box 2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 name="Text Box 2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 name="Text Box 2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 name="Text Box 2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 name="Text Box 2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 name="Text Box 2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 name="Text Box 2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 name="Text Box 2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 name="Text Box 2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 name="Text Box 2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 name="Text Box 2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 name="Text Box 2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 name="Text Box 2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 name="Text Box 2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 name="Text Box 2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 name="Text Box 2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 name="Text Box 2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 name="Text Box 2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 name="Text Box 2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 name="Text Box 2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 name="Text Box 2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 name="Text Box 2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 name="Text Box 2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 name="Text Box 2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 name="Text Box 2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 name="Text Box 2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 name="Text Box 2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 name="Text Box 2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 name="Text Box 2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 name="Text Box 2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 name="Text Box 2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 name="Text Box 2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 name="Text Box 2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 name="Text Box 2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 name="Text Box 2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 name="Text Box 2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 name="Text Box 2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 name="Text Box 2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 name="Text Box 2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 name="Text Box 2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 name="Text Box 2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 name="Text Box 2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 name="Text Box 2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 name="Text Box 2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 name="Text Box 2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 name="Text Box 2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 name="Text Box 2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 name="Text Box 2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 name="Text Box 2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 name="Text Box 2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 name="Text Box 2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 name="Text Box 2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 name="Text Box 2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 name="Text Box 2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 name="Text Box 2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 name="Text Box 2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 name="Text Box 2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 name="Text Box 2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 name="Text Box 2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 name="Text Box 2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 name="Text Box 2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 name="Text Box 2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 name="Text Box 2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 name="Text Box 2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 name="Text Box 2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 name="Text Box 2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 name="Text Box 2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 name="Text Box 2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 name="Text Box 2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 name="Text Box 2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 name="Text Box 2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 name="Text Box 2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 name="Text Box 2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 name="Text Box 2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 name="Text Box 2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 name="Text Box 2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 name="Text Box 2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 name="Text Box 2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 name="Text Box 2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 name="Text Box 2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 name="Text Box 2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 name="Text Box 2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 name="Text Box 2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 name="Text Box 2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 name="Text Box 2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 name="Text Box 2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 name="Text Box 2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 name="Text Box 2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 name="Text Box 2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 name="Text Box 2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 name="Text Box 2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 name="Text Box 2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 name="Text Box 2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 name="Text Box 2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 name="Text Box 2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 name="Text Box 2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 name="Text Box 2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 name="Text Box 2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 name="Text Box 2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 name="Text Box 2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 name="Text Box 2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 name="Text Box 2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 name="Text Box 2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 name="Text Box 2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 name="Text Box 2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 name="Text Box 2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 name="Text Box 2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 name="Text Box 2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 name="Text Box 2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 name="Text Box 2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 name="Text Box 2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 name="Text Box 2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 name="Text Box 2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 name="Text Box 2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 name="Text Box 2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 name="Text Box 2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 name="Text Box 2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 name="Text Box 2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 name="Text Box 2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 name="Text Box 2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 name="Text Box 2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 name="Text Box 2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 name="Text Box 2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 name="Text Box 2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 name="Text Box 2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 name="Text Box 2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 name="Text Box 2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 name="Text Box 2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 name="Text Box 2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 name="Text Box 2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 name="Text Box 2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 name="Text Box 2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 name="Text Box 2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 name="Text Box 2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 name="Text Box 2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 name="Text Box 2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 name="Text Box 2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 name="Text Box 2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 name="Text Box 2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 name="Text Box 2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 name="Text Box 2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 name="Text Box 2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 name="Text Box 2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 name="Text Box 2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 name="Text Box 2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 name="Text Box 2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 name="Text Box 2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 name="Text Box 2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 name="Text Box 2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 name="Text Box 2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 name="Text Box 2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 name="Text Box 2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 name="Text Box 2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 name="Text Box 2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 name="Text Box 2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9" name="Text Box 2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0" name="Text Box 2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1" name="Text Box 2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2" name="Text Box 2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3" name="Text Box 2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4" name="Text Box 2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5" name="Text Box 2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6" name="Text Box 2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7" name="Text Box 2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8" name="Text Box 2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89" name="Text Box 2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0" name="Text Box 2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1" name="Text Box 2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2" name="Text Box 2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3" name="Text Box 2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4" name="Text Box 2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5" name="Text Box 2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6" name="Text Box 2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7" name="Text Box 2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8" name="Text Box 2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99" name="Text Box 2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0" name="Text Box 2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1" name="Text Box 2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2" name="Text Box 2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3" name="Text Box 2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4" name="Text Box 2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5" name="Text Box 2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6" name="Text Box 2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7" name="Text Box 2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8" name="Text Box 2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09" name="Text Box 2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0" name="Text Box 2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1" name="Text Box 2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2" name="Text Box 2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3" name="Text Box 2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4" name="Text Box 2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5" name="Text Box 2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6" name="Text Box 2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7" name="Text Box 2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8" name="Text Box 2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19" name="Text Box 2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0" name="Text Box 2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1" name="Text Box 2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2" name="Text Box 2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3" name="Text Box 2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4" name="Text Box 2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5" name="Text Box 2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6" name="Text Box 2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7" name="Text Box 2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8" name="Text Box 2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29" name="Text Box 2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0" name="Text Box 2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1" name="Text Box 2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2" name="Text Box 2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3" name="Text Box 2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4" name="Text Box 2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5" name="Text Box 2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6" name="Text Box 2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7" name="Text Box 2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8" name="Text Box 2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39" name="Text Box 2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0" name="Text Box 2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1" name="Text Box 2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2" name="Text Box 2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3" name="Text Box 2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4" name="Text Box 2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5" name="Text Box 2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6" name="Text Box 2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7" name="Text Box 2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8" name="Text Box 2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49" name="Text Box 2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0" name="Text Box 2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1" name="Text Box 2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2" name="Text Box 2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3" name="Text Box 2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4" name="Text Box 2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5" name="Text Box 2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6" name="Text Box 2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7" name="Text Box 2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8" name="Text Box 2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59" name="Text Box 2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0" name="Text Box 2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1" name="Text Box 2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2" name="Text Box 2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3" name="Text Box 2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4" name="Text Box 2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5" name="Text Box 2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6" name="Text Box 2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7" name="Text Box 2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8" name="Text Box 2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69" name="Text Box 2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0" name="Text Box 2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1" name="Text Box 2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2" name="Text Box 2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3" name="Text Box 2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4" name="Text Box 2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5" name="Text Box 3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6" name="Text Box 3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7" name="Text Box 3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8" name="Text Box 3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79" name="Text Box 3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0" name="Text Box 3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1" name="Text Box 3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2" name="Text Box 3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3" name="Text Box 3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4" name="Text Box 3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5" name="Text Box 3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6" name="Text Box 3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7" name="Text Box 3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8" name="Text Box 3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89" name="Text Box 3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0" name="Text Box 3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1" name="Text Box 3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2" name="Text Box 3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3" name="Text Box 3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4" name="Text Box 3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5" name="Text Box 3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6" name="Text Box 3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7" name="Text Box 3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8" name="Text Box 3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399" name="Text Box 3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0" name="Text Box 3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1" name="Text Box 3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2" name="Text Box 3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3" name="Text Box 3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4" name="Text Box 3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5" name="Text Box 3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6" name="Text Box 3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7" name="Text Box 3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8" name="Text Box 3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09" name="Text Box 3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0" name="Text Box 3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1" name="Text Box 3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2" name="Text Box 3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3" name="Text Box 3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4" name="Text Box 3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5" name="Text Box 3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6" name="Text Box 3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7" name="Text Box 3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8" name="Text Box 3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19" name="Text Box 3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0" name="Text Box 3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1" name="Text Box 3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2" name="Text Box 3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3" name="Text Box 3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4" name="Text Box 3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5" name="Text Box 3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6" name="Text Box 3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7" name="Text Box 3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8" name="Text Box 3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29" name="Text Box 3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0" name="Text Box 3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1" name="Text Box 3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2" name="Text Box 3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3" name="Text Box 3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4" name="Text Box 3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5" name="Text Box 3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6" name="Text Box 3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7" name="Text Box 3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8" name="Text Box 3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39" name="Text Box 3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0" name="Text Box 3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1" name="Text Box 3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2" name="Text Box 3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3" name="Text Box 3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4" name="Text Box 3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5" name="Text Box 3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6" name="Text Box 3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7" name="Text Box 3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8" name="Text Box 3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49" name="Text Box 3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0" name="Text Box 3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1" name="Text Box 3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2" name="Text Box 3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3" name="Text Box 3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4" name="Text Box 3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5" name="Text Box 3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6" name="Text Box 3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7" name="Text Box 3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8" name="Text Box 3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59" name="Text Box 3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0" name="Text Box 3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1" name="Text Box 3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2" name="Text Box 3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3" name="Text Box 3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4" name="Text Box 3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5" name="Text Box 3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6" name="Text Box 3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7" name="Text Box 3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8" name="Text Box 3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69" name="Text Box 3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0" name="Text Box 3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1" name="Text Box 3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2" name="Text Box 3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3" name="Text Box 3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4" name="Text Box 3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5" name="Text Box 3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6" name="Text Box 3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7" name="Text Box 3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8" name="Text Box 3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79" name="Text Box 3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0" name="Text Box 3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1" name="Text Box 3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2" name="Text Box 3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3" name="Text Box 3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4" name="Text Box 3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5" name="Text Box 3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6" name="Text Box 3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7" name="Text Box 3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8" name="Text Box 3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89" name="Text Box 3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0" name="Text Box 3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1" name="Text Box 3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2" name="Text Box 3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3" name="Text Box 3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4" name="Text Box 3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5" name="Text Box 3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6" name="Text Box 3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7" name="Text Box 3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8" name="Text Box 3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499" name="Text Box 3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0" name="Text Box 3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1" name="Text Box 3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2" name="Text Box 3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3" name="Text Box 3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4" name="Text Box 3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5" name="Text Box 3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6" name="Text Box 3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7" name="Text Box 3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8" name="Text Box 3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09" name="Text Box 3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0" name="Text Box 3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1" name="Text Box 3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2" name="Text Box 3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3" name="Text Box 3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4" name="Text Box 3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5" name="Text Box 3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6" name="Text Box 3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7" name="Text Box 3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8" name="Text Box 3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19" name="Text Box 3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0" name="Text Box 3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1" name="Text Box 3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2" name="Text Box 3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3" name="Text Box 3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4" name="Text Box 3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5" name="Text Box 3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6" name="Text Box 3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7" name="Text Box 3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8" name="Text Box 3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29" name="Text Box 3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0" name="Text Box 3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1" name="Text Box 3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2" name="Text Box 3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3" name="Text Box 3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4" name="Text Box 3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5" name="Text Box 3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6" name="Text Box 3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7" name="Text Box 3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8" name="Text Box 3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39" name="Text Box 3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0" name="Text Box 3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1" name="Text Box 3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2" name="Text Box 3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3" name="Text Box 3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4" name="Text Box 3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5" name="Text Box 3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6" name="Text Box 3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7" name="Text Box 3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8" name="Text Box 3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49" name="Text Box 3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0" name="Text Box 3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1" name="Text Box 3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2" name="Text Box 3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3" name="Text Box 3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4" name="Text Box 3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5" name="Text Box 3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6" name="Text Box 3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7" name="Text Box 3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8" name="Text Box 3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59" name="Text Box 3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0" name="Text Box 3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1" name="Text Box 3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2" name="Text Box 3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3" name="Text Box 3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4" name="Text Box 3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5" name="Text Box 3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6" name="Text Box 3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7" name="Text Box 3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8" name="Text Box 3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69" name="Text Box 3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0" name="Text Box 3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1" name="Text Box 3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2" name="Text Box 3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3" name="Text Box 3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4" name="Text Box 3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5" name="Text Box 3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6" name="Text Box 3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7" name="Text Box 3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8" name="Text Box 3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79" name="Text Box 3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0" name="Text Box 3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1" name="Text Box 3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2" name="Text Box 3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3" name="Text Box 3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4" name="Text Box 3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5" name="Text Box 3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6" name="Text Box 3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7" name="Text Box 3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8" name="Text Box 3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89" name="Text Box 3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0" name="Text Box 3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1" name="Text Box 3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2" name="Text Box 3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3" name="Text Box 3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4" name="Text Box 3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5" name="Text Box 3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6" name="Text Box 3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7" name="Text Box 3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8" name="Text Box 3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599" name="Text Box 3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0" name="Text Box 3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1" name="Text Box 3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2" name="Text Box 3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3" name="Text Box 3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4" name="Text Box 3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5" name="Text Box 3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6" name="Text Box 3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7" name="Text Box 3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8" name="Text Box 3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09" name="Text Box 3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0" name="Text Box 3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1" name="Text Box 3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2" name="Text Box 3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3" name="Text Box 3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4" name="Text Box 3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5" name="Text Box 3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6" name="Text Box 3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7" name="Text Box 3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8" name="Text Box 3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19" name="Text Box 3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0" name="Text Box 3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1" name="Text Box 3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2" name="Text Box 3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3" name="Text Box 3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4" name="Text Box 3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5" name="Text Box 3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6" name="Text Box 3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7" name="Text Box 3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8" name="Text Box 3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29" name="Text Box 3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0" name="Text Box 3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1" name="Text Box 3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2" name="Text Box 3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3" name="Text Box 3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4" name="Text Box 3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5" name="Text Box 3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6" name="Text Box 3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7" name="Text Box 3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8" name="Text Box 3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39" name="Text Box 3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0" name="Text Box 3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1" name="Text Box 3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2" name="Text Box 3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3" name="Text Box 3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4" name="Text Box 3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5" name="Text Box 3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6" name="Text Box 3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7" name="Text Box 3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8" name="Text Box 3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49" name="Text Box 3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0" name="Text Box 3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1" name="Text Box 3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2" name="Text Box 3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3" name="Text Box 3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4" name="Text Box 3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5" name="Text Box 3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6" name="Text Box 3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7" name="Text Box 3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8" name="Text Box 3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59" name="Text Box 3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0" name="Text Box 3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1" name="Text Box 3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2" name="Text Box 3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3" name="Text Box 3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4" name="Text Box 3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5" name="Text Box 3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6" name="Text Box 3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7" name="Text Box 3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8" name="Text Box 3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69" name="Text Box 3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0" name="Text Box 3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1" name="Text Box 3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2" name="Text Box 3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3" name="Text Box 3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4" name="Text Box 3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5" name="Text Box 3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6" name="Text Box 3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7" name="Text Box 3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8" name="Text Box 3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79" name="Text Box 3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0" name="Text Box 3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1" name="Text Box 3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2" name="Text Box 3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3" name="Text Box 3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4" name="Text Box 3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5" name="Text Box 3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6" name="Text Box 3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7" name="Text Box 3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8" name="Text Box 3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89" name="Text Box 3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0" name="Text Box 3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1" name="Text Box 3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2" name="Text Box 3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3" name="Text Box 3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4" name="Text Box 3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5" name="Text Box 3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6" name="Text Box 3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7" name="Text Box 3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8" name="Text Box 3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699" name="Text Box 3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0" name="Text Box 3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1" name="Text Box 3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2" name="Text Box 3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3" name="Text Box 3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4" name="Text Box 3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5" name="Text Box 3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6" name="Text Box 3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7" name="Text Box 3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8" name="Text Box 3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09" name="Text Box 3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0" name="Text Box 3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1" name="Text Box 3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2" name="Text Box 3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3" name="Text Box 3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4" name="Text Box 3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5" name="Text Box 3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6" name="Text Box 3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7" name="Text Box 3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8" name="Text Box 3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19" name="Text Box 3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0" name="Text Box 3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1" name="Text Box 3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2" name="Text Box 3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3" name="Text Box 3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4" name="Text Box 3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5" name="Text Box 3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6" name="Text Box 3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7" name="Text Box 3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8" name="Text Box 3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29" name="Text Box 3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0" name="Text Box 3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1" name="Text Box 3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2" name="Text Box 3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3" name="Text Box 3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4" name="Text Box 3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5" name="Text Box 3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6" name="Text Box 3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7" name="Text Box 3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8" name="Text Box 3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39" name="Text Box 3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0" name="Text Box 3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1" name="Text Box 3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2" name="Text Box 3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3" name="Text Box 3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4" name="Text Box 3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5" name="Text Box 3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6" name="Text Box 3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7" name="Text Box 3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8" name="Text Box 3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49" name="Text Box 3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0" name="Text Box 3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1" name="Text Box 3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2" name="Text Box 3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3" name="Text Box 3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4" name="Text Box 3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5" name="Text Box 3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6" name="Text Box 3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7" name="Text Box 3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8" name="Text Box 3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59" name="Text Box 3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0" name="Text Box 3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1" name="Text Box 3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2" name="Text Box 3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3" name="Text Box 3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4" name="Text Box 3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5" name="Text Box 3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6" name="Text Box 3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7" name="Text Box 3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8" name="Text Box 3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69" name="Text Box 3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0" name="Text Box 3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1" name="Text Box 3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2" name="Text Box 3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3" name="Text Box 3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4" name="Text Box 3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5" name="Text Box 3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6" name="Text Box 3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7" name="Text Box 3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8" name="Text Box 3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79" name="Text Box 3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0" name="Text Box 3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1" name="Text Box 3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2" name="Text Box 3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3" name="Text Box 3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4" name="Text Box 3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5" name="Text Box 3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6" name="Text Box 3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7" name="Text Box 3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8" name="Text Box 3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89" name="Text Box 3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0" name="Text Box 3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1" name="Text Box 3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2" name="Text Box 3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3" name="Text Box 3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4" name="Text Box 3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5" name="Text Box 3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6" name="Text Box 3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7" name="Text Box 3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8" name="Text Box 3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799" name="Text Box 3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0" name="Text Box 3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1" name="Text Box 3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2" name="Text Box 3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3" name="Text Box 3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4" name="Text Box 3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5" name="Text Box 3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6" name="Text Box 3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7" name="Text Box 3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8" name="Text Box 3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09" name="Text Box 3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0" name="Text Box 3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1" name="Text Box 3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2" name="Text Box 3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3" name="Text Box 3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4" name="Text Box 3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5" name="Text Box 3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6" name="Text Box 3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7" name="Text Box 3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8" name="Text Box 3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19" name="Text Box 3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0" name="Text Box 3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1" name="Text Box 3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2" name="Text Box 3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3" name="Text Box 3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4" name="Text Box 3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5" name="Text Box 3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6" name="Text Box 3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7" name="Text Box 3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8" name="Text Box 3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29" name="Text Box 3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0" name="Text Box 3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1" name="Text Box 3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2" name="Text Box 3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3" name="Text Box 3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4" name="Text Box 3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5" name="Text Box 3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6" name="Text Box 3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7" name="Text Box 3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8" name="Text Box 3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39" name="Text Box 3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0" name="Text Box 3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1" name="Text Box 3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2" name="Text Box 3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3" name="Text Box 3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4" name="Text Box 3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5" name="Text Box 3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6" name="Text Box 3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7" name="Text Box 3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8" name="Text Box 3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49" name="Text Box 3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0" name="Text Box 3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1" name="Text Box 3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2" name="Text Box 3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3" name="Text Box 3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4" name="Text Box 3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5" name="Text Box 3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6" name="Text Box 3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7" name="Text Box 3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8" name="Text Box 3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59" name="Text Box 3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0" name="Text Box 3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1" name="Text Box 3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2" name="Text Box 3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3" name="Text Box 3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4" name="Text Box 3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5" name="Text Box 3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6" name="Text Box 3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7" name="Text Box 3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8" name="Text Box 3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69" name="Text Box 3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0" name="Text Box 3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1" name="Text Box 3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2" name="Text Box 3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3" name="Text Box 3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4" name="Text Box 3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5" name="Text Box 3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6" name="Text Box 3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7" name="Text Box 3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8" name="Text Box 3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79" name="Text Box 3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0" name="Text Box 3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1" name="Text Box 3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2" name="Text Box 3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3" name="Text Box 3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4" name="Text Box 3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5" name="Text Box 3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6" name="Text Box 3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7" name="Text Box 3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8" name="Text Box 3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89" name="Text Box 3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0" name="Text Box 3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1" name="Text Box 3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2" name="Text Box 3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3" name="Text Box 3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4" name="Text Box 3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5" name="Text Box 3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6" name="Text Box 3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7" name="Text Box 3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8" name="Text Box 3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899" name="Text Box 3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0" name="Text Box 3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1" name="Text Box 3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2" name="Text Box 3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3" name="Text Box 3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4" name="Text Box 3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5" name="Text Box 3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6" name="Text Box 3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7" name="Text Box 3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8" name="Text Box 3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09" name="Text Box 3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0" name="Text Box 3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1" name="Text Box 3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2" name="Text Box 3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3" name="Text Box 3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4" name="Text Box 3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5" name="Text Box 3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6" name="Text Box 3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7" name="Text Box 3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8" name="Text Box 3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19" name="Text Box 3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0" name="Text Box 3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1" name="Text Box 3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2" name="Text Box 3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3" name="Text Box 3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4" name="Text Box 3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5" name="Text Box 3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6" name="Text Box 3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7" name="Text Box 3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8" name="Text Box 3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29" name="Text Box 3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0" name="Text Box 3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1" name="Text Box 3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2" name="Text Box 3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3" name="Text Box 3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4" name="Text Box 3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5" name="Text Box 3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6" name="Text Box 3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7" name="Text Box 3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8" name="Text Box 3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39" name="Text Box 3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0" name="Text Box 3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1" name="Text Box 3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2" name="Text Box 3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3" name="Text Box 3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4" name="Text Box 3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5" name="Text Box 3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6" name="Text Box 3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7" name="Text Box 3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8" name="Text Box 3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49" name="Text Box 3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0" name="Text Box 3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1" name="Text Box 3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2" name="Text Box 3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3" name="Text Box 3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4" name="Text Box 3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5" name="Text Box 3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6" name="Text Box 3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7" name="Text Box 3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8" name="Text Box 3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59" name="Text Box 3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0" name="Text Box 3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1" name="Text Box 3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2" name="Text Box 3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3" name="Text Box 3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4" name="Text Box 3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5" name="Text Box 3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6" name="Text Box 3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7" name="Text Box 3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8" name="Text Box 3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69" name="Text Box 3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0" name="Text Box 3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1" name="Text Box 3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2" name="Text Box 3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3" name="Text Box 3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4" name="Text Box 3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5" name="Text Box 3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6" name="Text Box 3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7" name="Text Box 3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8" name="Text Box 3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79" name="Text Box 3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0" name="Text Box 3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1" name="Text Box 3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2" name="Text Box 3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3" name="Text Box 3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4" name="Text Box 3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5" name="Text Box 3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6" name="Text Box 3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7" name="Text Box 3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8" name="Text Box 3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89" name="Text Box 3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0" name="Text Box 3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1" name="Text Box 3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2" name="Text Box 3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3" name="Text Box 3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4" name="Text Box 3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5" name="Text Box 3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6" name="Text Box 3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7" name="Text Box 3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8" name="Text Box 3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999" name="Text Box 3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0" name="Text Box 3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1" name="Text Box 3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2" name="Text Box 3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3" name="Text Box 3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4" name="Text Box 3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5" name="Text Box 3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6" name="Text Box 3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7" name="Text Box 3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8" name="Text Box 3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09" name="Text Box 3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0" name="Text Box 3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1" name="Text Box 3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2" name="Text Box 3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3" name="Text Box 3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4" name="Text Box 3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5" name="Text Box 3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6" name="Text Box 3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7" name="Text Box 3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8" name="Text Box 3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19" name="Text Box 3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0" name="Text Box 3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1" name="Text Box 3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2" name="Text Box 3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3" name="Text Box 3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4" name="Text Box 3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5" name="Text Box 3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6" name="Text Box 3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7" name="Text Box 3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8" name="Text Box 3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29" name="Text Box 3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0" name="Text Box 3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1" name="Text Box 3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2" name="Text Box 3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3" name="Text Box 3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4" name="Text Box 3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5" name="Text Box 3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6" name="Text Box 3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7" name="Text Box 3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8" name="Text Box 3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39" name="Text Box 3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0" name="Text Box 3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1" name="Text Box 3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2" name="Text Box 3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3" name="Text Box 3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4" name="Text Box 3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5" name="Text Box 3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6" name="Text Box 3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7" name="Text Box 3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8" name="Text Box 3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49" name="Text Box 3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0" name="Text Box 3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1" name="Text Box 3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2" name="Text Box 3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3" name="Text Box 3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4" name="Text Box 3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5" name="Text Box 3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6" name="Text Box 3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7" name="Text Box 3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8" name="Text Box 3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59" name="Text Box 3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0" name="Text Box 3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1" name="Text Box 3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2" name="Text Box 3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3" name="Text Box 3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4" name="Text Box 3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5" name="Text Box 3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6" name="Text Box 3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7" name="Text Box 3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8" name="Text Box 3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69" name="Text Box 3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0" name="Text Box 3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1" name="Text Box 3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2" name="Text Box 3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3" name="Text Box 3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4" name="Text Box 3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5" name="Text Box 3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6" name="Text Box 3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7" name="Text Box 3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8" name="Text Box 3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79" name="Text Box 3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0" name="Text Box 3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1" name="Text Box 3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2" name="Text Box 3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3" name="Text Box 3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4" name="Text Box 3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5" name="Text Box 3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6" name="Text Box 3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7" name="Text Box 3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8" name="Text Box 3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89" name="Text Box 3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0" name="Text Box 3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1" name="Text Box 3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2" name="Text Box 3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3" name="Text Box 3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4" name="Text Box 3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5" name="Text Box 3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6" name="Text Box 3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7" name="Text Box 3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8" name="Text Box 3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099" name="Text Box 3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0" name="Text Box 3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1" name="Text Box 3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2" name="Text Box 3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3" name="Text Box 3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4" name="Text Box 3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5" name="Text Box 3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6" name="Text Box 3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7" name="Text Box 3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8" name="Text Box 3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09" name="Text Box 3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0" name="Text Box 3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1" name="Text Box 3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2" name="Text Box 3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3" name="Text Box 3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4" name="Text Box 3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5" name="Text Box 3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6" name="Text Box 3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7" name="Text Box 3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8" name="Text Box 3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19" name="Text Box 3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0" name="Text Box 3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1" name="Text Box 3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2" name="Text Box 3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3" name="Text Box 3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4" name="Text Box 3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5" name="Text Box 3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6" name="Text Box 3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7" name="Text Box 3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8" name="Text Box 3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29" name="Text Box 3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0" name="Text Box 3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1" name="Text Box 3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2" name="Text Box 3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3" name="Text Box 3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4" name="Text Box 3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5" name="Text Box 3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6" name="Text Box 3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7" name="Text Box 3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8" name="Text Box 3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39" name="Text Box 3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0" name="Text Box 3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1" name="Text Box 3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2" name="Text Box 3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3" name="Text Box 3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4" name="Text Box 3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5" name="Text Box 3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6" name="Text Box 3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7" name="Text Box 3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8" name="Text Box 3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49" name="Text Box 3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0" name="Text Box 3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1" name="Text Box 3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2" name="Text Box 3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3" name="Text Box 3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4" name="Text Box 3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5" name="Text Box 3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6" name="Text Box 3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7" name="Text Box 3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8" name="Text Box 3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59" name="Text Box 3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0" name="Text Box 3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1" name="Text Box 3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2" name="Text Box 3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3" name="Text Box 3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4" name="Text Box 3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5" name="Text Box 3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6" name="Text Box 3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7" name="Text Box 3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8" name="Text Box 3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69" name="Text Box 3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0" name="Text Box 3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1" name="Text Box 3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2" name="Text Box 3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3" name="Text Box 3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4" name="Text Box 3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5" name="Text Box 3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6" name="Text Box 3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7" name="Text Box 3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8" name="Text Box 3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79" name="Text Box 3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0" name="Text Box 3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1" name="Text Box 3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2" name="Text Box 3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3" name="Text Box 3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4" name="Text Box 3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5" name="Text Box 3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6" name="Text Box 3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7" name="Text Box 3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8" name="Text Box 3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89" name="Text Box 3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0" name="Text Box 3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1" name="Text Box 3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2" name="Text Box 3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3" name="Text Box 3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4" name="Text Box 3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5" name="Text Box 3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6" name="Text Box 3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7" name="Text Box 3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8" name="Text Box 3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199" name="Text Box 3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0" name="Text Box 3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1" name="Text Box 3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2" name="Text Box 3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3" name="Text Box 3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4" name="Text Box 3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5" name="Text Box 3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6" name="Text Box 3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7" name="Text Box 3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8" name="Text Box 3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09" name="Text Box 3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0" name="Text Box 3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1" name="Text Box 3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2" name="Text Box 3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3" name="Text Box 3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4" name="Text Box 3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5" name="Text Box 3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6" name="Text Box 3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7" name="Text Box 3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8" name="Text Box 3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19" name="Text Box 3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0" name="Text Box 3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1" name="Text Box 3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2" name="Text Box 3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3" name="Text Box 3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4" name="Text Box 3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5" name="Text Box 3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6" name="Text Box 3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7" name="Text Box 3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8" name="Text Box 3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29" name="Text Box 3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0" name="Text Box 3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1" name="Text Box 3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2" name="Text Box 3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3" name="Text Box 3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4" name="Text Box 3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5" name="Text Box 3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6" name="Text Box 3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7" name="Text Box 3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8" name="Text Box 3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39" name="Text Box 3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0" name="Text Box 3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1" name="Text Box 3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2" name="Text Box 3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3" name="Text Box 3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4" name="Text Box 3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5" name="Text Box 3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6" name="Text Box 3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7" name="Text Box 3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8" name="Text Box 3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49" name="Text Box 3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0" name="Text Box 3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1" name="Text Box 3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2" name="Text Box 3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3" name="Text Box 3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4" name="Text Box 3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5" name="Text Box 3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6" name="Text Box 3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7" name="Text Box 3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8" name="Text Box 3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59" name="Text Box 3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0" name="Text Box 3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1" name="Text Box 3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2" name="Text Box 3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3" name="Text Box 3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4" name="Text Box 3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5" name="Text Box 3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6" name="Text Box 3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7" name="Text Box 3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8" name="Text Box 3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69" name="Text Box 3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0" name="Text Box 3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1" name="Text Box 3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2" name="Text Box 3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3" name="Text Box 3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4" name="Text Box 3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5" name="Text Box 3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6" name="Text Box 3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7" name="Text Box 3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8" name="Text Box 3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79" name="Text Box 3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0" name="Text Box 3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1" name="Text Box 3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2" name="Text Box 3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3" name="Text Box 3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4" name="Text Box 3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5" name="Text Box 3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6" name="Text Box 3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7" name="Text Box 3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8" name="Text Box 3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89" name="Text Box 3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0" name="Text Box 3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1" name="Text Box 3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2" name="Text Box 3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3" name="Text Box 3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4" name="Text Box 3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5" name="Text Box 3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6" name="Text Box 3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7" name="Text Box 3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8" name="Text Box 3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299" name="Text Box 3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0" name="Text Box 3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1" name="Text Box 3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2" name="Text Box 3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3" name="Text Box 3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4" name="Text Box 3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5" name="Text Box 3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6" name="Text Box 3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7" name="Text Box 3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8" name="Text Box 3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09" name="Text Box 3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0" name="Text Box 3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1" name="Text Box 3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2" name="Text Box 3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3" name="Text Box 3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4" name="Text Box 3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5" name="Text Box 3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6" name="Text Box 3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7" name="Text Box 3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8" name="Text Box 3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19" name="Text Box 3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0" name="Text Box 3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1" name="Text Box 3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2" name="Text Box 3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3" name="Text Box 3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4" name="Text Box 3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5" name="Text Box 3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6" name="Text Box 3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7" name="Text Box 3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8" name="Text Box 3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29" name="Text Box 3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0" name="Text Box 3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1" name="Text Box 3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2" name="Text Box 3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3" name="Text Box 3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4" name="Text Box 3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5" name="Text Box 3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6" name="Text Box 3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7" name="Text Box 3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8" name="Text Box 3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39" name="Text Box 3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0" name="Text Box 3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1" name="Text Box 3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2" name="Text Box 3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3" name="Text Box 3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4" name="Text Box 3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5" name="Text Box 3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6" name="Text Box 3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7" name="Text Box 3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8" name="Text Box 3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49" name="Text Box 3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0" name="Text Box 3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1" name="Text Box 3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2" name="Text Box 3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3" name="Text Box 3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4" name="Text Box 3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5" name="Text Box 3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6" name="Text Box 3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7" name="Text Box 3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8" name="Text Box 3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59" name="Text Box 3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0" name="Text Box 3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1" name="Text Box 3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2" name="Text Box 3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3" name="Text Box 3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4" name="Text Box 3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5" name="Text Box 3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6" name="Text Box 3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7" name="Text Box 3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8" name="Text Box 3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69" name="Text Box 3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0" name="Text Box 3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1" name="Text Box 3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2" name="Text Box 3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3" name="Text Box 3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4" name="Text Box 3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5" name="Text Box 4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6" name="Text Box 4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7" name="Text Box 4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8" name="Text Box 4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79" name="Text Box 4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0" name="Text Box 4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1" name="Text Box 4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2" name="Text Box 4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3" name="Text Box 4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4" name="Text Box 4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5" name="Text Box 4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6" name="Text Box 4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7" name="Text Box 4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8" name="Text Box 4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89" name="Text Box 4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0" name="Text Box 4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1" name="Text Box 4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2" name="Text Box 4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3" name="Text Box 4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4" name="Text Box 4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5" name="Text Box 4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6" name="Text Box 4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7" name="Text Box 4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8" name="Text Box 4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399" name="Text Box 4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0" name="Text Box 4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1" name="Text Box 4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2" name="Text Box 4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3" name="Text Box 4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4" name="Text Box 4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5" name="Text Box 4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6" name="Text Box 4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7" name="Text Box 4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8" name="Text Box 4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09" name="Text Box 4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0" name="Text Box 4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1" name="Text Box 4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2" name="Text Box 4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3" name="Text Box 4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4" name="Text Box 4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5" name="Text Box 4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6" name="Text Box 4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7" name="Text Box 4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8" name="Text Box 4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19" name="Text Box 4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0" name="Text Box 4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1" name="Text Box 4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2" name="Text Box 4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3" name="Text Box 4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4" name="Text Box 4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5" name="Text Box 4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6" name="Text Box 4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7" name="Text Box 4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8" name="Text Box 4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29" name="Text Box 4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0" name="Text Box 4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1" name="Text Box 4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2" name="Text Box 4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3" name="Text Box 4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4" name="Text Box 4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5" name="Text Box 4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6" name="Text Box 4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7" name="Text Box 4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8" name="Text Box 4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39" name="Text Box 4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0" name="Text Box 4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1" name="Text Box 4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2" name="Text Box 4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3" name="Text Box 4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4" name="Text Box 4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5" name="Text Box 4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6" name="Text Box 4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7" name="Text Box 4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8" name="Text Box 4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49" name="Text Box 4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0" name="Text Box 4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1" name="Text Box 4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2" name="Text Box 4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3" name="Text Box 4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4" name="Text Box 4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5" name="Text Box 4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6" name="Text Box 4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7" name="Text Box 4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8" name="Text Box 4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59" name="Text Box 4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0" name="Text Box 4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1" name="Text Box 4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2" name="Text Box 4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3" name="Text Box 4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4" name="Text Box 4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5" name="Text Box 4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6" name="Text Box 4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7" name="Text Box 4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8" name="Text Box 4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69" name="Text Box 4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0" name="Text Box 4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1" name="Text Box 4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2" name="Text Box 4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3" name="Text Box 4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4" name="Text Box 4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5" name="Text Box 4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6" name="Text Box 4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7" name="Text Box 4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8" name="Text Box 4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79" name="Text Box 4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0" name="Text Box 4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1" name="Text Box 4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2" name="Text Box 4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3" name="Text Box 4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4" name="Text Box 4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5" name="Text Box 4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6" name="Text Box 4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7" name="Text Box 4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8" name="Text Box 4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89" name="Text Box 4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0" name="Text Box 4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1" name="Text Box 4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2" name="Text Box 4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3" name="Text Box 4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4" name="Text Box 4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5" name="Text Box 4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6" name="Text Box 4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7" name="Text Box 4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8" name="Text Box 4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499" name="Text Box 4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0" name="Text Box 4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1" name="Text Box 4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2" name="Text Box 4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3" name="Text Box 4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4" name="Text Box 4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5" name="Text Box 4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6" name="Text Box 4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7" name="Text Box 4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8" name="Text Box 4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09" name="Text Box 4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0" name="Text Box 4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1" name="Text Box 4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2" name="Text Box 4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3" name="Text Box 4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4" name="Text Box 4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5" name="Text Box 4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6" name="Text Box 4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7" name="Text Box 4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8" name="Text Box 4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19" name="Text Box 4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0" name="Text Box 4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1" name="Text Box 4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2" name="Text Box 4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3" name="Text Box 4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4" name="Text Box 4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5" name="Text Box 4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6" name="Text Box 4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7" name="Text Box 4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8" name="Text Box 4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29" name="Text Box 4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0" name="Text Box 4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1" name="Text Box 4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2" name="Text Box 4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3" name="Text Box 4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4" name="Text Box 4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5" name="Text Box 4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6" name="Text Box 4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7" name="Text Box 4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8" name="Text Box 4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39" name="Text Box 4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0" name="Text Box 4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1" name="Text Box 4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2" name="Text Box 4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3" name="Text Box 4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4" name="Text Box 4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5" name="Text Box 4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6" name="Text Box 4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7" name="Text Box 4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8" name="Text Box 4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49" name="Text Box 4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0" name="Text Box 4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1" name="Text Box 4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2" name="Text Box 4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3" name="Text Box 4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4" name="Text Box 4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5" name="Text Box 4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6" name="Text Box 4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7" name="Text Box 4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8" name="Text Box 4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59" name="Text Box 4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0" name="Text Box 4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1" name="Text Box 4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2" name="Text Box 4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3" name="Text Box 4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4" name="Text Box 4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5" name="Text Box 4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6" name="Text Box 4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7" name="Text Box 4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8" name="Text Box 4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69" name="Text Box 4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0" name="Text Box 4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1" name="Text Box 4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2" name="Text Box 4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3" name="Text Box 4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4" name="Text Box 4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5" name="Text Box 4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6" name="Text Box 4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7" name="Text Box 4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8" name="Text Box 4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79" name="Text Box 4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0" name="Text Box 4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1" name="Text Box 4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2" name="Text Box 4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3" name="Text Box 4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4" name="Text Box 4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5" name="Text Box 4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6" name="Text Box 4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7" name="Text Box 4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8" name="Text Box 4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89" name="Text Box 4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0" name="Text Box 4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1" name="Text Box 4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2" name="Text Box 4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3" name="Text Box 4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4" name="Text Box 4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5" name="Text Box 4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6" name="Text Box 4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7" name="Text Box 4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8" name="Text Box 4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599" name="Text Box 4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0" name="Text Box 4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1" name="Text Box 4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2" name="Text Box 4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3" name="Text Box 4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4" name="Text Box 4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5" name="Text Box 4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6" name="Text Box 4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7" name="Text Box 4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8" name="Text Box 4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09" name="Text Box 4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0" name="Text Box 4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1" name="Text Box 4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2" name="Text Box 4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3" name="Text Box 4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4" name="Text Box 4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5" name="Text Box 4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6" name="Text Box 4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7" name="Text Box 4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8" name="Text Box 4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19" name="Text Box 4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0" name="Text Box 4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1" name="Text Box 4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2" name="Text Box 4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3" name="Text Box 4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4" name="Text Box 4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5" name="Text Box 4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6" name="Text Box 4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7" name="Text Box 4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8" name="Text Box 4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29" name="Text Box 4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0" name="Text Box 4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1" name="Text Box 4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2" name="Text Box 4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3" name="Text Box 4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4" name="Text Box 4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5" name="Text Box 4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6" name="Text Box 4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7" name="Text Box 4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8" name="Text Box 4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39" name="Text Box 4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0" name="Text Box 4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1" name="Text Box 4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2" name="Text Box 4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3" name="Text Box 4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4" name="Text Box 4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5" name="Text Box 4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6" name="Text Box 4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7" name="Text Box 4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8" name="Text Box 4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49" name="Text Box 4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0" name="Text Box 4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1" name="Text Box 4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2" name="Text Box 4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3" name="Text Box 4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4" name="Text Box 4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5" name="Text Box 4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6" name="Text Box 4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7" name="Text Box 4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8" name="Text Box 4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59" name="Text Box 4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0" name="Text Box 4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1" name="Text Box 4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2" name="Text Box 4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3" name="Text Box 4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4" name="Text Box 4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5" name="Text Box 4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6" name="Text Box 4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7" name="Text Box 4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8" name="Text Box 4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69" name="Text Box 4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0" name="Text Box 4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1" name="Text Box 4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2" name="Text Box 4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3" name="Text Box 4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4" name="Text Box 4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5" name="Text Box 4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6" name="Text Box 4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7" name="Text Box 4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8" name="Text Box 4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79" name="Text Box 4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0" name="Text Box 4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1" name="Text Box 4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2" name="Text Box 4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3" name="Text Box 4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4" name="Text Box 4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5" name="Text Box 4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6" name="Text Box 4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7" name="Text Box 4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8" name="Text Box 4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89" name="Text Box 4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0" name="Text Box 4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1" name="Text Box 4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2" name="Text Box 4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3" name="Text Box 4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4" name="Text Box 4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5" name="Text Box 4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6" name="Text Box 4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7" name="Text Box 4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8" name="Text Box 4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699" name="Text Box 4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0" name="Text Box 4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1" name="Text Box 4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2" name="Text Box 4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3" name="Text Box 4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4" name="Text Box 4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5" name="Text Box 4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6" name="Text Box 4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7" name="Text Box 4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8" name="Text Box 4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09" name="Text Box 4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0" name="Text Box 4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1" name="Text Box 4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2" name="Text Box 4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3" name="Text Box 4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4" name="Text Box 4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5" name="Text Box 4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6" name="Text Box 4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7" name="Text Box 4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8" name="Text Box 4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19" name="Text Box 4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0" name="Text Box 4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1" name="Text Box 4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2" name="Text Box 4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3" name="Text Box 4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4" name="Text Box 4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5" name="Text Box 4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6" name="Text Box 4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7" name="Text Box 4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8" name="Text Box 4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29" name="Text Box 4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0" name="Text Box 4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1" name="Text Box 4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2" name="Text Box 4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3" name="Text Box 4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4" name="Text Box 4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5" name="Text Box 4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6" name="Text Box 4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7" name="Text Box 4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8" name="Text Box 4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39" name="Text Box 4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0" name="Text Box 4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1" name="Text Box 4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2" name="Text Box 4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3" name="Text Box 4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4" name="Text Box 4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5" name="Text Box 4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6" name="Text Box 4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7" name="Text Box 4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8" name="Text Box 4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49" name="Text Box 4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0" name="Text Box 4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1" name="Text Box 4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2" name="Text Box 4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3" name="Text Box 4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4" name="Text Box 4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5" name="Text Box 4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6" name="Text Box 4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7" name="Text Box 4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8" name="Text Box 4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59" name="Text Box 4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0" name="Text Box 4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1" name="Text Box 4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2" name="Text Box 4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3" name="Text Box 4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4" name="Text Box 4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5" name="Text Box 4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6" name="Text Box 4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7" name="Text Box 4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8" name="Text Box 4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69" name="Text Box 4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0" name="Text Box 4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1" name="Text Box 4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2" name="Text Box 4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3" name="Text Box 4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4" name="Text Box 4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5" name="Text Box 4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6" name="Text Box 4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7" name="Text Box 4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8" name="Text Box 4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79" name="Text Box 4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0" name="Text Box 4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1" name="Text Box 4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2" name="Text Box 4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3" name="Text Box 4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4" name="Text Box 4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5" name="Text Box 4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6" name="Text Box 4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7" name="Text Box 4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8" name="Text Box 4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89" name="Text Box 4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0" name="Text Box 4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1" name="Text Box 4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2" name="Text Box 4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3" name="Text Box 4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4" name="Text Box 4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5" name="Text Box 4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6" name="Text Box 4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7" name="Text Box 4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8" name="Text Box 4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799" name="Text Box 4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0" name="Text Box 4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1" name="Text Box 4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2" name="Text Box 4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3" name="Text Box 4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4" name="Text Box 4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5" name="Text Box 4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6" name="Text Box 4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7" name="Text Box 4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8" name="Text Box 4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09" name="Text Box 4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0" name="Text Box 4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1" name="Text Box 4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2" name="Text Box 4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3" name="Text Box 4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4" name="Text Box 4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5" name="Text Box 4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6" name="Text Box 4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7" name="Text Box 4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8" name="Text Box 4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19" name="Text Box 4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0" name="Text Box 4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1" name="Text Box 4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2" name="Text Box 4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3" name="Text Box 4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4" name="Text Box 4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5" name="Text Box 4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6" name="Text Box 4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7" name="Text Box 4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8" name="Text Box 4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29" name="Text Box 4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0" name="Text Box 4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1" name="Text Box 4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2" name="Text Box 4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3" name="Text Box 4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4" name="Text Box 4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5" name="Text Box 4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6" name="Text Box 4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7" name="Text Box 4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8" name="Text Box 4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39" name="Text Box 4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0" name="Text Box 4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1" name="Text Box 4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2" name="Text Box 4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3" name="Text Box 4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4" name="Text Box 4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5" name="Text Box 4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6" name="Text Box 4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7" name="Text Box 4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8" name="Text Box 4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49" name="Text Box 4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0" name="Text Box 4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1" name="Text Box 4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2" name="Text Box 4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3" name="Text Box 4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4" name="Text Box 4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5" name="Text Box 4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6" name="Text Box 4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7" name="Text Box 4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8" name="Text Box 4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59" name="Text Box 4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0" name="Text Box 4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1" name="Text Box 4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2" name="Text Box 4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3" name="Text Box 4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4" name="Text Box 4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5" name="Text Box 4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6" name="Text Box 4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7" name="Text Box 4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8" name="Text Box 4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69" name="Text Box 4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0" name="Text Box 4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1" name="Text Box 4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2" name="Text Box 4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3" name="Text Box 4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4" name="Text Box 4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5" name="Text Box 4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6" name="Text Box 4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7" name="Text Box 4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8" name="Text Box 4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79" name="Text Box 4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0" name="Text Box 4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1" name="Text Box 4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2" name="Text Box 4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3" name="Text Box 4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4" name="Text Box 4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5" name="Text Box 4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6" name="Text Box 4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7" name="Text Box 4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8" name="Text Box 4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89" name="Text Box 4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0" name="Text Box 4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1" name="Text Box 4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2" name="Text Box 4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3" name="Text Box 4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4" name="Text Box 4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5" name="Text Box 4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6" name="Text Box 4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7" name="Text Box 4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8" name="Text Box 4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899" name="Text Box 4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0" name="Text Box 4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1" name="Text Box 4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2" name="Text Box 4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3" name="Text Box 4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4" name="Text Box 4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5" name="Text Box 4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6" name="Text Box 4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7" name="Text Box 4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8" name="Text Box 4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09" name="Text Box 4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0" name="Text Box 4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1" name="Text Box 4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2" name="Text Box 4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3" name="Text Box 4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4" name="Text Box 4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5" name="Text Box 4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6" name="Text Box 4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7" name="Text Box 4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8" name="Text Box 4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19" name="Text Box 4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0" name="Text Box 4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1" name="Text Box 4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2" name="Text Box 4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3" name="Text Box 4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4" name="Text Box 4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5" name="Text Box 4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6" name="Text Box 4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7" name="Text Box 4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8" name="Text Box 4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29" name="Text Box 4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0" name="Text Box 4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1" name="Text Box 4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2" name="Text Box 4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3" name="Text Box 4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4" name="Text Box 4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5" name="Text Box 4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6" name="Text Box 4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7" name="Text Box 4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8" name="Text Box 4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39" name="Text Box 4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0" name="Text Box 4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1" name="Text Box 4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2" name="Text Box 4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3" name="Text Box 4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4" name="Text Box 4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5" name="Text Box 4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6" name="Text Box 4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7" name="Text Box 4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8" name="Text Box 4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49" name="Text Box 4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0" name="Text Box 4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1" name="Text Box 4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2" name="Text Box 4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3" name="Text Box 4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4" name="Text Box 4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5" name="Text Box 4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6" name="Text Box 4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7" name="Text Box 4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8" name="Text Box 4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59" name="Text Box 4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0" name="Text Box 4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1" name="Text Box 4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2" name="Text Box 4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3" name="Text Box 4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4" name="Text Box 4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5" name="Text Box 4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6" name="Text Box 4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7" name="Text Box 4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8" name="Text Box 4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69" name="Text Box 4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0" name="Text Box 4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1" name="Text Box 4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2" name="Text Box 4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3" name="Text Box 4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4" name="Text Box 4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5" name="Text Box 4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6" name="Text Box 4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7" name="Text Box 4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8" name="Text Box 4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79" name="Text Box 4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0" name="Text Box 4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1" name="Text Box 4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2" name="Text Box 4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3" name="Text Box 4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4" name="Text Box 4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5" name="Text Box 4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6" name="Text Box 4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7" name="Text Box 4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8" name="Text Box 4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89" name="Text Box 4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0" name="Text Box 4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1" name="Text Box 4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2" name="Text Box 4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3" name="Text Box 4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4" name="Text Box 4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5" name="Text Box 4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6" name="Text Box 4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7" name="Text Box 4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8" name="Text Box 4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1999" name="Text Box 4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0" name="Text Box 4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1" name="Text Box 4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2" name="Text Box 4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3" name="Text Box 4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4" name="Text Box 4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5" name="Text Box 4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6" name="Text Box 4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7" name="Text Box 4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8" name="Text Box 4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09" name="Text Box 4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0" name="Text Box 4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1" name="Text Box 4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2" name="Text Box 4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3" name="Text Box 4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4" name="Text Box 4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5" name="Text Box 4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6" name="Text Box 4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7" name="Text Box 4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8" name="Text Box 4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19" name="Text Box 4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0" name="Text Box 4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1" name="Text Box 4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2" name="Text Box 4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3" name="Text Box 4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4" name="Text Box 4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5" name="Text Box 4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6" name="Text Box 4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7" name="Text Box 4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8" name="Text Box 4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29" name="Text Box 4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0" name="Text Box 4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1" name="Text Box 4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2" name="Text Box 4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3" name="Text Box 4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4" name="Text Box 4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5" name="Text Box 4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6" name="Text Box 4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7" name="Text Box 4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8" name="Text Box 4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39" name="Text Box 4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0" name="Text Box 4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1" name="Text Box 4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2" name="Text Box 4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3" name="Text Box 4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4" name="Text Box 4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5" name="Text Box 4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6" name="Text Box 4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7" name="Text Box 4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8" name="Text Box 4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49" name="Text Box 4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0" name="Text Box 4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1" name="Text Box 4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2" name="Text Box 4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3" name="Text Box 4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4" name="Text Box 4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5" name="Text Box 4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6" name="Text Box 4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7" name="Text Box 4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8" name="Text Box 4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59" name="Text Box 4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0" name="Text Box 4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1" name="Text Box 4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2" name="Text Box 4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3" name="Text Box 4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4" name="Text Box 4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5" name="Text Box 4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6" name="Text Box 4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7" name="Text Box 4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8" name="Text Box 4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69" name="Text Box 4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0" name="Text Box 4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1" name="Text Box 4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2" name="Text Box 4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3" name="Text Box 4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4" name="Text Box 4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5" name="Text Box 4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6" name="Text Box 4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7" name="Text Box 4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8" name="Text Box 4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79" name="Text Box 4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0" name="Text Box 4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1" name="Text Box 4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2" name="Text Box 4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3" name="Text Box 4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4" name="Text Box 4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5" name="Text Box 4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6" name="Text Box 4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7" name="Text Box 4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8" name="Text Box 4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89" name="Text Box 4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0" name="Text Box 4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1" name="Text Box 4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2" name="Text Box 4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3" name="Text Box 4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4" name="Text Box 4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5" name="Text Box 4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6" name="Text Box 4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7" name="Text Box 4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8" name="Text Box 4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099" name="Text Box 4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0" name="Text Box 4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1" name="Text Box 4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2" name="Text Box 4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3" name="Text Box 4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4" name="Text Box 4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5" name="Text Box 4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6" name="Text Box 4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7" name="Text Box 4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8" name="Text Box 4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09" name="Text Box 4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0" name="Text Box 4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1" name="Text Box 4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2" name="Text Box 4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3" name="Text Box 4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4" name="Text Box 4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5" name="Text Box 4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6" name="Text Box 4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7" name="Text Box 4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8" name="Text Box 4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19" name="Text Box 4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0" name="Text Box 4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1" name="Text Box 4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2" name="Text Box 4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3" name="Text Box 4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4" name="Text Box 4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5" name="Text Box 4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6" name="Text Box 4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7" name="Text Box 4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8" name="Text Box 4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29" name="Text Box 4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0" name="Text Box 4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1" name="Text Box 4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2" name="Text Box 4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3" name="Text Box 4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4" name="Text Box 4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5" name="Text Box 4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6" name="Text Box 4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7" name="Text Box 4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8" name="Text Box 4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39" name="Text Box 4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0" name="Text Box 4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1" name="Text Box 4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2" name="Text Box 4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3" name="Text Box 4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4" name="Text Box 4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5" name="Text Box 4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6" name="Text Box 4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7" name="Text Box 4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8" name="Text Box 4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49" name="Text Box 4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0" name="Text Box 4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1" name="Text Box 4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2" name="Text Box 4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3" name="Text Box 4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4" name="Text Box 4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5" name="Text Box 4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6" name="Text Box 4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7" name="Text Box 4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8" name="Text Box 4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59" name="Text Box 4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0" name="Text Box 4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1" name="Text Box 4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2" name="Text Box 4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3" name="Text Box 4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4" name="Text Box 4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5" name="Text Box 4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6" name="Text Box 4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7" name="Text Box 4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8" name="Text Box 4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69" name="Text Box 4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0" name="Text Box 4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1" name="Text Box 4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2" name="Text Box 4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3" name="Text Box 4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4" name="Text Box 4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5" name="Text Box 4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6" name="Text Box 4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7" name="Text Box 4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8" name="Text Box 4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79" name="Text Box 4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0" name="Text Box 4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1" name="Text Box 4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2" name="Text Box 4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3" name="Text Box 4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4" name="Text Box 4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5" name="Text Box 4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6" name="Text Box 4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7" name="Text Box 4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8" name="Text Box 4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89" name="Text Box 4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0" name="Text Box 4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1" name="Text Box 4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2" name="Text Box 4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3" name="Text Box 4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4" name="Text Box 4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5" name="Text Box 4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6" name="Text Box 4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7" name="Text Box 4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8" name="Text Box 4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199" name="Text Box 4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0" name="Text Box 4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1" name="Text Box 4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2" name="Text Box 4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3" name="Text Box 4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4" name="Text Box 4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5" name="Text Box 4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6" name="Text Box 4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7" name="Text Box 4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8" name="Text Box 4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09" name="Text Box 4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0" name="Text Box 4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1" name="Text Box 4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2" name="Text Box 4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3" name="Text Box 4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4" name="Text Box 4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5" name="Text Box 4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6" name="Text Box 4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7" name="Text Box 4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8" name="Text Box 4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19" name="Text Box 4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0" name="Text Box 4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1" name="Text Box 4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2" name="Text Box 4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3" name="Text Box 4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4" name="Text Box 4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5" name="Text Box 4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6" name="Text Box 4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7" name="Text Box 4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8" name="Text Box 4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29" name="Text Box 4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0" name="Text Box 4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1" name="Text Box 4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2" name="Text Box 4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3" name="Text Box 4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4" name="Text Box 4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5" name="Text Box 4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6" name="Text Box 4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7" name="Text Box 4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8" name="Text Box 4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39" name="Text Box 4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0" name="Text Box 4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1" name="Text Box 4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2" name="Text Box 4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3" name="Text Box 4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4" name="Text Box 4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5" name="Text Box 4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6" name="Text Box 4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7" name="Text Box 4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8" name="Text Box 4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49" name="Text Box 4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0" name="Text Box 4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1" name="Text Box 4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2" name="Text Box 4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3" name="Text Box 4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4" name="Text Box 4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5" name="Text Box 4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6" name="Text Box 4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7" name="Text Box 4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8" name="Text Box 4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59" name="Text Box 4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0" name="Text Box 4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1" name="Text Box 4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2" name="Text Box 4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3" name="Text Box 4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4" name="Text Box 4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5" name="Text Box 4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6" name="Text Box 4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7" name="Text Box 4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8" name="Text Box 4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69" name="Text Box 4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0" name="Text Box 4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1" name="Text Box 4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2" name="Text Box 4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3" name="Text Box 4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4" name="Text Box 4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5" name="Text Box 4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6" name="Text Box 4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7" name="Text Box 4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8" name="Text Box 4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79" name="Text Box 4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0" name="Text Box 4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1" name="Text Box 4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2" name="Text Box 4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3" name="Text Box 4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4" name="Text Box 4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5" name="Text Box 4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6" name="Text Box 4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7" name="Text Box 4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8" name="Text Box 4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89" name="Text Box 4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0" name="Text Box 4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1" name="Text Box 4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2" name="Text Box 4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3" name="Text Box 4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4" name="Text Box 4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5" name="Text Box 4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6" name="Text Box 4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7" name="Text Box 4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8" name="Text Box 4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299" name="Text Box 4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0" name="Text Box 4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1" name="Text Box 4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2" name="Text Box 4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3" name="Text Box 4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4" name="Text Box 4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5" name="Text Box 4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6" name="Text Box 4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7" name="Text Box 4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8" name="Text Box 4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09" name="Text Box 4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0" name="Text Box 4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1" name="Text Box 4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2" name="Text Box 4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3" name="Text Box 4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4" name="Text Box 4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5" name="Text Box 4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6" name="Text Box 4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7" name="Text Box 4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8" name="Text Box 4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19" name="Text Box 4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0" name="Text Box 4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1" name="Text Box 4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2" name="Text Box 4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3" name="Text Box 4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4" name="Text Box 4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5" name="Text Box 4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6" name="Text Box 4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7" name="Text Box 4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8" name="Text Box 4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29" name="Text Box 4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0" name="Text Box 4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1" name="Text Box 4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2" name="Text Box 4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3" name="Text Box 4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4" name="Text Box 4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5" name="Text Box 4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6" name="Text Box 4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7" name="Text Box 4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8" name="Text Box 4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39" name="Text Box 4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0" name="Text Box 4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1" name="Text Box 4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2" name="Text Box 4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3" name="Text Box 4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4" name="Text Box 4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5" name="Text Box 4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6" name="Text Box 4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7" name="Text Box 4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8" name="Text Box 4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49" name="Text Box 4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0" name="Text Box 4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1" name="Text Box 4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2" name="Text Box 4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3" name="Text Box 4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4" name="Text Box 4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5" name="Text Box 4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6" name="Text Box 4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7" name="Text Box 4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8" name="Text Box 4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59" name="Text Box 4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0" name="Text Box 4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1" name="Text Box 4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2" name="Text Box 4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3" name="Text Box 4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4" name="Text Box 4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5" name="Text Box 4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6" name="Text Box 4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7" name="Text Box 4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8" name="Text Box 4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69" name="Text Box 4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0" name="Text Box 4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1" name="Text Box 4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2" name="Text Box 4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3" name="Text Box 4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4" name="Text Box 4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5" name="Text Box 5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6" name="Text Box 5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7" name="Text Box 5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8" name="Text Box 5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79" name="Text Box 5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0" name="Text Box 5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1" name="Text Box 5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2" name="Text Box 5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3" name="Text Box 5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4" name="Text Box 5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5" name="Text Box 5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6" name="Text Box 5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7" name="Text Box 5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8" name="Text Box 5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89" name="Text Box 5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0" name="Text Box 5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1" name="Text Box 5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2" name="Text Box 5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3" name="Text Box 5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4" name="Text Box 5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5" name="Text Box 5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6" name="Text Box 5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7" name="Text Box 5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8" name="Text Box 5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399" name="Text Box 5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0" name="Text Box 5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1" name="Text Box 5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2" name="Text Box 5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3" name="Text Box 5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4" name="Text Box 5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5" name="Text Box 5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6" name="Text Box 5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7" name="Text Box 5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8" name="Text Box 5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09" name="Text Box 5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0" name="Text Box 5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1" name="Text Box 5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2" name="Text Box 5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3" name="Text Box 5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4" name="Text Box 5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5" name="Text Box 5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6" name="Text Box 5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7" name="Text Box 5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8" name="Text Box 5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19" name="Text Box 5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0" name="Text Box 5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1" name="Text Box 5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2" name="Text Box 5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3" name="Text Box 5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4" name="Text Box 5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5" name="Text Box 5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6" name="Text Box 5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7" name="Text Box 5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8" name="Text Box 5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29" name="Text Box 5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0" name="Text Box 5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1" name="Text Box 5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2" name="Text Box 5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3" name="Text Box 5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4" name="Text Box 5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5" name="Text Box 5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6" name="Text Box 5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7" name="Text Box 5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8" name="Text Box 5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39" name="Text Box 5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0" name="Text Box 5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1" name="Text Box 5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2" name="Text Box 5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3" name="Text Box 5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4" name="Text Box 5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5" name="Text Box 5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6" name="Text Box 5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7" name="Text Box 5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8" name="Text Box 5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49" name="Text Box 5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0" name="Text Box 5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1" name="Text Box 5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2" name="Text Box 5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3" name="Text Box 5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4" name="Text Box 5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5" name="Text Box 5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6" name="Text Box 5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7" name="Text Box 5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8" name="Text Box 5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59" name="Text Box 5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0" name="Text Box 5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1" name="Text Box 5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2" name="Text Box 5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3" name="Text Box 5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4" name="Text Box 5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5" name="Text Box 5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6" name="Text Box 5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7" name="Text Box 5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8" name="Text Box 5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69" name="Text Box 5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0" name="Text Box 5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1" name="Text Box 5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2" name="Text Box 5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3" name="Text Box 5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4" name="Text Box 5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5" name="Text Box 5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6" name="Text Box 5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7" name="Text Box 5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8" name="Text Box 5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79" name="Text Box 5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0" name="Text Box 5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1" name="Text Box 5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2" name="Text Box 5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3" name="Text Box 5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4" name="Text Box 5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5" name="Text Box 5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6" name="Text Box 5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7" name="Text Box 5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8" name="Text Box 5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89" name="Text Box 5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0" name="Text Box 5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1" name="Text Box 5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2" name="Text Box 5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3" name="Text Box 5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4" name="Text Box 5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5" name="Text Box 5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6" name="Text Box 5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7" name="Text Box 5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8" name="Text Box 5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499" name="Text Box 5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0" name="Text Box 5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1" name="Text Box 5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2" name="Text Box 5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3" name="Text Box 5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4" name="Text Box 5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5" name="Text Box 5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6" name="Text Box 5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7" name="Text Box 5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8" name="Text Box 5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09" name="Text Box 5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0" name="Text Box 5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1" name="Text Box 5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2" name="Text Box 5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3" name="Text Box 5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4" name="Text Box 5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5" name="Text Box 5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6" name="Text Box 5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7" name="Text Box 5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8" name="Text Box 5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19" name="Text Box 5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0" name="Text Box 5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1" name="Text Box 5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2" name="Text Box 5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3" name="Text Box 5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4" name="Text Box 5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5" name="Text Box 5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6" name="Text Box 5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7" name="Text Box 5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8" name="Text Box 5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29" name="Text Box 5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0" name="Text Box 5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1" name="Text Box 5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2" name="Text Box 5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3" name="Text Box 5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4" name="Text Box 5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5" name="Text Box 5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6" name="Text Box 5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7" name="Text Box 5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8" name="Text Box 5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39" name="Text Box 5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0" name="Text Box 5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1" name="Text Box 5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2" name="Text Box 5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3" name="Text Box 5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4" name="Text Box 5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5" name="Text Box 5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6" name="Text Box 5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7" name="Text Box 5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8" name="Text Box 5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49" name="Text Box 5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0" name="Text Box 5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1" name="Text Box 5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2" name="Text Box 5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3" name="Text Box 5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4" name="Text Box 5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5" name="Text Box 5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6" name="Text Box 5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7" name="Text Box 5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8" name="Text Box 5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59" name="Text Box 5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0" name="Text Box 5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1" name="Text Box 5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2" name="Text Box 5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3" name="Text Box 5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4" name="Text Box 5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5" name="Text Box 5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6" name="Text Box 5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7" name="Text Box 5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8" name="Text Box 5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69" name="Text Box 5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0" name="Text Box 5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1" name="Text Box 5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2" name="Text Box 5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3" name="Text Box 5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4" name="Text Box 5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5" name="Text Box 5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6" name="Text Box 5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7" name="Text Box 5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8" name="Text Box 5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79" name="Text Box 5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0" name="Text Box 5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1" name="Text Box 5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2" name="Text Box 5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3" name="Text Box 5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4" name="Text Box 5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5" name="Text Box 5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6" name="Text Box 5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7" name="Text Box 5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8" name="Text Box 5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89" name="Text Box 5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0" name="Text Box 5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1" name="Text Box 5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2" name="Text Box 5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3" name="Text Box 5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4" name="Text Box 5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5" name="Text Box 5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6" name="Text Box 5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7" name="Text Box 5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8" name="Text Box 5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599" name="Text Box 5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0" name="Text Box 5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1" name="Text Box 5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2" name="Text Box 5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3" name="Text Box 5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4" name="Text Box 5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5" name="Text Box 5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6" name="Text Box 5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7" name="Text Box 5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8" name="Text Box 5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09" name="Text Box 5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0" name="Text Box 5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1" name="Text Box 5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2" name="Text Box 5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3" name="Text Box 5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4" name="Text Box 5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5" name="Text Box 5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6" name="Text Box 5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7" name="Text Box 5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8" name="Text Box 5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19" name="Text Box 5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0" name="Text Box 5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1" name="Text Box 5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2" name="Text Box 5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3" name="Text Box 5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4" name="Text Box 5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5" name="Text Box 5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6" name="Text Box 5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7" name="Text Box 5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8" name="Text Box 5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29" name="Text Box 5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0" name="Text Box 5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1" name="Text Box 5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2" name="Text Box 5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3" name="Text Box 5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4" name="Text Box 5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5" name="Text Box 5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6" name="Text Box 5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7" name="Text Box 5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8" name="Text Box 5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39" name="Text Box 5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0" name="Text Box 5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1" name="Text Box 5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2" name="Text Box 5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3" name="Text Box 5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4" name="Text Box 5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5" name="Text Box 5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6" name="Text Box 5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7" name="Text Box 5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8" name="Text Box 5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49" name="Text Box 5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0" name="Text Box 5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1" name="Text Box 5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2" name="Text Box 5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3" name="Text Box 5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4" name="Text Box 5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5" name="Text Box 5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6" name="Text Box 5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7" name="Text Box 5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8" name="Text Box 5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59" name="Text Box 5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0" name="Text Box 5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1" name="Text Box 5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2" name="Text Box 5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3" name="Text Box 5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4" name="Text Box 5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5" name="Text Box 5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6" name="Text Box 5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7" name="Text Box 5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8" name="Text Box 5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69" name="Text Box 5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0" name="Text Box 5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1" name="Text Box 5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2" name="Text Box 5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3" name="Text Box 5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4" name="Text Box 5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5" name="Text Box 5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6" name="Text Box 5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7" name="Text Box 5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8" name="Text Box 5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79" name="Text Box 5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0" name="Text Box 5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1" name="Text Box 5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2" name="Text Box 5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3" name="Text Box 5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4" name="Text Box 5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5" name="Text Box 5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6" name="Text Box 5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7" name="Text Box 5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8" name="Text Box 5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89" name="Text Box 5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0" name="Text Box 5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1" name="Text Box 5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2" name="Text Box 5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3" name="Text Box 5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4" name="Text Box 5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5" name="Text Box 5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6" name="Text Box 5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7" name="Text Box 5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8" name="Text Box 5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699" name="Text Box 5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0" name="Text Box 5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1" name="Text Box 5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2" name="Text Box 5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3" name="Text Box 5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4" name="Text Box 5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5" name="Text Box 5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6" name="Text Box 5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7" name="Text Box 5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8" name="Text Box 5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09" name="Text Box 5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0" name="Text Box 5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1" name="Text Box 5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2" name="Text Box 5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3" name="Text Box 5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4" name="Text Box 5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5" name="Text Box 5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6" name="Text Box 5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7" name="Text Box 5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8" name="Text Box 5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19" name="Text Box 5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0" name="Text Box 5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1" name="Text Box 5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2" name="Text Box 5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3" name="Text Box 5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4" name="Text Box 5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5" name="Text Box 5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6" name="Text Box 5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7" name="Text Box 5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8" name="Text Box 5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29" name="Text Box 5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0" name="Text Box 5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1" name="Text Box 5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2" name="Text Box 5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3" name="Text Box 5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4" name="Text Box 5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5" name="Text Box 5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6" name="Text Box 5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7" name="Text Box 5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8" name="Text Box 5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39" name="Text Box 5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0" name="Text Box 5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1" name="Text Box 5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2" name="Text Box 5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3" name="Text Box 5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4" name="Text Box 5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5" name="Text Box 5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6" name="Text Box 5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7" name="Text Box 5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8" name="Text Box 5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49" name="Text Box 5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0" name="Text Box 5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1" name="Text Box 5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2" name="Text Box 5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3" name="Text Box 5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4" name="Text Box 5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5" name="Text Box 5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6" name="Text Box 5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7" name="Text Box 5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8" name="Text Box 5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59" name="Text Box 5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0" name="Text Box 5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1" name="Text Box 5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2" name="Text Box 5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3" name="Text Box 5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4" name="Text Box 5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5" name="Text Box 5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6" name="Text Box 5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7" name="Text Box 5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8" name="Text Box 5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69" name="Text Box 5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0" name="Text Box 5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1" name="Text Box 5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2" name="Text Box 5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3" name="Text Box 5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4" name="Text Box 5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5" name="Text Box 5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6" name="Text Box 5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7" name="Text Box 5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8" name="Text Box 5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79" name="Text Box 5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0" name="Text Box 5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1" name="Text Box 5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2" name="Text Box 5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3" name="Text Box 5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4" name="Text Box 5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5" name="Text Box 5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6" name="Text Box 5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7" name="Text Box 5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8" name="Text Box 5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89" name="Text Box 5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90" name="Text Box 5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91" name="Text Box 5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92" name="Text Box 5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1750</xdr:row>
      <xdr:rowOff>0</xdr:rowOff>
    </xdr:from>
    <xdr:to>
      <xdr:col>4</xdr:col>
      <xdr:colOff>85725</xdr:colOff>
      <xdr:row>1751</xdr:row>
      <xdr:rowOff>19050</xdr:rowOff>
    </xdr:to>
    <xdr:sp macro="" textlink="">
      <xdr:nvSpPr>
        <xdr:cNvPr id="2793" name="Text Box 5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794"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795"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796"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797"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798"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799"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0"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1"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2"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3"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4"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5"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6"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7"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8"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09"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0"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1"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2"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3"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4"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5"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6"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7"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8"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19"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0"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1"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2"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3"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4"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5"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6"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7"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8"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29"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30"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31"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32"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33"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34"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1749</xdr:row>
      <xdr:rowOff>0</xdr:rowOff>
    </xdr:from>
    <xdr:to>
      <xdr:col>4</xdr:col>
      <xdr:colOff>85725</xdr:colOff>
      <xdr:row>1750</xdr:row>
      <xdr:rowOff>19050</xdr:rowOff>
    </xdr:to>
    <xdr:sp macro="" textlink="">
      <xdr:nvSpPr>
        <xdr:cNvPr id="2835"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8" name="Text Box 4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9" name="Text Box 4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0" name="Text Box 4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1" name="Text Box 5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2" name="Text Box 5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3" name="Text Box 5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4" name="Text Box 5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5" name="Text Box 5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 name="Text Box 5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7" name="Text Box 5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8" name="Text Box 5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9" name="Text Box 5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0" name="Text Box 5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1" name="Text Box 6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2" name="Text Box 6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3" name="Text Box 6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4" name="Text Box 6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5" name="Text Box 6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6" name="Text Box 6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7" name="Text Box 6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8" name="Text Box 6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9" name="Text Box 6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0" name="Text Box 6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1" name="Text Box 7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2" name="Text Box 7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3" name="Text Box 7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4" name="Text Box 7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5" name="Text Box 7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6" name="Text Box 7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7" name="Text Box 7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8" name="Text Box 7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9" name="Text Box 7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0" name="Text Box 7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1" name="Text Box 8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2" name="Text Box 8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3" name="Text Box 8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4" name="Text Box 8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5" name="Text Box 8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6" name="Text Box 8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7" name="Text Box 8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8" name="Text Box 8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9" name="Text Box 8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1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1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1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1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1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1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1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1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1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1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1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1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1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1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1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1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1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1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1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1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1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1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1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1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1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1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1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1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1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1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1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1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1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1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6" name="Text Box 15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7" name="Text Box 15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8" name="Text Box 15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9" name="Text Box 15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 name="Text Box 15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 name="Text Box 15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2" name="Text Box 15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3" name="Text Box 15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4" name="Text Box 15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5" name="Text Box 16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6" name="Text Box 16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7" name="Text Box 16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8" name="Text Box 16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9" name="Text Box 16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0" name="Text Box 16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1" name="Text Box 16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2" name="Text Box 16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3" name="Text Box 16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4" name="Text Box 16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5" name="Text Box 17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6" name="Text Box 17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7" name="Text Box 17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8" name="Text Box 17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9" name="Text Box 17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0" name="Text Box 17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1" name="Text Box 17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2" name="Text Box 17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3" name="Text Box 17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4" name="Text Box 17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5" name="Text Box 18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6" name="Text Box 18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7" name="Text Box 18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8" name="Text Box 18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9" name="Text Box 18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0" name="Text Box 18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1" name="Text Box 18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2" name="Text Box 18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3" name="Text Box 18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4" name="Text Box 18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5" name="Text Box 19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6" name="Text Box 19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7" name="Text Box 19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 name="Text Box 24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 name="Text Box 24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 name="Text Box 24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 name="Text Box 25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 name="Text Box 25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 name="Text Box 25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 name="Text Box 25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 name="Text Box 25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 name="Text Box 25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 name="Text Box 25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 name="Text Box 25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 name="Text Box 25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 name="Text Box 25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 name="Text Box 26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 name="Text Box 26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 name="Text Box 26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 name="Text Box 26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 name="Text Box 26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 name="Text Box 26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 name="Text Box 26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 name="Text Box 26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 name="Text Box 26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 name="Text Box 26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 name="Text Box 27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 name="Text Box 27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 name="Text Box 27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 name="Text Box 27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 name="Text Box 27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 name="Text Box 27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 name="Text Box 27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 name="Text Box 27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 name="Text Box 27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 name="Text Box 27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 name="Text Box 28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 name="Text Box 28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 name="Text Box 28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 name="Text Box 28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 name="Text Box 28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 name="Text Box 28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 name="Text Box 28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 name="Text Box 28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 name="Text Box 28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6"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7"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8"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9"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0"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1"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2"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3"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4"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5"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6"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7"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8"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9"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0"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1"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2"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3"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4"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5"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6"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7"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8"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9"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0"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1"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2"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3"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4"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5"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6"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7"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8"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9"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0"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1"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2"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3"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4"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5"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6"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7"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8"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9"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0"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1"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54" name="Text Box 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55" name="Text Box 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56" name="Text Box 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57" name="Text Box 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58" name="Text Box 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59" name="Text Box 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0" name="Text Box 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1" name="Text Box 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2" name="Text Box 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3" name="Text Box 1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4" name="Text Box 1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5" name="Text Box 1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6" name="Text Box 1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7" name="Text Box 1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8" name="Text Box 1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69" name="Text Box 1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0" name="Text Box 1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1" name="Text Box 1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2" name="Text Box 1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3" name="Text Box 2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4" name="Text Box 2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5" name="Text Box 2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6" name="Text Box 2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7" name="Text Box 2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8" name="Text Box 2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79" name="Text Box 2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0" name="Text Box 2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1" name="Text Box 2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2" name="Text Box 2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3" name="Text Box 3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4" name="Text Box 3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5" name="Text Box 3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6" name="Text Box 3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7" name="Text Box 3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8" name="Text Box 3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89" name="Text Box 3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0" name="Text Box 3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1" name="Text Box 3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2" name="Text Box 3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3" name="Text Box 4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4" name="Text Box 4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5" name="Text Box 4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6" name="Text Box 4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7" name="Text Box 4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8" name="Text Box 4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399" name="Text Box 4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 name="Text Box 4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 name="Text Box 4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 name="Text Box 4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 name="Text Box 5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 name="Text Box 5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 name="Text Box 5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 name="Text Box 5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 name="Text Box 5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 name="Text Box 5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 name="Text Box 5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 name="Text Box 5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 name="Text Box 5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 name="Text Box 5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 name="Text Box 6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 name="Text Box 6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 name="Text Box 6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 name="Text Box 6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 name="Text Box 6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 name="Text Box 6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 name="Text Box 6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 name="Text Box 6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 name="Text Box 6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 name="Text Box 6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 name="Text Box 7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 name="Text Box 7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 name="Text Box 7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 name="Text Box 7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 name="Text Box 7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 name="Text Box 7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 name="Text Box 7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 name="Text Box 7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 name="Text Box 7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 name="Text Box 7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 name="Text Box 8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 name="Text Box 8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 name="Text Box 8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 name="Text Box 8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 name="Text Box 8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 name="Text Box 8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 name="Text Box 8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 name="Text Box 8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 name="Text Box 8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2" name="Text Box 10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3" name="Text Box 10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4" name="Text Box 10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5" name="Text Box 10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6" name="Text Box 10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7" name="Text Box 11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8" name="Text Box 11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49" name="Text Box 11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0" name="Text Box 11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1" name="Text Box 11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2" name="Text Box 11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3" name="Text Box 11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4" name="Text Box 11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5" name="Text Box 11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6" name="Text Box 11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7" name="Text Box 12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8" name="Text Box 12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59" name="Text Box 12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0" name="Text Box 12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1" name="Text Box 12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2" name="Text Box 12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3" name="Text Box 12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4" name="Text Box 12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5" name="Text Box 12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6" name="Text Box 12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7" name="Text Box 13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8" name="Text Box 13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69" name="Text Box 13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0" name="Text Box 13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1" name="Text Box 13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2" name="Text Box 13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3" name="Text Box 13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4" name="Text Box 13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5" name="Text Box 13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6" name="Text Box 13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7" name="Text Box 14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8" name="Text Box 14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79" name="Text Box 14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0" name="Text Box 14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1" name="Text Box 14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2" name="Text Box 14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3" name="Text Box 14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4" name="Text Box 14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5" name="Text Box 14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6" name="Text Box 14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487" name="Text Box 15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88" name="Text Box 15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89" name="Text Box 15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0" name="Text Box 15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1" name="Text Box 15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2" name="Text Box 15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3" name="Text Box 15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4" name="Text Box 15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5" name="Text Box 15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6" name="Text Box 15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7" name="Text Box 16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8" name="Text Box 16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99" name="Text Box 16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0" name="Text Box 16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1" name="Text Box 16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2" name="Text Box 16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3" name="Text Box 16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4" name="Text Box 16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5" name="Text Box 16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6" name="Text Box 16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7" name="Text Box 17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8" name="Text Box 17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09" name="Text Box 17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0" name="Text Box 17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1" name="Text Box 17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2" name="Text Box 17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3" name="Text Box 17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4" name="Text Box 17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5" name="Text Box 17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6" name="Text Box 17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7" name="Text Box 18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8" name="Text Box 18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19" name="Text Box 18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0" name="Text Box 18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1" name="Text Box 18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2" name="Text Box 18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3" name="Text Box 18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4" name="Text Box 18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5" name="Text Box 18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6" name="Text Box 18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7" name="Text Box 19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8" name="Text Box 19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29" name="Text Box 19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0" name="Text Box 20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1" name="Text Box 20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2" name="Text Box 20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3" name="Text Box 20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4" name="Text Box 20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5" name="Text Box 20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6" name="Text Box 20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7" name="Text Box 20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8" name="Text Box 20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39" name="Text Box 21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0" name="Text Box 21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1" name="Text Box 21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2" name="Text Box 21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3" name="Text Box 21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4" name="Text Box 21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5" name="Text Box 21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6" name="Text Box 21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7" name="Text Box 21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8" name="Text Box 21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49" name="Text Box 22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0" name="Text Box 22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1" name="Text Box 22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2" name="Text Box 22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3" name="Text Box 22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4" name="Text Box 22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5" name="Text Box 22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6" name="Text Box 22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7" name="Text Box 22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8" name="Text Box 22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59" name="Text Box 23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0" name="Text Box 23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1" name="Text Box 23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2" name="Text Box 23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3" name="Text Box 23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4" name="Text Box 23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5" name="Text Box 23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6" name="Text Box 237"/>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7" name="Text Box 238"/>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8" name="Text Box 239"/>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69" name="Text Box 240"/>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70" name="Text Box 241"/>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71" name="Text Box 242"/>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72" name="Text Box 243"/>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73" name="Text Box 244"/>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74" name="Text Box 245"/>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9"/>
    <xdr:sp macro="" textlink="">
      <xdr:nvSpPr>
        <xdr:cNvPr id="575" name="Text Box 246"/>
        <xdr:cNvSpPr txBox="1">
          <a:spLocks noChangeArrowheads="1"/>
        </xdr:cNvSpPr>
      </xdr:nvSpPr>
      <xdr:spPr bwMode="auto">
        <a:xfrm>
          <a:off x="4667250" y="457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76" name="Text Box 24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77" name="Text Box 24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78" name="Text Box 24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79" name="Text Box 25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0" name="Text Box 25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1" name="Text Box 25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2" name="Text Box 25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3" name="Text Box 25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4" name="Text Box 25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5" name="Text Box 25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6" name="Text Box 25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7" name="Text Box 25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8" name="Text Box 25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89" name="Text Box 26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0" name="Text Box 26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1" name="Text Box 26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2" name="Text Box 26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3" name="Text Box 26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4" name="Text Box 26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5" name="Text Box 26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6" name="Text Box 26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7" name="Text Box 26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8" name="Text Box 26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599" name="Text Box 27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0" name="Text Box 27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1" name="Text Box 27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2" name="Text Box 27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3" name="Text Box 27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4" name="Text Box 27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5" name="Text Box 27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6" name="Text Box 27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7" name="Text Box 27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8" name="Text Box 279"/>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09" name="Text Box 280"/>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0" name="Text Box 281"/>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1" name="Text Box 282"/>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2" name="Text Box 283"/>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3" name="Text Box 284"/>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4" name="Text Box 285"/>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5" name="Text Box 286"/>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6" name="Text Box 287"/>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617" name="Text Box 288"/>
        <xdr:cNvSpPr txBox="1">
          <a:spLocks noChangeArrowheads="1"/>
        </xdr:cNvSpPr>
      </xdr:nvSpPr>
      <xdr:spPr bwMode="auto">
        <a:xfrm>
          <a:off x="466725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18" name="Text Box 1"/>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19" name="Text Box 2"/>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0" name="Text Box 3"/>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1" name="Text Box 4"/>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2" name="Text Box 5"/>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3" name="Text Box 6"/>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4" name="Text Box 7"/>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5" name="Text Box 8"/>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6" name="Text Box 9"/>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7" name="Text Box 10"/>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8" name="Text Box 11"/>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29" name="Text Box 12"/>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0" name="Text Box 13"/>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1" name="Text Box 14"/>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2" name="Text Box 15"/>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3" name="Text Box 16"/>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4" name="Text Box 17"/>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5" name="Text Box 18"/>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6" name="Text Box 19"/>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7" name="Text Box 20"/>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8" name="Text Box 21"/>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39" name="Text Box 22"/>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0" name="Text Box 23"/>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1" name="Text Box 24"/>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2" name="Text Box 25"/>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3" name="Text Box 26"/>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4" name="Text Box 27"/>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5" name="Text Box 28"/>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6" name="Text Box 29"/>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7" name="Text Box 30"/>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8" name="Text Box 31"/>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49" name="Text Box 32"/>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0" name="Text Box 33"/>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1" name="Text Box 34"/>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2" name="Text Box 35"/>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3" name="Text Box 36"/>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4" name="Text Box 37"/>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5" name="Text Box 38"/>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6" name="Text Box 39"/>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7" name="Text Box 40"/>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8" name="Text Box 41"/>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59" name="Text Box 42"/>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60" name="Text Box 43"/>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61" name="Text Box 44"/>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62" name="Text Box 45"/>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0</xdr:rowOff>
    </xdr:from>
    <xdr:ext cx="85725" cy="205408"/>
    <xdr:sp macro="" textlink="">
      <xdr:nvSpPr>
        <xdr:cNvPr id="663" name="Text Box 46"/>
        <xdr:cNvSpPr txBox="1">
          <a:spLocks noChangeArrowheads="1"/>
        </xdr:cNvSpPr>
      </xdr:nvSpPr>
      <xdr:spPr bwMode="auto">
        <a:xfrm>
          <a:off x="4667250" y="45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64" name="Text Box 47"/>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65" name="Text Box 48"/>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66" name="Text Box 49"/>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67" name="Text Box 50"/>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68" name="Text Box 51"/>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69" name="Text Box 52"/>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0" name="Text Box 53"/>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1" name="Text Box 54"/>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2" name="Text Box 55"/>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3" name="Text Box 56"/>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4" name="Text Box 57"/>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5" name="Text Box 58"/>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6" name="Text Box 59"/>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7" name="Text Box 60"/>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8" name="Text Box 61"/>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79" name="Text Box 62"/>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0" name="Text Box 63"/>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1" name="Text Box 64"/>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2" name="Text Box 65"/>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3" name="Text Box 66"/>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4" name="Text Box 67"/>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5" name="Text Box 68"/>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6" name="Text Box 69"/>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7" name="Text Box 70"/>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8" name="Text Box 71"/>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89" name="Text Box 72"/>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0" name="Text Box 73"/>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1" name="Text Box 74"/>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2" name="Text Box 75"/>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3" name="Text Box 76"/>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4" name="Text Box 77"/>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5" name="Text Box 78"/>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6" name="Text Box 79"/>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7" name="Text Box 80"/>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8" name="Text Box 81"/>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699" name="Text Box 82"/>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700" name="Text Box 83"/>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701" name="Text Box 84"/>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702" name="Text Box 85"/>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703" name="Text Box 86"/>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704" name="Text Box 87"/>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9"/>
    <xdr:sp macro="" textlink="">
      <xdr:nvSpPr>
        <xdr:cNvPr id="705" name="Text Box 88"/>
        <xdr:cNvSpPr txBox="1">
          <a:spLocks noChangeArrowheads="1"/>
        </xdr:cNvSpPr>
      </xdr:nvSpPr>
      <xdr:spPr bwMode="auto">
        <a:xfrm>
          <a:off x="4667250" y="43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11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11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11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11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11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11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11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11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11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11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11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11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3" t="s">
        <v>541</v>
      </c>
    </row>
    <row r="2" spans="1:5" ht="15" customHeight="1" x14ac:dyDescent="0.2">
      <c r="A2" s="321" t="s">
        <v>63</v>
      </c>
      <c r="B2" s="321"/>
      <c r="C2" s="321"/>
      <c r="D2" s="321"/>
      <c r="E2" s="321"/>
    </row>
    <row r="3" spans="1:5" ht="15" customHeight="1" x14ac:dyDescent="0.2">
      <c r="A3" s="320" t="s">
        <v>542</v>
      </c>
      <c r="B3" s="320"/>
      <c r="C3" s="320"/>
      <c r="D3" s="320"/>
      <c r="E3" s="320"/>
    </row>
    <row r="4" spans="1:5" ht="15" customHeight="1" x14ac:dyDescent="0.2">
      <c r="A4" s="320"/>
      <c r="B4" s="320"/>
      <c r="C4" s="320"/>
      <c r="D4" s="320"/>
      <c r="E4" s="320"/>
    </row>
    <row r="5" spans="1:5" ht="15" customHeight="1" x14ac:dyDescent="0.2">
      <c r="A5" s="320"/>
      <c r="B5" s="320"/>
      <c r="C5" s="320"/>
      <c r="D5" s="320"/>
      <c r="E5" s="320"/>
    </row>
    <row r="6" spans="1:5" ht="15" customHeight="1" x14ac:dyDescent="0.2">
      <c r="A6" s="320"/>
      <c r="B6" s="320"/>
      <c r="C6" s="320"/>
      <c r="D6" s="320"/>
      <c r="E6" s="320"/>
    </row>
    <row r="7" spans="1:5" ht="15" customHeight="1" x14ac:dyDescent="0.2">
      <c r="A7" s="320"/>
      <c r="B7" s="320"/>
      <c r="C7" s="320"/>
      <c r="D7" s="320"/>
      <c r="E7" s="320"/>
    </row>
    <row r="8" spans="1:5" ht="15" customHeight="1" x14ac:dyDescent="0.2">
      <c r="A8" s="320"/>
      <c r="B8" s="320"/>
      <c r="C8" s="320"/>
      <c r="D8" s="320"/>
      <c r="E8" s="320"/>
    </row>
    <row r="9" spans="1:5" ht="15" customHeight="1" x14ac:dyDescent="0.2">
      <c r="A9" s="320"/>
      <c r="B9" s="320"/>
      <c r="C9" s="320"/>
      <c r="D9" s="320"/>
      <c r="E9" s="320"/>
    </row>
    <row r="10" spans="1:5" ht="15" customHeight="1" x14ac:dyDescent="0.2">
      <c r="A10" s="320"/>
      <c r="B10" s="320"/>
      <c r="C10" s="320"/>
      <c r="D10" s="320"/>
      <c r="E10" s="320"/>
    </row>
    <row r="11" spans="1:5" ht="15" customHeight="1" x14ac:dyDescent="0.2"/>
    <row r="12" spans="1:5" ht="15" customHeight="1" x14ac:dyDescent="0.25">
      <c r="A12" s="64" t="s">
        <v>1</v>
      </c>
      <c r="B12" s="37"/>
      <c r="C12" s="37"/>
      <c r="D12" s="37"/>
      <c r="E12" s="37"/>
    </row>
    <row r="13" spans="1:5" ht="15" customHeight="1" x14ac:dyDescent="0.2">
      <c r="A13" s="38" t="s">
        <v>75</v>
      </c>
      <c r="B13" s="37"/>
      <c r="C13" s="37"/>
      <c r="D13" s="37"/>
      <c r="E13" s="39" t="s">
        <v>76</v>
      </c>
    </row>
    <row r="14" spans="1:5" ht="15" customHeight="1" x14ac:dyDescent="0.25">
      <c r="A14" s="36"/>
      <c r="B14" s="41"/>
      <c r="C14" s="37"/>
      <c r="D14" s="37"/>
      <c r="E14" s="42"/>
    </row>
    <row r="15" spans="1:5" ht="15" customHeight="1" x14ac:dyDescent="0.2">
      <c r="A15" s="207" t="s">
        <v>49</v>
      </c>
      <c r="B15" s="195" t="s">
        <v>50</v>
      </c>
      <c r="C15" s="195" t="s">
        <v>51</v>
      </c>
      <c r="D15" s="196" t="s">
        <v>52</v>
      </c>
      <c r="E15" s="207" t="s">
        <v>53</v>
      </c>
    </row>
    <row r="16" spans="1:5" ht="15" customHeight="1" x14ac:dyDescent="0.2">
      <c r="A16" s="211">
        <v>19</v>
      </c>
      <c r="B16" s="238">
        <v>73002000000</v>
      </c>
      <c r="C16" s="236">
        <v>6402</v>
      </c>
      <c r="D16" s="243" t="s">
        <v>318</v>
      </c>
      <c r="E16" s="239">
        <v>497200</v>
      </c>
    </row>
    <row r="17" spans="1:5" ht="15" customHeight="1" x14ac:dyDescent="0.2">
      <c r="A17" s="211"/>
      <c r="B17" s="240"/>
      <c r="C17" s="204" t="s">
        <v>55</v>
      </c>
      <c r="D17" s="205"/>
      <c r="E17" s="206">
        <f>SUM(E16:E16)</f>
        <v>497200</v>
      </c>
    </row>
    <row r="18" spans="1:5" ht="15" customHeight="1" x14ac:dyDescent="0.2"/>
    <row r="19" spans="1:5" ht="15" customHeight="1" x14ac:dyDescent="0.25">
      <c r="A19" s="36" t="s">
        <v>18</v>
      </c>
      <c r="B19" s="37"/>
      <c r="C19" s="37"/>
      <c r="D19" s="37"/>
      <c r="E19" s="37"/>
    </row>
    <row r="20" spans="1:5" ht="15" customHeight="1" x14ac:dyDescent="0.2">
      <c r="A20" s="38" t="s">
        <v>75</v>
      </c>
      <c r="B20" s="37"/>
      <c r="C20" s="37"/>
      <c r="D20" s="37"/>
      <c r="E20" s="39" t="s">
        <v>76</v>
      </c>
    </row>
    <row r="21" spans="1:5" ht="15" customHeight="1" x14ac:dyDescent="0.2">
      <c r="A21" s="127"/>
      <c r="B21" s="128"/>
      <c r="C21" s="37"/>
      <c r="D21" s="37"/>
      <c r="E21" s="42"/>
    </row>
    <row r="22" spans="1:5" ht="15" customHeight="1" x14ac:dyDescent="0.2">
      <c r="A22" s="195" t="s">
        <v>49</v>
      </c>
      <c r="B22" s="195" t="s">
        <v>50</v>
      </c>
      <c r="C22" s="195" t="s">
        <v>51</v>
      </c>
      <c r="D22" s="196" t="s">
        <v>52</v>
      </c>
      <c r="E22" s="207" t="s">
        <v>53</v>
      </c>
    </row>
    <row r="23" spans="1:5" ht="15" customHeight="1" x14ac:dyDescent="0.2">
      <c r="A23" s="211">
        <v>115</v>
      </c>
      <c r="B23" s="272">
        <v>30001000000</v>
      </c>
      <c r="C23" s="209">
        <v>3299</v>
      </c>
      <c r="D23" s="259" t="s">
        <v>56</v>
      </c>
      <c r="E23" s="202">
        <v>-7597200</v>
      </c>
    </row>
    <row r="24" spans="1:5" ht="15" customHeight="1" x14ac:dyDescent="0.2">
      <c r="A24" s="211">
        <v>115</v>
      </c>
      <c r="B24" s="272">
        <v>30001000000</v>
      </c>
      <c r="C24" s="209">
        <v>3299</v>
      </c>
      <c r="D24" s="259" t="s">
        <v>56</v>
      </c>
      <c r="E24" s="202">
        <v>497200</v>
      </c>
    </row>
    <row r="25" spans="1:5" ht="15" customHeight="1" x14ac:dyDescent="0.2">
      <c r="A25" s="291">
        <v>115</v>
      </c>
      <c r="B25" s="233">
        <v>30001001142</v>
      </c>
      <c r="C25" s="292">
        <v>3123</v>
      </c>
      <c r="D25" s="243" t="s">
        <v>56</v>
      </c>
      <c r="E25" s="254">
        <v>340000</v>
      </c>
    </row>
    <row r="26" spans="1:5" ht="15" customHeight="1" x14ac:dyDescent="0.2">
      <c r="A26" s="291">
        <v>115</v>
      </c>
      <c r="B26" s="233">
        <v>30001001225</v>
      </c>
      <c r="C26" s="292">
        <v>3124</v>
      </c>
      <c r="D26" s="318" t="s">
        <v>56</v>
      </c>
      <c r="E26" s="254">
        <v>284000</v>
      </c>
    </row>
    <row r="27" spans="1:5" ht="15" customHeight="1" x14ac:dyDescent="0.2">
      <c r="A27" s="291">
        <v>115</v>
      </c>
      <c r="B27" s="233">
        <v>30001001227</v>
      </c>
      <c r="C27" s="292">
        <v>3123</v>
      </c>
      <c r="D27" s="318" t="s">
        <v>56</v>
      </c>
      <c r="E27" s="254">
        <v>38200</v>
      </c>
    </row>
    <row r="28" spans="1:5" ht="15" customHeight="1" x14ac:dyDescent="0.2">
      <c r="A28" s="291">
        <v>115</v>
      </c>
      <c r="B28" s="233">
        <v>30001001226</v>
      </c>
      <c r="C28" s="292">
        <v>3123</v>
      </c>
      <c r="D28" s="318" t="s">
        <v>56</v>
      </c>
      <c r="E28" s="254">
        <v>227000</v>
      </c>
    </row>
    <row r="29" spans="1:5" ht="15" customHeight="1" x14ac:dyDescent="0.2">
      <c r="A29" s="291">
        <v>115</v>
      </c>
      <c r="B29" s="233">
        <v>30001001122</v>
      </c>
      <c r="C29" s="292">
        <v>3123</v>
      </c>
      <c r="D29" s="318" t="s">
        <v>56</v>
      </c>
      <c r="E29" s="254">
        <v>270500</v>
      </c>
    </row>
    <row r="30" spans="1:5" ht="15" customHeight="1" x14ac:dyDescent="0.2">
      <c r="A30" s="291">
        <v>115</v>
      </c>
      <c r="B30" s="233">
        <v>30001001201</v>
      </c>
      <c r="C30" s="292">
        <v>3123</v>
      </c>
      <c r="D30" s="318" t="s">
        <v>56</v>
      </c>
      <c r="E30" s="254">
        <v>530500</v>
      </c>
    </row>
    <row r="31" spans="1:5" ht="15" customHeight="1" x14ac:dyDescent="0.2">
      <c r="A31" s="291">
        <v>115</v>
      </c>
      <c r="B31" s="233">
        <v>30001001204</v>
      </c>
      <c r="C31" s="292">
        <v>3123</v>
      </c>
      <c r="D31" s="318" t="s">
        <v>56</v>
      </c>
      <c r="E31" s="254">
        <v>686500</v>
      </c>
    </row>
    <row r="32" spans="1:5" ht="15" customHeight="1" x14ac:dyDescent="0.2">
      <c r="A32" s="291">
        <v>115</v>
      </c>
      <c r="B32" s="233">
        <v>30001001204</v>
      </c>
      <c r="C32" s="292">
        <v>3124</v>
      </c>
      <c r="D32" s="318" t="s">
        <v>56</v>
      </c>
      <c r="E32" s="254">
        <v>74000</v>
      </c>
    </row>
    <row r="33" spans="1:5" ht="15" customHeight="1" x14ac:dyDescent="0.2">
      <c r="A33" s="291">
        <v>115</v>
      </c>
      <c r="B33" s="233">
        <v>30001001206</v>
      </c>
      <c r="C33" s="292">
        <v>3123</v>
      </c>
      <c r="D33" s="318" t="s">
        <v>56</v>
      </c>
      <c r="E33" s="254">
        <v>45000</v>
      </c>
    </row>
    <row r="34" spans="1:5" ht="15" customHeight="1" x14ac:dyDescent="0.2">
      <c r="A34" s="291">
        <v>115</v>
      </c>
      <c r="B34" s="233">
        <v>30001001200</v>
      </c>
      <c r="C34" s="292">
        <v>3123</v>
      </c>
      <c r="D34" s="318" t="s">
        <v>56</v>
      </c>
      <c r="E34" s="254">
        <v>88000</v>
      </c>
    </row>
    <row r="35" spans="1:5" ht="15" customHeight="1" x14ac:dyDescent="0.2">
      <c r="A35" s="291">
        <v>115</v>
      </c>
      <c r="B35" s="233">
        <v>30001001207</v>
      </c>
      <c r="C35" s="292">
        <v>3123</v>
      </c>
      <c r="D35" s="318" t="s">
        <v>56</v>
      </c>
      <c r="E35" s="254">
        <v>254000</v>
      </c>
    </row>
    <row r="36" spans="1:5" ht="15" customHeight="1" x14ac:dyDescent="0.2">
      <c r="A36" s="291">
        <v>115</v>
      </c>
      <c r="B36" s="233">
        <v>30001001208</v>
      </c>
      <c r="C36" s="292">
        <v>3123</v>
      </c>
      <c r="D36" s="318" t="s">
        <v>56</v>
      </c>
      <c r="E36" s="254">
        <v>91500</v>
      </c>
    </row>
    <row r="37" spans="1:5" ht="15" customHeight="1" x14ac:dyDescent="0.2">
      <c r="A37" s="291">
        <v>115</v>
      </c>
      <c r="B37" s="233">
        <v>30001001126</v>
      </c>
      <c r="C37" s="292">
        <v>3123</v>
      </c>
      <c r="D37" s="318" t="s">
        <v>56</v>
      </c>
      <c r="E37" s="254">
        <v>230000</v>
      </c>
    </row>
    <row r="38" spans="1:5" ht="15" customHeight="1" x14ac:dyDescent="0.2">
      <c r="A38" s="291">
        <v>115</v>
      </c>
      <c r="B38" s="233">
        <v>30001001127</v>
      </c>
      <c r="C38" s="292">
        <v>3123</v>
      </c>
      <c r="D38" s="318" t="s">
        <v>56</v>
      </c>
      <c r="E38" s="254">
        <v>604000</v>
      </c>
    </row>
    <row r="39" spans="1:5" ht="15" customHeight="1" x14ac:dyDescent="0.2">
      <c r="A39" s="291">
        <v>115</v>
      </c>
      <c r="B39" s="233">
        <v>30001001212</v>
      </c>
      <c r="C39" s="292">
        <v>3123</v>
      </c>
      <c r="D39" s="318" t="s">
        <v>56</v>
      </c>
      <c r="E39" s="254">
        <v>56500</v>
      </c>
    </row>
    <row r="40" spans="1:5" ht="15" customHeight="1" x14ac:dyDescent="0.2">
      <c r="A40" s="291">
        <v>115</v>
      </c>
      <c r="B40" s="233">
        <v>30001001128</v>
      </c>
      <c r="C40" s="292">
        <v>3123</v>
      </c>
      <c r="D40" s="318" t="s">
        <v>56</v>
      </c>
      <c r="E40" s="254">
        <v>338000</v>
      </c>
    </row>
    <row r="41" spans="1:5" ht="15" customHeight="1" x14ac:dyDescent="0.2">
      <c r="A41" s="291">
        <v>115</v>
      </c>
      <c r="B41" s="233">
        <v>30001001171</v>
      </c>
      <c r="C41" s="292">
        <v>3123</v>
      </c>
      <c r="D41" s="318" t="s">
        <v>56</v>
      </c>
      <c r="E41" s="254">
        <v>80000</v>
      </c>
    </row>
    <row r="42" spans="1:5" ht="15" customHeight="1" x14ac:dyDescent="0.2">
      <c r="A42" s="291">
        <v>115</v>
      </c>
      <c r="B42" s="233">
        <v>30001001218</v>
      </c>
      <c r="C42" s="292">
        <v>3124</v>
      </c>
      <c r="D42" s="318" t="s">
        <v>56</v>
      </c>
      <c r="E42" s="254">
        <v>62500</v>
      </c>
    </row>
    <row r="43" spans="1:5" ht="15" customHeight="1" x14ac:dyDescent="0.2">
      <c r="A43" s="291">
        <v>115</v>
      </c>
      <c r="B43" s="233">
        <v>30001001173</v>
      </c>
      <c r="C43" s="292">
        <v>3123</v>
      </c>
      <c r="D43" s="318" t="s">
        <v>56</v>
      </c>
      <c r="E43" s="254">
        <v>521500</v>
      </c>
    </row>
    <row r="44" spans="1:5" ht="15" customHeight="1" x14ac:dyDescent="0.2">
      <c r="A44" s="291">
        <v>115</v>
      </c>
      <c r="B44" s="233">
        <v>30001001173</v>
      </c>
      <c r="C44" s="292">
        <v>3124</v>
      </c>
      <c r="D44" s="318" t="s">
        <v>56</v>
      </c>
      <c r="E44" s="254">
        <v>103000</v>
      </c>
    </row>
    <row r="45" spans="1:5" ht="15" customHeight="1" x14ac:dyDescent="0.2">
      <c r="A45" s="291">
        <v>115</v>
      </c>
      <c r="B45" s="233">
        <v>30001001216</v>
      </c>
      <c r="C45" s="292">
        <v>3123</v>
      </c>
      <c r="D45" s="318" t="s">
        <v>56</v>
      </c>
      <c r="E45" s="254">
        <v>259000</v>
      </c>
    </row>
    <row r="46" spans="1:5" ht="15" customHeight="1" x14ac:dyDescent="0.2">
      <c r="A46" s="291">
        <v>115</v>
      </c>
      <c r="B46" s="233">
        <v>30001001216</v>
      </c>
      <c r="C46" s="292">
        <v>3124</v>
      </c>
      <c r="D46" s="318" t="s">
        <v>56</v>
      </c>
      <c r="E46" s="254">
        <v>149000</v>
      </c>
    </row>
    <row r="47" spans="1:5" ht="15" customHeight="1" x14ac:dyDescent="0.2">
      <c r="A47" s="291">
        <v>115</v>
      </c>
      <c r="B47" s="233">
        <v>30001001140</v>
      </c>
      <c r="C47" s="292">
        <v>3123</v>
      </c>
      <c r="D47" s="318" t="s">
        <v>56</v>
      </c>
      <c r="E47" s="254">
        <v>998000</v>
      </c>
    </row>
    <row r="48" spans="1:5" ht="15" customHeight="1" x14ac:dyDescent="0.2">
      <c r="A48" s="291">
        <v>115</v>
      </c>
      <c r="B48" s="233">
        <v>30001001222</v>
      </c>
      <c r="C48" s="292">
        <v>3124</v>
      </c>
      <c r="D48" s="318" t="s">
        <v>56</v>
      </c>
      <c r="E48" s="254">
        <v>47000</v>
      </c>
    </row>
    <row r="49" spans="1:5" ht="15" customHeight="1" x14ac:dyDescent="0.2">
      <c r="A49" s="291">
        <v>115</v>
      </c>
      <c r="B49" s="233">
        <v>30001001174</v>
      </c>
      <c r="C49" s="292">
        <v>3123</v>
      </c>
      <c r="D49" s="318" t="s">
        <v>56</v>
      </c>
      <c r="E49" s="254">
        <v>397000</v>
      </c>
    </row>
    <row r="50" spans="1:5" ht="15" customHeight="1" x14ac:dyDescent="0.2">
      <c r="A50" s="291">
        <v>115</v>
      </c>
      <c r="B50" s="233">
        <v>30001001221</v>
      </c>
      <c r="C50" s="292">
        <v>3123</v>
      </c>
      <c r="D50" s="318" t="s">
        <v>56</v>
      </c>
      <c r="E50" s="254">
        <v>510500</v>
      </c>
    </row>
    <row r="51" spans="1:5" ht="15" customHeight="1" x14ac:dyDescent="0.2">
      <c r="A51" s="291">
        <v>115</v>
      </c>
      <c r="B51" s="233">
        <v>30001001223</v>
      </c>
      <c r="C51" s="233">
        <v>3123</v>
      </c>
      <c r="D51" s="243" t="s">
        <v>56</v>
      </c>
      <c r="E51" s="254">
        <v>74000</v>
      </c>
    </row>
    <row r="52" spans="1:5" ht="15" customHeight="1" x14ac:dyDescent="0.2">
      <c r="A52" s="291">
        <v>115</v>
      </c>
      <c r="B52" s="233">
        <v>30102001551</v>
      </c>
      <c r="C52" s="233">
        <v>3123</v>
      </c>
      <c r="D52" s="243" t="s">
        <v>178</v>
      </c>
      <c r="E52" s="254">
        <v>89500</v>
      </c>
    </row>
    <row r="53" spans="1:5" ht="15" customHeight="1" x14ac:dyDescent="0.2">
      <c r="A53" s="291">
        <v>115</v>
      </c>
      <c r="B53" s="233">
        <v>30102001551</v>
      </c>
      <c r="C53" s="233">
        <v>3124</v>
      </c>
      <c r="D53" s="243" t="s">
        <v>178</v>
      </c>
      <c r="E53" s="254">
        <v>56500</v>
      </c>
    </row>
    <row r="54" spans="1:5" ht="15" customHeight="1" x14ac:dyDescent="0.2">
      <c r="A54" s="291">
        <v>115</v>
      </c>
      <c r="B54" s="233">
        <v>30102001552</v>
      </c>
      <c r="C54" s="233">
        <v>3124</v>
      </c>
      <c r="D54" s="243" t="s">
        <v>178</v>
      </c>
      <c r="E54" s="254">
        <v>36000</v>
      </c>
    </row>
    <row r="55" spans="1:5" ht="15" customHeight="1" x14ac:dyDescent="0.2">
      <c r="A55" s="291">
        <v>115</v>
      </c>
      <c r="B55" s="233">
        <v>30102001554</v>
      </c>
      <c r="C55" s="233">
        <v>3123</v>
      </c>
      <c r="D55" s="243" t="s">
        <v>178</v>
      </c>
      <c r="E55" s="254">
        <v>56000</v>
      </c>
    </row>
    <row r="56" spans="1:5" ht="15" customHeight="1" x14ac:dyDescent="0.2">
      <c r="A56" s="293"/>
      <c r="B56" s="212"/>
      <c r="C56" s="213" t="s">
        <v>55</v>
      </c>
      <c r="D56" s="214"/>
      <c r="E56" s="215">
        <f>SUM(E23:E55)</f>
        <v>497200</v>
      </c>
    </row>
    <row r="57" spans="1:5" ht="15" customHeight="1" x14ac:dyDescent="0.25">
      <c r="A57" s="33"/>
    </row>
    <row r="58" spans="1:5" ht="15" customHeight="1" x14ac:dyDescent="0.25">
      <c r="A58" s="33"/>
    </row>
    <row r="59" spans="1:5" ht="15" customHeight="1" x14ac:dyDescent="0.25">
      <c r="A59" s="33" t="s">
        <v>543</v>
      </c>
    </row>
    <row r="60" spans="1:5" ht="15" customHeight="1" x14ac:dyDescent="0.2">
      <c r="A60" s="321" t="s">
        <v>257</v>
      </c>
      <c r="B60" s="321"/>
      <c r="C60" s="321"/>
      <c r="D60" s="321"/>
      <c r="E60" s="321"/>
    </row>
    <row r="61" spans="1:5" ht="15" customHeight="1" x14ac:dyDescent="0.2">
      <c r="A61" s="321"/>
      <c r="B61" s="321"/>
      <c r="C61" s="321"/>
      <c r="D61" s="321"/>
      <c r="E61" s="321"/>
    </row>
    <row r="62" spans="1:5" ht="15" customHeight="1" x14ac:dyDescent="0.2">
      <c r="A62" s="320" t="s">
        <v>544</v>
      </c>
      <c r="B62" s="320"/>
      <c r="C62" s="320"/>
      <c r="D62" s="320"/>
      <c r="E62" s="320"/>
    </row>
    <row r="63" spans="1:5" ht="15" customHeight="1" x14ac:dyDescent="0.2">
      <c r="A63" s="320"/>
      <c r="B63" s="320"/>
      <c r="C63" s="320"/>
      <c r="D63" s="320"/>
      <c r="E63" s="320"/>
    </row>
    <row r="64" spans="1:5" ht="15" customHeight="1" x14ac:dyDescent="0.2">
      <c r="A64" s="320"/>
      <c r="B64" s="320"/>
      <c r="C64" s="320"/>
      <c r="D64" s="320"/>
      <c r="E64" s="320"/>
    </row>
    <row r="65" spans="1:5" ht="15" customHeight="1" x14ac:dyDescent="0.2">
      <c r="A65" s="320"/>
      <c r="B65" s="320"/>
      <c r="C65" s="320"/>
      <c r="D65" s="320"/>
      <c r="E65" s="320"/>
    </row>
    <row r="66" spans="1:5" ht="15" customHeight="1" x14ac:dyDescent="0.2">
      <c r="A66" s="320"/>
      <c r="B66" s="320"/>
      <c r="C66" s="320"/>
      <c r="D66" s="320"/>
      <c r="E66" s="320"/>
    </row>
    <row r="67" spans="1:5" ht="15" customHeight="1" x14ac:dyDescent="0.2">
      <c r="A67" s="320"/>
      <c r="B67" s="320"/>
      <c r="C67" s="320"/>
      <c r="D67" s="320"/>
      <c r="E67" s="320"/>
    </row>
    <row r="68" spans="1:5" ht="15" customHeight="1" x14ac:dyDescent="0.2">
      <c r="A68" s="320"/>
      <c r="B68" s="320"/>
      <c r="C68" s="320"/>
      <c r="D68" s="320"/>
      <c r="E68" s="320"/>
    </row>
    <row r="69" spans="1:5" ht="15" customHeight="1" x14ac:dyDescent="0.2">
      <c r="A69" s="63"/>
      <c r="B69" s="63"/>
      <c r="C69" s="63"/>
      <c r="D69" s="63"/>
      <c r="E69" s="63"/>
    </row>
    <row r="70" spans="1:5" ht="15" customHeight="1" x14ac:dyDescent="0.25">
      <c r="A70" s="64" t="s">
        <v>18</v>
      </c>
      <c r="B70" s="65"/>
      <c r="C70" s="65"/>
      <c r="D70" s="41"/>
      <c r="E70" s="41"/>
    </row>
    <row r="71" spans="1:5" ht="15" customHeight="1" x14ac:dyDescent="0.2">
      <c r="A71" s="66" t="s">
        <v>123</v>
      </c>
      <c r="B71" s="65"/>
      <c r="C71" s="65"/>
      <c r="D71" s="65"/>
      <c r="E71" s="67" t="s">
        <v>124</v>
      </c>
    </row>
    <row r="72" spans="1:5" ht="15" customHeight="1" x14ac:dyDescent="0.2">
      <c r="A72" s="68"/>
      <c r="B72" s="118"/>
      <c r="C72" s="65"/>
      <c r="D72" s="68"/>
      <c r="E72" s="97"/>
    </row>
    <row r="73" spans="1:5" ht="15" customHeight="1" x14ac:dyDescent="0.2">
      <c r="A73" s="207" t="s">
        <v>49</v>
      </c>
      <c r="B73" s="207" t="s">
        <v>50</v>
      </c>
      <c r="C73" s="207" t="s">
        <v>51</v>
      </c>
      <c r="D73" s="208" t="s">
        <v>52</v>
      </c>
      <c r="E73" s="207" t="s">
        <v>53</v>
      </c>
    </row>
    <row r="74" spans="1:5" ht="15" customHeight="1" x14ac:dyDescent="0.2">
      <c r="A74" s="237">
        <v>38100870</v>
      </c>
      <c r="B74" s="238">
        <v>60004100489</v>
      </c>
      <c r="C74" s="209">
        <v>2212</v>
      </c>
      <c r="D74" s="224" t="s">
        <v>125</v>
      </c>
      <c r="E74" s="271">
        <v>-72061.600000000006</v>
      </c>
    </row>
    <row r="75" spans="1:5" ht="15" customHeight="1" x14ac:dyDescent="0.2">
      <c r="A75" s="237">
        <v>38500871</v>
      </c>
      <c r="B75" s="238">
        <v>60004100489</v>
      </c>
      <c r="C75" s="209">
        <v>2212</v>
      </c>
      <c r="D75" s="224" t="s">
        <v>125</v>
      </c>
      <c r="E75" s="271">
        <v>-612523.62</v>
      </c>
    </row>
    <row r="76" spans="1:5" ht="15" customHeight="1" x14ac:dyDescent="0.2">
      <c r="A76" s="237">
        <v>38100872</v>
      </c>
      <c r="B76" s="238">
        <v>60004100489</v>
      </c>
      <c r="C76" s="209">
        <v>2212</v>
      </c>
      <c r="D76" s="224" t="s">
        <v>125</v>
      </c>
      <c r="E76" s="271">
        <v>-36030.800000000003</v>
      </c>
    </row>
    <row r="77" spans="1:5" ht="15" customHeight="1" x14ac:dyDescent="0.2">
      <c r="A77" s="237">
        <v>38100874</v>
      </c>
      <c r="B77" s="238">
        <v>60004100489</v>
      </c>
      <c r="C77" s="209">
        <v>2212</v>
      </c>
      <c r="D77" s="224" t="s">
        <v>125</v>
      </c>
      <c r="E77" s="271">
        <v>-551504.37</v>
      </c>
    </row>
    <row r="78" spans="1:5" ht="15" customHeight="1" x14ac:dyDescent="0.2">
      <c r="A78" s="245"/>
      <c r="B78" s="212"/>
      <c r="C78" s="213" t="s">
        <v>55</v>
      </c>
      <c r="D78" s="214"/>
      <c r="E78" s="215">
        <f>SUM(E74:E77)</f>
        <v>-1272120.3900000001</v>
      </c>
    </row>
    <row r="79" spans="1:5" ht="15" customHeight="1" x14ac:dyDescent="0.2"/>
    <row r="80" spans="1:5" ht="15" customHeight="1" x14ac:dyDescent="0.25">
      <c r="A80" s="64" t="s">
        <v>18</v>
      </c>
      <c r="B80" s="65"/>
      <c r="C80" s="65"/>
      <c r="D80" s="65"/>
      <c r="E80" s="65"/>
    </row>
    <row r="81" spans="1:5" ht="15" customHeight="1" x14ac:dyDescent="0.2">
      <c r="A81" s="66" t="s">
        <v>70</v>
      </c>
      <c r="B81" s="65"/>
      <c r="C81" s="65"/>
      <c r="D81" s="65"/>
      <c r="E81" s="67" t="s">
        <v>71</v>
      </c>
    </row>
    <row r="82" spans="1:5" ht="15" customHeight="1" x14ac:dyDescent="0.25">
      <c r="A82" s="68"/>
      <c r="B82" s="64"/>
      <c r="C82" s="65"/>
      <c r="D82" s="65"/>
      <c r="E82" s="69"/>
    </row>
    <row r="83" spans="1:5" ht="15" customHeight="1" x14ac:dyDescent="0.2">
      <c r="A83" s="207" t="s">
        <v>49</v>
      </c>
      <c r="B83" s="195" t="s">
        <v>50</v>
      </c>
      <c r="C83" s="207" t="s">
        <v>51</v>
      </c>
      <c r="D83" s="208" t="s">
        <v>52</v>
      </c>
      <c r="E83" s="207" t="s">
        <v>53</v>
      </c>
    </row>
    <row r="84" spans="1:5" ht="15" customHeight="1" x14ac:dyDescent="0.2">
      <c r="A84" s="211">
        <v>813</v>
      </c>
      <c r="B84" s="209">
        <v>20000000000</v>
      </c>
      <c r="C84" s="200">
        <v>6409</v>
      </c>
      <c r="D84" s="224" t="s">
        <v>68</v>
      </c>
      <c r="E84" s="202">
        <v>1272120.3899999999</v>
      </c>
    </row>
    <row r="85" spans="1:5" ht="15" customHeight="1" x14ac:dyDescent="0.2">
      <c r="A85" s="245"/>
      <c r="B85" s="203"/>
      <c r="C85" s="213" t="s">
        <v>55</v>
      </c>
      <c r="D85" s="214"/>
      <c r="E85" s="215">
        <f>SUM(E84:E84)</f>
        <v>1272120.3899999999</v>
      </c>
    </row>
    <row r="86" spans="1:5" ht="15" customHeight="1" x14ac:dyDescent="0.2"/>
    <row r="87" spans="1:5" ht="15" customHeight="1" x14ac:dyDescent="0.2"/>
    <row r="88" spans="1:5" ht="15" customHeight="1" x14ac:dyDescent="0.25">
      <c r="A88" s="33" t="s">
        <v>545</v>
      </c>
    </row>
    <row r="89" spans="1:5" ht="15" customHeight="1" x14ac:dyDescent="0.2">
      <c r="A89" s="321" t="s">
        <v>257</v>
      </c>
      <c r="B89" s="321"/>
      <c r="C89" s="321"/>
      <c r="D89" s="321"/>
      <c r="E89" s="321"/>
    </row>
    <row r="90" spans="1:5" ht="15" customHeight="1" x14ac:dyDescent="0.2">
      <c r="A90" s="321"/>
      <c r="B90" s="321"/>
      <c r="C90" s="321"/>
      <c r="D90" s="321"/>
      <c r="E90" s="321"/>
    </row>
    <row r="91" spans="1:5" ht="15" customHeight="1" x14ac:dyDescent="0.2">
      <c r="A91" s="320" t="s">
        <v>546</v>
      </c>
      <c r="B91" s="320"/>
      <c r="C91" s="320"/>
      <c r="D91" s="320"/>
      <c r="E91" s="320"/>
    </row>
    <row r="92" spans="1:5" ht="15" customHeight="1" x14ac:dyDescent="0.2">
      <c r="A92" s="320"/>
      <c r="B92" s="320"/>
      <c r="C92" s="320"/>
      <c r="D92" s="320"/>
      <c r="E92" s="320"/>
    </row>
    <row r="93" spans="1:5" ht="15" customHeight="1" x14ac:dyDescent="0.2">
      <c r="A93" s="320"/>
      <c r="B93" s="320"/>
      <c r="C93" s="320"/>
      <c r="D93" s="320"/>
      <c r="E93" s="320"/>
    </row>
    <row r="94" spans="1:5" ht="15" customHeight="1" x14ac:dyDescent="0.2">
      <c r="A94" s="320"/>
      <c r="B94" s="320"/>
      <c r="C94" s="320"/>
      <c r="D94" s="320"/>
      <c r="E94" s="320"/>
    </row>
    <row r="95" spans="1:5" ht="15" customHeight="1" x14ac:dyDescent="0.2">
      <c r="A95" s="320"/>
      <c r="B95" s="320"/>
      <c r="C95" s="320"/>
      <c r="D95" s="320"/>
      <c r="E95" s="320"/>
    </row>
    <row r="96" spans="1:5" ht="15" customHeight="1" x14ac:dyDescent="0.2">
      <c r="A96" s="320"/>
      <c r="B96" s="320"/>
      <c r="C96" s="320"/>
      <c r="D96" s="320"/>
      <c r="E96" s="320"/>
    </row>
    <row r="97" spans="1:5" ht="15" customHeight="1" x14ac:dyDescent="0.2">
      <c r="A97" s="320"/>
      <c r="B97" s="320"/>
      <c r="C97" s="320"/>
      <c r="D97" s="320"/>
      <c r="E97" s="320"/>
    </row>
    <row r="98" spans="1:5" ht="15" customHeight="1" x14ac:dyDescent="0.2">
      <c r="A98" s="63"/>
      <c r="B98" s="63"/>
      <c r="C98" s="63"/>
      <c r="D98" s="63"/>
      <c r="E98" s="63"/>
    </row>
    <row r="99" spans="1:5" ht="15" customHeight="1" x14ac:dyDescent="0.2">
      <c r="A99" s="63"/>
      <c r="B99" s="63"/>
      <c r="C99" s="63"/>
      <c r="D99" s="63"/>
      <c r="E99" s="63"/>
    </row>
    <row r="100" spans="1:5" ht="15" customHeight="1" x14ac:dyDescent="0.2">
      <c r="A100" s="63"/>
      <c r="B100" s="63"/>
      <c r="C100" s="63"/>
      <c r="D100" s="63"/>
      <c r="E100" s="63"/>
    </row>
    <row r="101" spans="1:5" ht="15" customHeight="1" x14ac:dyDescent="0.2">
      <c r="A101" s="63"/>
      <c r="B101" s="63"/>
      <c r="C101" s="63"/>
      <c r="D101" s="63"/>
      <c r="E101" s="63"/>
    </row>
    <row r="102" spans="1:5" ht="15" customHeight="1" x14ac:dyDescent="0.2">
      <c r="A102" s="63"/>
      <c r="B102" s="63"/>
      <c r="C102" s="63"/>
      <c r="D102" s="63"/>
      <c r="E102" s="63"/>
    </row>
    <row r="103" spans="1:5" ht="15" customHeight="1" x14ac:dyDescent="0.2">
      <c r="A103" s="63"/>
      <c r="B103" s="63"/>
      <c r="C103" s="63"/>
      <c r="D103" s="63"/>
      <c r="E103" s="63"/>
    </row>
    <row r="104" spans="1:5" ht="15" customHeight="1" x14ac:dyDescent="0.2">
      <c r="A104" s="63"/>
      <c r="B104" s="63"/>
      <c r="C104" s="63"/>
      <c r="D104" s="63"/>
      <c r="E104" s="63"/>
    </row>
    <row r="105" spans="1:5" ht="15" customHeight="1" x14ac:dyDescent="0.2">
      <c r="A105" s="63"/>
      <c r="B105" s="63"/>
      <c r="C105" s="63"/>
      <c r="D105" s="63"/>
      <c r="E105" s="63"/>
    </row>
    <row r="106" spans="1:5" ht="15" customHeight="1" x14ac:dyDescent="0.25">
      <c r="A106" s="64" t="s">
        <v>18</v>
      </c>
      <c r="B106" s="65"/>
      <c r="C106" s="65"/>
      <c r="D106" s="41"/>
      <c r="E106" s="41"/>
    </row>
    <row r="107" spans="1:5" ht="15" customHeight="1" x14ac:dyDescent="0.2">
      <c r="A107" s="66" t="s">
        <v>123</v>
      </c>
      <c r="B107" s="65"/>
      <c r="C107" s="65"/>
      <c r="D107" s="65"/>
      <c r="E107" s="67" t="s">
        <v>128</v>
      </c>
    </row>
    <row r="108" spans="1:5" ht="15" customHeight="1" x14ac:dyDescent="0.2">
      <c r="A108" s="68"/>
      <c r="B108" s="118"/>
      <c r="C108" s="65"/>
      <c r="D108" s="68"/>
      <c r="E108" s="97"/>
    </row>
    <row r="109" spans="1:5" ht="15" customHeight="1" x14ac:dyDescent="0.2">
      <c r="A109" s="207" t="s">
        <v>49</v>
      </c>
      <c r="B109" s="207" t="s">
        <v>50</v>
      </c>
      <c r="C109" s="207" t="s">
        <v>51</v>
      </c>
      <c r="D109" s="208" t="s">
        <v>52</v>
      </c>
      <c r="E109" s="207" t="s">
        <v>53</v>
      </c>
    </row>
    <row r="110" spans="1:5" ht="15" customHeight="1" x14ac:dyDescent="0.2">
      <c r="A110" s="237">
        <v>38100870</v>
      </c>
      <c r="B110" s="238">
        <v>60008100475</v>
      </c>
      <c r="C110" s="209">
        <v>5273</v>
      </c>
      <c r="D110" s="224" t="s">
        <v>125</v>
      </c>
      <c r="E110" s="271">
        <v>-127925.45</v>
      </c>
    </row>
    <row r="111" spans="1:5" ht="15" customHeight="1" x14ac:dyDescent="0.2">
      <c r="A111" s="237">
        <v>38500871</v>
      </c>
      <c r="B111" s="238">
        <v>60008100475</v>
      </c>
      <c r="C111" s="209">
        <v>5273</v>
      </c>
      <c r="D111" s="224" t="s">
        <v>125</v>
      </c>
      <c r="E111" s="271">
        <v>-725764.55</v>
      </c>
    </row>
    <row r="112" spans="1:5" ht="15" customHeight="1" x14ac:dyDescent="0.2">
      <c r="A112" s="237">
        <v>38100874</v>
      </c>
      <c r="B112" s="238">
        <v>60008100475</v>
      </c>
      <c r="C112" s="209">
        <v>5273</v>
      </c>
      <c r="D112" s="224" t="s">
        <v>125</v>
      </c>
      <c r="E112" s="271">
        <v>-477360</v>
      </c>
    </row>
    <row r="113" spans="1:5" ht="15" customHeight="1" x14ac:dyDescent="0.2">
      <c r="A113" s="245"/>
      <c r="B113" s="212"/>
      <c r="C113" s="213" t="s">
        <v>55</v>
      </c>
      <c r="D113" s="214"/>
      <c r="E113" s="215">
        <f>SUM(E110:E112)</f>
        <v>-1331050</v>
      </c>
    </row>
    <row r="114" spans="1:5" ht="15" customHeight="1" x14ac:dyDescent="0.2"/>
    <row r="115" spans="1:5" ht="15" customHeight="1" x14ac:dyDescent="0.25">
      <c r="A115" s="64" t="s">
        <v>18</v>
      </c>
      <c r="B115" s="65"/>
      <c r="C115" s="65"/>
      <c r="D115" s="65"/>
      <c r="E115" s="65"/>
    </row>
    <row r="116" spans="1:5" ht="15" customHeight="1" x14ac:dyDescent="0.2">
      <c r="A116" s="66" t="s">
        <v>70</v>
      </c>
      <c r="B116" s="65"/>
      <c r="C116" s="65"/>
      <c r="D116" s="65"/>
      <c r="E116" s="67" t="s">
        <v>71</v>
      </c>
    </row>
    <row r="117" spans="1:5" ht="15" customHeight="1" x14ac:dyDescent="0.25">
      <c r="A117" s="68"/>
      <c r="B117" s="64"/>
      <c r="C117" s="65"/>
      <c r="D117" s="65"/>
      <c r="E117" s="69"/>
    </row>
    <row r="118" spans="1:5" ht="15" customHeight="1" x14ac:dyDescent="0.2">
      <c r="A118" s="207" t="s">
        <v>49</v>
      </c>
      <c r="B118" s="195" t="s">
        <v>50</v>
      </c>
      <c r="C118" s="207" t="s">
        <v>51</v>
      </c>
      <c r="D118" s="208" t="s">
        <v>52</v>
      </c>
      <c r="E118" s="207" t="s">
        <v>53</v>
      </c>
    </row>
    <row r="119" spans="1:5" ht="15" customHeight="1" x14ac:dyDescent="0.2">
      <c r="A119" s="211">
        <v>813</v>
      </c>
      <c r="B119" s="209">
        <v>20000000000</v>
      </c>
      <c r="C119" s="200">
        <v>6409</v>
      </c>
      <c r="D119" s="224" t="s">
        <v>68</v>
      </c>
      <c r="E119" s="202">
        <v>1331050</v>
      </c>
    </row>
    <row r="120" spans="1:5" ht="15" customHeight="1" x14ac:dyDescent="0.2">
      <c r="A120" s="245"/>
      <c r="B120" s="203"/>
      <c r="C120" s="213" t="s">
        <v>55</v>
      </c>
      <c r="D120" s="214"/>
      <c r="E120" s="215">
        <f>SUM(E119:E119)</f>
        <v>1331050</v>
      </c>
    </row>
    <row r="121" spans="1:5" ht="15" customHeight="1" x14ac:dyDescent="0.2"/>
    <row r="122" spans="1:5" ht="15" customHeight="1" x14ac:dyDescent="0.2"/>
    <row r="123" spans="1:5" ht="15" customHeight="1" x14ac:dyDescent="0.25">
      <c r="A123" s="33" t="s">
        <v>547</v>
      </c>
    </row>
    <row r="124" spans="1:5" ht="15" customHeight="1" x14ac:dyDescent="0.2">
      <c r="A124" s="321" t="s">
        <v>257</v>
      </c>
      <c r="B124" s="321"/>
      <c r="C124" s="321"/>
      <c r="D124" s="321"/>
      <c r="E124" s="321"/>
    </row>
    <row r="125" spans="1:5" ht="15" customHeight="1" x14ac:dyDescent="0.2">
      <c r="A125" s="321"/>
      <c r="B125" s="321"/>
      <c r="C125" s="321"/>
      <c r="D125" s="321"/>
      <c r="E125" s="321"/>
    </row>
    <row r="126" spans="1:5" ht="15" customHeight="1" x14ac:dyDescent="0.2">
      <c r="A126" s="320" t="s">
        <v>548</v>
      </c>
      <c r="B126" s="320"/>
      <c r="C126" s="320"/>
      <c r="D126" s="320"/>
      <c r="E126" s="320"/>
    </row>
    <row r="127" spans="1:5" ht="15" customHeight="1" x14ac:dyDescent="0.2">
      <c r="A127" s="320"/>
      <c r="B127" s="320"/>
      <c r="C127" s="320"/>
      <c r="D127" s="320"/>
      <c r="E127" s="320"/>
    </row>
    <row r="128" spans="1:5" ht="15" customHeight="1" x14ac:dyDescent="0.2">
      <c r="A128" s="320"/>
      <c r="B128" s="320"/>
      <c r="C128" s="320"/>
      <c r="D128" s="320"/>
      <c r="E128" s="320"/>
    </row>
    <row r="129" spans="1:5" ht="15" customHeight="1" x14ac:dyDescent="0.2">
      <c r="A129" s="320"/>
      <c r="B129" s="320"/>
      <c r="C129" s="320"/>
      <c r="D129" s="320"/>
      <c r="E129" s="320"/>
    </row>
    <row r="130" spans="1:5" ht="15" customHeight="1" x14ac:dyDescent="0.2">
      <c r="A130" s="320"/>
      <c r="B130" s="320"/>
      <c r="C130" s="320"/>
      <c r="D130" s="320"/>
      <c r="E130" s="320"/>
    </row>
    <row r="131" spans="1:5" ht="15" customHeight="1" x14ac:dyDescent="0.2">
      <c r="A131" s="320"/>
      <c r="B131" s="320"/>
      <c r="C131" s="320"/>
      <c r="D131" s="320"/>
      <c r="E131" s="320"/>
    </row>
    <row r="132" spans="1:5" ht="15" customHeight="1" x14ac:dyDescent="0.2">
      <c r="A132" s="320"/>
      <c r="B132" s="320"/>
      <c r="C132" s="320"/>
      <c r="D132" s="320"/>
      <c r="E132" s="320"/>
    </row>
    <row r="133" spans="1:5" ht="15" customHeight="1" x14ac:dyDescent="0.2">
      <c r="A133" s="320"/>
      <c r="B133" s="320"/>
      <c r="C133" s="320"/>
      <c r="D133" s="320"/>
      <c r="E133" s="320"/>
    </row>
    <row r="134" spans="1:5" ht="15" customHeight="1" x14ac:dyDescent="0.2">
      <c r="A134" s="320"/>
      <c r="B134" s="320"/>
      <c r="C134" s="320"/>
      <c r="D134" s="320"/>
      <c r="E134" s="320"/>
    </row>
    <row r="135" spans="1:5" ht="15" customHeight="1" x14ac:dyDescent="0.2">
      <c r="A135" s="63"/>
      <c r="B135" s="63"/>
      <c r="C135" s="63"/>
      <c r="D135" s="63"/>
      <c r="E135" s="63"/>
    </row>
    <row r="136" spans="1:5" ht="15" customHeight="1" x14ac:dyDescent="0.25">
      <c r="A136" s="64" t="s">
        <v>18</v>
      </c>
      <c r="B136" s="65"/>
      <c r="C136" s="65"/>
      <c r="D136" s="41"/>
      <c r="E136" s="41"/>
    </row>
    <row r="137" spans="1:5" ht="15" customHeight="1" x14ac:dyDescent="0.2">
      <c r="A137" s="66" t="s">
        <v>123</v>
      </c>
      <c r="B137" s="65"/>
      <c r="C137" s="65"/>
      <c r="D137" s="65"/>
      <c r="E137" s="67" t="s">
        <v>128</v>
      </c>
    </row>
    <row r="138" spans="1:5" ht="15" customHeight="1" x14ac:dyDescent="0.2">
      <c r="A138" s="68"/>
      <c r="B138" s="118"/>
      <c r="C138" s="65"/>
      <c r="D138" s="68"/>
      <c r="E138" s="97"/>
    </row>
    <row r="139" spans="1:5" ht="15" customHeight="1" x14ac:dyDescent="0.2">
      <c r="A139" s="207" t="s">
        <v>49</v>
      </c>
      <c r="B139" s="207" t="s">
        <v>50</v>
      </c>
      <c r="C139" s="207" t="s">
        <v>51</v>
      </c>
      <c r="D139" s="208" t="s">
        <v>52</v>
      </c>
      <c r="E139" s="207" t="s">
        <v>53</v>
      </c>
    </row>
    <row r="140" spans="1:5" ht="15" customHeight="1" x14ac:dyDescent="0.2">
      <c r="A140" s="237">
        <v>36100870</v>
      </c>
      <c r="B140" s="238">
        <v>60009100558</v>
      </c>
      <c r="C140" s="209">
        <v>6172</v>
      </c>
      <c r="D140" s="224" t="s">
        <v>125</v>
      </c>
      <c r="E140" s="271">
        <v>-1351325.31</v>
      </c>
    </row>
    <row r="141" spans="1:5" ht="15" customHeight="1" x14ac:dyDescent="0.2">
      <c r="A141" s="237">
        <v>36500871</v>
      </c>
      <c r="B141" s="238">
        <v>60009100558</v>
      </c>
      <c r="C141" s="209">
        <v>6172</v>
      </c>
      <c r="D141" s="224" t="s">
        <v>125</v>
      </c>
      <c r="E141" s="271">
        <v>-7657510.0899999999</v>
      </c>
    </row>
    <row r="142" spans="1:5" ht="15" customHeight="1" x14ac:dyDescent="0.2">
      <c r="A142" s="237">
        <v>36100870</v>
      </c>
      <c r="B142" s="238">
        <v>60009100558</v>
      </c>
      <c r="C142" s="209">
        <v>6172</v>
      </c>
      <c r="D142" s="243" t="s">
        <v>213</v>
      </c>
      <c r="E142" s="271">
        <v>71817.789999999994</v>
      </c>
    </row>
    <row r="143" spans="1:5" ht="15" customHeight="1" x14ac:dyDescent="0.2">
      <c r="A143" s="237">
        <v>36500871</v>
      </c>
      <c r="B143" s="238">
        <v>60009100558</v>
      </c>
      <c r="C143" s="209">
        <v>6172</v>
      </c>
      <c r="D143" s="243" t="s">
        <v>213</v>
      </c>
      <c r="E143" s="271">
        <v>406967.48</v>
      </c>
    </row>
    <row r="144" spans="1:5" ht="15" customHeight="1" x14ac:dyDescent="0.2">
      <c r="A144" s="245"/>
      <c r="B144" s="212"/>
      <c r="C144" s="213" t="s">
        <v>55</v>
      </c>
      <c r="D144" s="214"/>
      <c r="E144" s="215">
        <f>SUM(E140:E143)</f>
        <v>-8530050.1300000008</v>
      </c>
    </row>
    <row r="145" spans="1:5" ht="15" customHeight="1" x14ac:dyDescent="0.2"/>
    <row r="146" spans="1:5" ht="15" customHeight="1" x14ac:dyDescent="0.25">
      <c r="A146" s="64" t="s">
        <v>18</v>
      </c>
      <c r="B146" s="65"/>
      <c r="C146" s="65"/>
      <c r="D146" s="41"/>
      <c r="E146" s="41"/>
    </row>
    <row r="147" spans="1:5" ht="15" customHeight="1" x14ac:dyDescent="0.2">
      <c r="A147" s="66" t="s">
        <v>123</v>
      </c>
      <c r="B147" s="65"/>
      <c r="C147" s="65"/>
      <c r="D147" s="65"/>
      <c r="E147" s="67" t="s">
        <v>124</v>
      </c>
    </row>
    <row r="148" spans="1:5" ht="15" customHeight="1" x14ac:dyDescent="0.2">
      <c r="A148" s="68"/>
      <c r="B148" s="118"/>
      <c r="C148" s="65"/>
      <c r="D148" s="68"/>
      <c r="E148" s="97"/>
    </row>
    <row r="149" spans="1:5" ht="15" customHeight="1" x14ac:dyDescent="0.2">
      <c r="A149" s="207" t="s">
        <v>49</v>
      </c>
      <c r="B149" s="207" t="s">
        <v>50</v>
      </c>
      <c r="C149" s="207" t="s">
        <v>51</v>
      </c>
      <c r="D149" s="208" t="s">
        <v>52</v>
      </c>
      <c r="E149" s="207" t="s">
        <v>53</v>
      </c>
    </row>
    <row r="150" spans="1:5" ht="15" customHeight="1" x14ac:dyDescent="0.2">
      <c r="A150" s="237">
        <v>38100874</v>
      </c>
      <c r="B150" s="238">
        <v>60004100535</v>
      </c>
      <c r="C150" s="209">
        <v>2212</v>
      </c>
      <c r="D150" s="224" t="s">
        <v>125</v>
      </c>
      <c r="E150" s="271">
        <v>1000000</v>
      </c>
    </row>
    <row r="151" spans="1:5" ht="15" customHeight="1" x14ac:dyDescent="0.2">
      <c r="A151" s="245"/>
      <c r="B151" s="212"/>
      <c r="C151" s="213" t="s">
        <v>55</v>
      </c>
      <c r="D151" s="214"/>
      <c r="E151" s="215">
        <f>SUM(E147:E150)</f>
        <v>1000000</v>
      </c>
    </row>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64" t="s">
        <v>18</v>
      </c>
      <c r="B158" s="65"/>
      <c r="C158" s="65"/>
      <c r="D158" s="65"/>
      <c r="E158" s="65"/>
    </row>
    <row r="159" spans="1:5" ht="15" customHeight="1" x14ac:dyDescent="0.2">
      <c r="A159" s="66" t="s">
        <v>70</v>
      </c>
      <c r="B159" s="65"/>
      <c r="C159" s="65"/>
      <c r="D159" s="65"/>
      <c r="E159" s="67" t="s">
        <v>71</v>
      </c>
    </row>
    <row r="160" spans="1:5" ht="15" customHeight="1" x14ac:dyDescent="0.25">
      <c r="A160" s="68"/>
      <c r="B160" s="64"/>
      <c r="C160" s="65"/>
      <c r="D160" s="65"/>
      <c r="E160" s="69"/>
    </row>
    <row r="161" spans="1:5" ht="15" customHeight="1" x14ac:dyDescent="0.2">
      <c r="A161" s="207" t="s">
        <v>49</v>
      </c>
      <c r="B161" s="195" t="s">
        <v>50</v>
      </c>
      <c r="C161" s="207" t="s">
        <v>51</v>
      </c>
      <c r="D161" s="208" t="s">
        <v>52</v>
      </c>
      <c r="E161" s="207" t="s">
        <v>53</v>
      </c>
    </row>
    <row r="162" spans="1:5" ht="15" customHeight="1" x14ac:dyDescent="0.2">
      <c r="A162" s="211">
        <v>813</v>
      </c>
      <c r="B162" s="209">
        <v>20000000000</v>
      </c>
      <c r="C162" s="200">
        <v>6409</v>
      </c>
      <c r="D162" s="224" t="s">
        <v>68</v>
      </c>
      <c r="E162" s="202">
        <v>7530050.1299999999</v>
      </c>
    </row>
    <row r="163" spans="1:5" ht="15" customHeight="1" x14ac:dyDescent="0.2">
      <c r="A163" s="245"/>
      <c r="B163" s="203"/>
      <c r="C163" s="213" t="s">
        <v>55</v>
      </c>
      <c r="D163" s="214"/>
      <c r="E163" s="215">
        <f>SUM(E162:E162)</f>
        <v>7530050.1299999999</v>
      </c>
    </row>
    <row r="164" spans="1:5" ht="15" customHeight="1" x14ac:dyDescent="0.2"/>
    <row r="165" spans="1:5" ht="15" customHeight="1" x14ac:dyDescent="0.2"/>
    <row r="166" spans="1:5" ht="15" customHeight="1" x14ac:dyDescent="0.25">
      <c r="A166" s="33" t="s">
        <v>549</v>
      </c>
    </row>
    <row r="167" spans="1:5" ht="15" customHeight="1" x14ac:dyDescent="0.2">
      <c r="A167" s="321" t="s">
        <v>452</v>
      </c>
      <c r="B167" s="321"/>
      <c r="C167" s="321"/>
      <c r="D167" s="321"/>
      <c r="E167" s="321"/>
    </row>
    <row r="168" spans="1:5" ht="15" customHeight="1" x14ac:dyDescent="0.2">
      <c r="A168" s="321"/>
      <c r="B168" s="321"/>
      <c r="C168" s="321"/>
      <c r="D168" s="321"/>
      <c r="E168" s="321"/>
    </row>
    <row r="169" spans="1:5" ht="15" customHeight="1" x14ac:dyDescent="0.2">
      <c r="A169" s="320" t="s">
        <v>550</v>
      </c>
      <c r="B169" s="320"/>
      <c r="C169" s="320"/>
      <c r="D169" s="320"/>
      <c r="E169" s="320"/>
    </row>
    <row r="170" spans="1:5" ht="15" customHeight="1" x14ac:dyDescent="0.2">
      <c r="A170" s="320"/>
      <c r="B170" s="320"/>
      <c r="C170" s="320"/>
      <c r="D170" s="320"/>
      <c r="E170" s="320"/>
    </row>
    <row r="171" spans="1:5" ht="15" customHeight="1" x14ac:dyDescent="0.2">
      <c r="A171" s="320"/>
      <c r="B171" s="320"/>
      <c r="C171" s="320"/>
      <c r="D171" s="320"/>
      <c r="E171" s="320"/>
    </row>
    <row r="172" spans="1:5" ht="15" customHeight="1" x14ac:dyDescent="0.2">
      <c r="A172" s="320"/>
      <c r="B172" s="320"/>
      <c r="C172" s="320"/>
      <c r="D172" s="320"/>
      <c r="E172" s="320"/>
    </row>
    <row r="173" spans="1:5" ht="15" customHeight="1" x14ac:dyDescent="0.2">
      <c r="A173" s="320"/>
      <c r="B173" s="320"/>
      <c r="C173" s="320"/>
      <c r="D173" s="320"/>
      <c r="E173" s="320"/>
    </row>
    <row r="174" spans="1:5" ht="15" customHeight="1" x14ac:dyDescent="0.2"/>
    <row r="175" spans="1:5" ht="15" customHeight="1" x14ac:dyDescent="0.25">
      <c r="A175" s="36" t="s">
        <v>18</v>
      </c>
      <c r="B175" s="37"/>
      <c r="C175" s="37"/>
      <c r="D175" s="37"/>
      <c r="E175" s="41"/>
    </row>
    <row r="176" spans="1:5" ht="15" customHeight="1" x14ac:dyDescent="0.2">
      <c r="A176" s="38" t="s">
        <v>227</v>
      </c>
      <c r="B176" s="37"/>
      <c r="C176" s="37"/>
      <c r="D176" s="37"/>
      <c r="E176" s="39" t="s">
        <v>228</v>
      </c>
    </row>
    <row r="177" spans="1:5" ht="15" customHeight="1" x14ac:dyDescent="0.2">
      <c r="A177" s="38"/>
      <c r="B177" s="41"/>
      <c r="C177" s="37"/>
      <c r="D177" s="37"/>
      <c r="E177" s="42"/>
    </row>
    <row r="178" spans="1:5" ht="15" customHeight="1" x14ac:dyDescent="0.2">
      <c r="A178" s="195" t="s">
        <v>49</v>
      </c>
      <c r="B178" s="195" t="s">
        <v>50</v>
      </c>
      <c r="C178" s="195" t="s">
        <v>51</v>
      </c>
      <c r="D178" s="196" t="s">
        <v>52</v>
      </c>
      <c r="E178" s="197" t="s">
        <v>53</v>
      </c>
    </row>
    <row r="179" spans="1:5" ht="15" customHeight="1" x14ac:dyDescent="0.2">
      <c r="A179" s="198">
        <v>500</v>
      </c>
      <c r="B179" s="238">
        <v>20001000000</v>
      </c>
      <c r="C179" s="200">
        <v>2143</v>
      </c>
      <c r="D179" s="224" t="s">
        <v>93</v>
      </c>
      <c r="E179" s="239">
        <v>-1700000</v>
      </c>
    </row>
    <row r="180" spans="1:5" ht="15" customHeight="1" x14ac:dyDescent="0.2">
      <c r="A180" s="240"/>
      <c r="B180" s="240"/>
      <c r="C180" s="204" t="s">
        <v>55</v>
      </c>
      <c r="D180" s="205"/>
      <c r="E180" s="206">
        <f>SUM(E179:E179)</f>
        <v>-1700000</v>
      </c>
    </row>
    <row r="181" spans="1:5" ht="15" customHeight="1" x14ac:dyDescent="0.2"/>
    <row r="182" spans="1:5" ht="15" customHeight="1" x14ac:dyDescent="0.25">
      <c r="A182" s="36" t="s">
        <v>18</v>
      </c>
      <c r="B182" s="61"/>
      <c r="C182" s="37"/>
      <c r="D182" s="37"/>
      <c r="E182" s="41"/>
    </row>
    <row r="183" spans="1:5" ht="15" customHeight="1" x14ac:dyDescent="0.2">
      <c r="A183" s="38" t="s">
        <v>159</v>
      </c>
      <c r="B183" s="61"/>
      <c r="C183" s="37"/>
      <c r="D183" s="37"/>
      <c r="E183" s="39" t="s">
        <v>160</v>
      </c>
    </row>
    <row r="184" spans="1:5" ht="15" customHeight="1" x14ac:dyDescent="0.2">
      <c r="A184" s="38"/>
      <c r="B184" s="87"/>
      <c r="C184" s="37"/>
      <c r="D184" s="37"/>
      <c r="E184" s="42"/>
    </row>
    <row r="185" spans="1:5" ht="15" customHeight="1" x14ac:dyDescent="0.2">
      <c r="A185" s="138"/>
      <c r="B185" s="195" t="s">
        <v>50</v>
      </c>
      <c r="C185" s="195" t="s">
        <v>51</v>
      </c>
      <c r="D185" s="196" t="s">
        <v>52</v>
      </c>
      <c r="E185" s="207" t="s">
        <v>53</v>
      </c>
    </row>
    <row r="186" spans="1:5" ht="15" customHeight="1" x14ac:dyDescent="0.2">
      <c r="A186" s="53"/>
      <c r="B186" s="238">
        <v>12000000000</v>
      </c>
      <c r="C186" s="218">
        <v>6172</v>
      </c>
      <c r="D186" s="269" t="s">
        <v>456</v>
      </c>
      <c r="E186" s="239">
        <v>-400000</v>
      </c>
    </row>
    <row r="187" spans="1:5" ht="15" customHeight="1" x14ac:dyDescent="0.2">
      <c r="B187" s="240"/>
      <c r="C187" s="204" t="s">
        <v>55</v>
      </c>
      <c r="D187" s="205"/>
      <c r="E187" s="206">
        <f>SUM(E186:E186)</f>
        <v>-400000</v>
      </c>
    </row>
    <row r="188" spans="1:5" ht="15" customHeight="1" x14ac:dyDescent="0.2"/>
    <row r="189" spans="1:5" ht="15" customHeight="1" x14ac:dyDescent="0.25">
      <c r="A189" s="36" t="s">
        <v>18</v>
      </c>
      <c r="B189" s="37"/>
      <c r="C189" s="37"/>
      <c r="D189" s="37"/>
      <c r="E189" s="37"/>
    </row>
    <row r="190" spans="1:5" ht="15" customHeight="1" x14ac:dyDescent="0.2">
      <c r="A190" s="38" t="s">
        <v>435</v>
      </c>
      <c r="B190" s="37"/>
      <c r="C190" s="37"/>
      <c r="D190" s="37"/>
      <c r="E190" s="39" t="s">
        <v>436</v>
      </c>
    </row>
    <row r="191" spans="1:5" ht="15" customHeight="1" x14ac:dyDescent="0.2">
      <c r="A191" s="127"/>
      <c r="B191" s="128"/>
      <c r="C191" s="37"/>
      <c r="D191" s="37"/>
      <c r="E191" s="42"/>
    </row>
    <row r="192" spans="1:5" ht="15" customHeight="1" x14ac:dyDescent="0.2">
      <c r="A192" s="138"/>
      <c r="B192" s="195" t="s">
        <v>50</v>
      </c>
      <c r="C192" s="195" t="s">
        <v>51</v>
      </c>
      <c r="D192" s="196" t="s">
        <v>52</v>
      </c>
      <c r="E192" s="197" t="s">
        <v>53</v>
      </c>
    </row>
    <row r="193" spans="1:5" ht="15" customHeight="1" x14ac:dyDescent="0.2">
      <c r="A193" s="53"/>
      <c r="B193" s="272">
        <v>60004000000</v>
      </c>
      <c r="C193" s="209">
        <v>6172</v>
      </c>
      <c r="D193" s="243" t="s">
        <v>235</v>
      </c>
      <c r="E193" s="220">
        <v>-570850</v>
      </c>
    </row>
    <row r="194" spans="1:5" ht="15" customHeight="1" x14ac:dyDescent="0.2">
      <c r="A194" s="53"/>
      <c r="B194" s="280"/>
      <c r="C194" s="204" t="s">
        <v>55</v>
      </c>
      <c r="D194" s="205"/>
      <c r="E194" s="206">
        <f>SUM(E193:E193)</f>
        <v>-570850</v>
      </c>
    </row>
    <row r="195" spans="1:5" ht="15" customHeight="1" x14ac:dyDescent="0.2"/>
    <row r="196" spans="1:5" ht="15" customHeight="1" x14ac:dyDescent="0.25">
      <c r="A196" s="36" t="s">
        <v>18</v>
      </c>
      <c r="B196" s="37"/>
      <c r="C196" s="37"/>
      <c r="D196" s="37"/>
      <c r="E196" s="37"/>
    </row>
    <row r="197" spans="1:5" ht="15" customHeight="1" x14ac:dyDescent="0.2">
      <c r="A197" s="132" t="s">
        <v>152</v>
      </c>
      <c r="B197" s="37"/>
      <c r="C197" s="37"/>
      <c r="D197" s="37"/>
      <c r="E197" s="39" t="s">
        <v>153</v>
      </c>
    </row>
    <row r="198" spans="1:5" ht="15" customHeight="1" x14ac:dyDescent="0.25">
      <c r="A198" s="36"/>
      <c r="B198" s="41"/>
      <c r="C198" s="37"/>
      <c r="D198" s="37"/>
      <c r="E198" s="42"/>
    </row>
    <row r="199" spans="1:5" ht="15" customHeight="1" x14ac:dyDescent="0.2">
      <c r="A199" s="141"/>
      <c r="B199" s="195" t="s">
        <v>50</v>
      </c>
      <c r="C199" s="195" t="s">
        <v>51</v>
      </c>
      <c r="D199" s="196" t="s">
        <v>52</v>
      </c>
      <c r="E199" s="207" t="s">
        <v>53</v>
      </c>
    </row>
    <row r="200" spans="1:5" ht="15" customHeight="1" x14ac:dyDescent="0.2">
      <c r="A200" s="170"/>
      <c r="B200" s="272">
        <v>20000000000</v>
      </c>
      <c r="C200" s="209">
        <v>6172</v>
      </c>
      <c r="D200" s="224" t="s">
        <v>154</v>
      </c>
      <c r="E200" s="239">
        <v>-800000</v>
      </c>
    </row>
    <row r="201" spans="1:5" ht="15" customHeight="1" x14ac:dyDescent="0.2">
      <c r="A201" s="145"/>
      <c r="B201" s="240"/>
      <c r="C201" s="204" t="s">
        <v>55</v>
      </c>
      <c r="D201" s="205"/>
      <c r="E201" s="206">
        <f>SUM(E200:E200)</f>
        <v>-800000</v>
      </c>
    </row>
    <row r="202" spans="1:5" ht="15" customHeight="1" x14ac:dyDescent="0.2"/>
    <row r="203" spans="1:5" ht="15" customHeight="1" x14ac:dyDescent="0.25">
      <c r="A203" s="36" t="s">
        <v>18</v>
      </c>
      <c r="B203" s="37"/>
      <c r="C203" s="37"/>
      <c r="D203" s="37"/>
      <c r="E203" s="37"/>
    </row>
    <row r="204" spans="1:5" ht="15" customHeight="1" x14ac:dyDescent="0.2">
      <c r="A204" s="38" t="s">
        <v>70</v>
      </c>
      <c r="B204" s="37"/>
      <c r="C204" s="37"/>
      <c r="D204" s="37"/>
      <c r="E204" s="39" t="s">
        <v>71</v>
      </c>
    </row>
    <row r="205" spans="1:5" ht="15" customHeight="1" x14ac:dyDescent="0.25">
      <c r="A205" s="36"/>
      <c r="B205" s="41"/>
      <c r="C205" s="37"/>
      <c r="D205" s="37"/>
      <c r="E205" s="42"/>
    </row>
    <row r="206" spans="1:5" ht="15" customHeight="1" x14ac:dyDescent="0.2">
      <c r="A206" s="195" t="s">
        <v>49</v>
      </c>
      <c r="B206" s="195" t="s">
        <v>50</v>
      </c>
      <c r="C206" s="195" t="s">
        <v>51</v>
      </c>
      <c r="D206" s="196" t="s">
        <v>52</v>
      </c>
      <c r="E206" s="197" t="s">
        <v>53</v>
      </c>
    </row>
    <row r="207" spans="1:5" ht="15" customHeight="1" x14ac:dyDescent="0.2">
      <c r="A207" s="198">
        <v>804</v>
      </c>
      <c r="B207" s="272">
        <v>20000000000</v>
      </c>
      <c r="C207" s="209">
        <v>6172</v>
      </c>
      <c r="D207" s="224" t="s">
        <v>367</v>
      </c>
      <c r="E207" s="294">
        <v>-5000000</v>
      </c>
    </row>
    <row r="208" spans="1:5" ht="15" customHeight="1" x14ac:dyDescent="0.2">
      <c r="A208" s="304"/>
      <c r="B208" s="272"/>
      <c r="C208" s="204" t="s">
        <v>55</v>
      </c>
      <c r="D208" s="205"/>
      <c r="E208" s="206">
        <f>E207</f>
        <v>-5000000</v>
      </c>
    </row>
    <row r="209" spans="1:5" ht="15" customHeight="1" x14ac:dyDescent="0.2"/>
    <row r="210" spans="1:5" ht="15" customHeight="1" x14ac:dyDescent="0.25">
      <c r="A210" s="64" t="s">
        <v>18</v>
      </c>
      <c r="B210" s="37"/>
      <c r="C210" s="37"/>
      <c r="D210" s="37"/>
      <c r="E210" s="37"/>
    </row>
    <row r="211" spans="1:5" ht="15" customHeight="1" x14ac:dyDescent="0.2">
      <c r="A211" s="66" t="s">
        <v>207</v>
      </c>
      <c r="B211" s="37"/>
      <c r="C211" s="37"/>
      <c r="D211" s="37"/>
      <c r="E211" s="39" t="s">
        <v>208</v>
      </c>
    </row>
    <row r="212" spans="1:5" ht="15" customHeight="1" x14ac:dyDescent="0.2">
      <c r="A212" s="174"/>
      <c r="B212" s="128"/>
      <c r="C212" s="37"/>
      <c r="D212" s="37"/>
      <c r="E212" s="42"/>
    </row>
    <row r="213" spans="1:5" ht="15" customHeight="1" x14ac:dyDescent="0.2">
      <c r="A213" s="138"/>
      <c r="B213" s="195" t="s">
        <v>50</v>
      </c>
      <c r="C213" s="195" t="s">
        <v>51</v>
      </c>
      <c r="D213" s="196" t="s">
        <v>52</v>
      </c>
      <c r="E213" s="207" t="s">
        <v>53</v>
      </c>
    </row>
    <row r="214" spans="1:5" ht="15" customHeight="1" x14ac:dyDescent="0.2">
      <c r="A214" s="53"/>
      <c r="B214" s="238">
        <v>20004000000</v>
      </c>
      <c r="C214" s="236">
        <v>3635</v>
      </c>
      <c r="D214" s="243" t="s">
        <v>213</v>
      </c>
      <c r="E214" s="266">
        <v>-500000</v>
      </c>
    </row>
    <row r="215" spans="1:5" ht="15" customHeight="1" x14ac:dyDescent="0.2">
      <c r="A215" s="53"/>
      <c r="B215" s="238">
        <v>20000000000</v>
      </c>
      <c r="C215" s="236">
        <v>3635</v>
      </c>
      <c r="D215" s="224" t="s">
        <v>93</v>
      </c>
      <c r="E215" s="266">
        <v>-200000</v>
      </c>
    </row>
    <row r="216" spans="1:5" ht="15" customHeight="1" x14ac:dyDescent="0.2">
      <c r="A216" s="53"/>
      <c r="B216" s="238">
        <v>20004000000</v>
      </c>
      <c r="C216" s="236">
        <v>3639</v>
      </c>
      <c r="D216" s="243" t="s">
        <v>213</v>
      </c>
      <c r="E216" s="266">
        <v>-972786</v>
      </c>
    </row>
    <row r="217" spans="1:5" ht="15" customHeight="1" x14ac:dyDescent="0.2">
      <c r="A217" s="53"/>
      <c r="B217" s="238">
        <v>20004100022</v>
      </c>
      <c r="C217" s="236">
        <v>3639</v>
      </c>
      <c r="D217" s="243" t="s">
        <v>213</v>
      </c>
      <c r="E217" s="266">
        <v>-2296360</v>
      </c>
    </row>
    <row r="218" spans="1:5" ht="15" customHeight="1" x14ac:dyDescent="0.2">
      <c r="A218" s="53"/>
      <c r="B218" s="238">
        <v>20000000000</v>
      </c>
      <c r="C218" s="236">
        <v>3713</v>
      </c>
      <c r="D218" s="224" t="s">
        <v>93</v>
      </c>
      <c r="E218" s="266">
        <v>-100673.01</v>
      </c>
    </row>
    <row r="219" spans="1:5" ht="15" customHeight="1" x14ac:dyDescent="0.2">
      <c r="A219" s="53"/>
      <c r="B219" s="272"/>
      <c r="C219" s="204" t="s">
        <v>55</v>
      </c>
      <c r="D219" s="205"/>
      <c r="E219" s="206">
        <f>SUM(E214:E218)</f>
        <v>-4069819.01</v>
      </c>
    </row>
    <row r="220" spans="1:5" ht="15" customHeight="1" x14ac:dyDescent="0.2"/>
    <row r="221" spans="1:5" ht="15" customHeight="1" x14ac:dyDescent="0.25">
      <c r="A221" s="36" t="s">
        <v>18</v>
      </c>
      <c r="B221" s="85"/>
    </row>
    <row r="222" spans="1:5" ht="15" customHeight="1" x14ac:dyDescent="0.2">
      <c r="A222" s="66" t="s">
        <v>207</v>
      </c>
      <c r="B222" s="95"/>
      <c r="C222" s="65"/>
      <c r="D222" s="65"/>
      <c r="E222" s="67" t="s">
        <v>422</v>
      </c>
    </row>
    <row r="223" spans="1:5" ht="15" customHeight="1" x14ac:dyDescent="0.2">
      <c r="A223" s="38"/>
      <c r="B223" s="87"/>
      <c r="C223" s="37"/>
      <c r="D223" s="37"/>
      <c r="E223" s="42"/>
    </row>
    <row r="224" spans="1:5" ht="15" customHeight="1" x14ac:dyDescent="0.2">
      <c r="A224" s="195" t="s">
        <v>49</v>
      </c>
      <c r="B224" s="195" t="s">
        <v>50</v>
      </c>
      <c r="C224" s="195" t="s">
        <v>51</v>
      </c>
      <c r="D224" s="196" t="s">
        <v>52</v>
      </c>
      <c r="E224" s="207" t="s">
        <v>53</v>
      </c>
    </row>
    <row r="225" spans="1:5" ht="15" customHeight="1" x14ac:dyDescent="0.2">
      <c r="A225" s="237">
        <v>38100880</v>
      </c>
      <c r="B225" s="238">
        <v>60010100696</v>
      </c>
      <c r="C225" s="218">
        <v>3636</v>
      </c>
      <c r="D225" s="224" t="s">
        <v>216</v>
      </c>
      <c r="E225" s="239">
        <v>-1515.5</v>
      </c>
    </row>
    <row r="226" spans="1:5" ht="15" customHeight="1" x14ac:dyDescent="0.2">
      <c r="A226" s="237">
        <v>38500881</v>
      </c>
      <c r="B226" s="238">
        <v>60010100696</v>
      </c>
      <c r="C226" s="218">
        <v>3636</v>
      </c>
      <c r="D226" s="224" t="s">
        <v>216</v>
      </c>
      <c r="E226" s="239">
        <v>-4546.5</v>
      </c>
    </row>
    <row r="227" spans="1:5" ht="15" customHeight="1" x14ac:dyDescent="0.2">
      <c r="A227" s="237">
        <v>38100880</v>
      </c>
      <c r="B227" s="238">
        <v>60010100696</v>
      </c>
      <c r="C227" s="218">
        <v>3636</v>
      </c>
      <c r="D227" s="224" t="s">
        <v>109</v>
      </c>
      <c r="E227" s="239">
        <v>-19000</v>
      </c>
    </row>
    <row r="228" spans="1:5" ht="15" customHeight="1" x14ac:dyDescent="0.2">
      <c r="A228" s="237">
        <v>38500881</v>
      </c>
      <c r="B228" s="238">
        <v>60010100696</v>
      </c>
      <c r="C228" s="218">
        <v>3636</v>
      </c>
      <c r="D228" s="224" t="s">
        <v>109</v>
      </c>
      <c r="E228" s="239">
        <v>-57000</v>
      </c>
    </row>
    <row r="229" spans="1:5" ht="15" customHeight="1" x14ac:dyDescent="0.2">
      <c r="A229" s="237">
        <v>38100880</v>
      </c>
      <c r="B229" s="238">
        <v>60010100696</v>
      </c>
      <c r="C229" s="218">
        <v>3636</v>
      </c>
      <c r="D229" s="224" t="s">
        <v>459</v>
      </c>
      <c r="E229" s="239">
        <v>-931.6</v>
      </c>
    </row>
    <row r="230" spans="1:5" ht="15" customHeight="1" x14ac:dyDescent="0.2">
      <c r="A230" s="237">
        <v>38500881</v>
      </c>
      <c r="B230" s="238">
        <v>60010100696</v>
      </c>
      <c r="C230" s="218">
        <v>3636</v>
      </c>
      <c r="D230" s="224" t="s">
        <v>459</v>
      </c>
      <c r="E230" s="239">
        <v>-2794.8</v>
      </c>
    </row>
    <row r="231" spans="1:5" ht="15" customHeight="1" x14ac:dyDescent="0.2">
      <c r="A231" s="237">
        <v>38100880</v>
      </c>
      <c r="B231" s="238">
        <v>60010100696</v>
      </c>
      <c r="C231" s="218">
        <v>3636</v>
      </c>
      <c r="D231" s="224" t="s">
        <v>92</v>
      </c>
      <c r="E231" s="239">
        <v>-10000</v>
      </c>
    </row>
    <row r="232" spans="1:5" ht="15" customHeight="1" x14ac:dyDescent="0.2">
      <c r="A232" s="237">
        <v>38500881</v>
      </c>
      <c r="B232" s="238">
        <v>60010100696</v>
      </c>
      <c r="C232" s="218">
        <v>3636</v>
      </c>
      <c r="D232" s="224" t="s">
        <v>92</v>
      </c>
      <c r="E232" s="239">
        <v>-30000</v>
      </c>
    </row>
    <row r="233" spans="1:5" ht="15" customHeight="1" x14ac:dyDescent="0.2">
      <c r="A233" s="237">
        <v>38100880</v>
      </c>
      <c r="B233" s="238">
        <v>60010100696</v>
      </c>
      <c r="C233" s="218">
        <v>3636</v>
      </c>
      <c r="D233" s="243" t="s">
        <v>213</v>
      </c>
      <c r="E233" s="239">
        <v>-57250</v>
      </c>
    </row>
    <row r="234" spans="1:5" ht="15" customHeight="1" x14ac:dyDescent="0.2">
      <c r="A234" s="237">
        <v>38500881</v>
      </c>
      <c r="B234" s="238">
        <v>60010100696</v>
      </c>
      <c r="C234" s="218">
        <v>3636</v>
      </c>
      <c r="D234" s="243" t="s">
        <v>213</v>
      </c>
      <c r="E234" s="239">
        <v>-171750</v>
      </c>
    </row>
    <row r="235" spans="1:5" ht="15" customHeight="1" x14ac:dyDescent="0.2">
      <c r="A235" s="237">
        <v>38100880</v>
      </c>
      <c r="B235" s="238">
        <v>60010100696</v>
      </c>
      <c r="C235" s="218">
        <v>3636</v>
      </c>
      <c r="D235" s="269" t="s">
        <v>456</v>
      </c>
      <c r="E235" s="239">
        <v>-50000</v>
      </c>
    </row>
    <row r="236" spans="1:5" ht="15" customHeight="1" x14ac:dyDescent="0.2">
      <c r="A236" s="237">
        <v>38500881</v>
      </c>
      <c r="B236" s="238">
        <v>60010100696</v>
      </c>
      <c r="C236" s="218">
        <v>3636</v>
      </c>
      <c r="D236" s="269" t="s">
        <v>456</v>
      </c>
      <c r="E236" s="239">
        <v>-150000</v>
      </c>
    </row>
    <row r="237" spans="1:5" ht="15" customHeight="1" x14ac:dyDescent="0.2">
      <c r="A237" s="237">
        <v>38100880</v>
      </c>
      <c r="B237" s="238">
        <v>60010100696</v>
      </c>
      <c r="C237" s="218">
        <v>3636</v>
      </c>
      <c r="D237" s="224" t="s">
        <v>93</v>
      </c>
      <c r="E237" s="239">
        <v>-202500</v>
      </c>
    </row>
    <row r="238" spans="1:5" ht="15" customHeight="1" x14ac:dyDescent="0.2">
      <c r="A238" s="237">
        <v>38500881</v>
      </c>
      <c r="B238" s="238">
        <v>60010100696</v>
      </c>
      <c r="C238" s="218">
        <v>3636</v>
      </c>
      <c r="D238" s="224" t="s">
        <v>93</v>
      </c>
      <c r="E238" s="239">
        <v>-607500</v>
      </c>
    </row>
    <row r="239" spans="1:5" ht="15" customHeight="1" x14ac:dyDescent="0.2">
      <c r="A239" s="237">
        <v>38100880</v>
      </c>
      <c r="B239" s="238">
        <v>60010100696</v>
      </c>
      <c r="C239" s="218">
        <v>3636</v>
      </c>
      <c r="D239" s="224" t="s">
        <v>129</v>
      </c>
      <c r="E239" s="239">
        <v>-8686.5</v>
      </c>
    </row>
    <row r="240" spans="1:5" ht="15" customHeight="1" x14ac:dyDescent="0.2">
      <c r="A240" s="237">
        <v>38500881</v>
      </c>
      <c r="B240" s="238">
        <v>60010100696</v>
      </c>
      <c r="C240" s="218">
        <v>3636</v>
      </c>
      <c r="D240" s="224" t="s">
        <v>129</v>
      </c>
      <c r="E240" s="239">
        <v>-26059.5</v>
      </c>
    </row>
    <row r="241" spans="1:5" ht="15" customHeight="1" x14ac:dyDescent="0.2">
      <c r="A241" s="237">
        <v>38100880</v>
      </c>
      <c r="B241" s="238">
        <v>60010100696</v>
      </c>
      <c r="C241" s="218">
        <v>3636</v>
      </c>
      <c r="D241" s="224" t="s">
        <v>94</v>
      </c>
      <c r="E241" s="239">
        <v>-11253.25</v>
      </c>
    </row>
    <row r="242" spans="1:5" ht="15" customHeight="1" x14ac:dyDescent="0.2">
      <c r="A242" s="237">
        <v>38500881</v>
      </c>
      <c r="B242" s="238">
        <v>60010100696</v>
      </c>
      <c r="C242" s="218">
        <v>3636</v>
      </c>
      <c r="D242" s="224" t="s">
        <v>94</v>
      </c>
      <c r="E242" s="239">
        <v>-33759.75</v>
      </c>
    </row>
    <row r="243" spans="1:5" ht="15" customHeight="1" x14ac:dyDescent="0.2">
      <c r="A243" s="240"/>
      <c r="B243" s="258"/>
      <c r="C243" s="204" t="s">
        <v>55</v>
      </c>
      <c r="D243" s="205"/>
      <c r="E243" s="206">
        <f>SUM(E225:E242)</f>
        <v>-1444547.4</v>
      </c>
    </row>
    <row r="244" spans="1:5" ht="15" customHeight="1" x14ac:dyDescent="0.2"/>
    <row r="245" spans="1:5" ht="15" customHeight="1" x14ac:dyDescent="0.25">
      <c r="A245" s="36" t="s">
        <v>18</v>
      </c>
    </row>
    <row r="246" spans="1:5" ht="15" customHeight="1" x14ac:dyDescent="0.2">
      <c r="A246" s="66" t="s">
        <v>551</v>
      </c>
      <c r="B246" s="65"/>
      <c r="C246" s="65"/>
      <c r="D246" s="65"/>
      <c r="E246" s="67" t="s">
        <v>314</v>
      </c>
    </row>
    <row r="247" spans="1:5" ht="15" customHeight="1" x14ac:dyDescent="0.2">
      <c r="A247" s="38"/>
      <c r="B247" s="41"/>
      <c r="C247" s="37"/>
      <c r="D247" s="37"/>
      <c r="E247" s="42"/>
    </row>
    <row r="248" spans="1:5" ht="15" customHeight="1" x14ac:dyDescent="0.2">
      <c r="A248" s="195" t="s">
        <v>49</v>
      </c>
      <c r="B248" s="195" t="s">
        <v>50</v>
      </c>
      <c r="C248" s="195" t="s">
        <v>51</v>
      </c>
      <c r="D248" s="196" t="s">
        <v>52</v>
      </c>
      <c r="E248" s="207" t="s">
        <v>53</v>
      </c>
    </row>
    <row r="249" spans="1:5" ht="15" customHeight="1" x14ac:dyDescent="0.2">
      <c r="A249" s="237">
        <v>38100880</v>
      </c>
      <c r="B249" s="238">
        <v>60010100551</v>
      </c>
      <c r="C249" s="218">
        <v>3636</v>
      </c>
      <c r="D249" s="224" t="s">
        <v>164</v>
      </c>
      <c r="E249" s="239">
        <v>-4253.7</v>
      </c>
    </row>
    <row r="250" spans="1:5" ht="15" customHeight="1" x14ac:dyDescent="0.2">
      <c r="A250" s="237">
        <v>38500881</v>
      </c>
      <c r="B250" s="238">
        <v>60010100551</v>
      </c>
      <c r="C250" s="218">
        <v>3636</v>
      </c>
      <c r="D250" s="224" t="s">
        <v>164</v>
      </c>
      <c r="E250" s="239">
        <v>-24104.3</v>
      </c>
    </row>
    <row r="251" spans="1:5" ht="15" customHeight="1" x14ac:dyDescent="0.2">
      <c r="A251" s="237">
        <v>38100880</v>
      </c>
      <c r="B251" s="238">
        <v>60010100551</v>
      </c>
      <c r="C251" s="218">
        <v>3636</v>
      </c>
      <c r="D251" s="224" t="s">
        <v>165</v>
      </c>
      <c r="E251" s="239">
        <v>-1313.05</v>
      </c>
    </row>
    <row r="252" spans="1:5" ht="15" customHeight="1" x14ac:dyDescent="0.2">
      <c r="A252" s="237">
        <v>38500881</v>
      </c>
      <c r="B252" s="238">
        <v>60010100551</v>
      </c>
      <c r="C252" s="236">
        <v>3636</v>
      </c>
      <c r="D252" s="224" t="s">
        <v>165</v>
      </c>
      <c r="E252" s="239">
        <v>-5773.95</v>
      </c>
    </row>
    <row r="253" spans="1:5" ht="15" customHeight="1" x14ac:dyDescent="0.2">
      <c r="A253" s="237">
        <v>38100880</v>
      </c>
      <c r="B253" s="238">
        <v>60010100551</v>
      </c>
      <c r="C253" s="236">
        <v>3636</v>
      </c>
      <c r="D253" s="224" t="s">
        <v>166</v>
      </c>
      <c r="E253" s="239">
        <v>-472.95</v>
      </c>
    </row>
    <row r="254" spans="1:5" ht="15" customHeight="1" x14ac:dyDescent="0.2">
      <c r="A254" s="237">
        <v>38500881</v>
      </c>
      <c r="B254" s="238">
        <v>60010100551</v>
      </c>
      <c r="C254" s="236">
        <v>3636</v>
      </c>
      <c r="D254" s="224" t="s">
        <v>166</v>
      </c>
      <c r="E254" s="239">
        <v>-2680.05</v>
      </c>
    </row>
    <row r="255" spans="1:5" ht="15" customHeight="1" x14ac:dyDescent="0.2">
      <c r="A255" s="237">
        <v>38100880</v>
      </c>
      <c r="B255" s="238">
        <v>60010100551</v>
      </c>
      <c r="C255" s="236">
        <v>3636</v>
      </c>
      <c r="D255" s="224" t="s">
        <v>109</v>
      </c>
      <c r="E255" s="239">
        <v>-7223</v>
      </c>
    </row>
    <row r="256" spans="1:5" ht="15" customHeight="1" x14ac:dyDescent="0.2">
      <c r="A256" s="237">
        <v>38500881</v>
      </c>
      <c r="B256" s="238">
        <v>60010100551</v>
      </c>
      <c r="C256" s="236">
        <v>3636</v>
      </c>
      <c r="D256" s="224" t="s">
        <v>109</v>
      </c>
      <c r="E256" s="239">
        <v>-44263.64</v>
      </c>
    </row>
    <row r="257" spans="1:5" ht="15" customHeight="1" x14ac:dyDescent="0.2">
      <c r="A257" s="237">
        <v>38100880</v>
      </c>
      <c r="B257" s="238">
        <v>60010100551</v>
      </c>
      <c r="C257" s="218">
        <v>3636</v>
      </c>
      <c r="D257" s="224" t="s">
        <v>203</v>
      </c>
      <c r="E257" s="239">
        <v>-900.43</v>
      </c>
    </row>
    <row r="258" spans="1:5" ht="15" customHeight="1" x14ac:dyDescent="0.2">
      <c r="A258" s="237">
        <v>38500881</v>
      </c>
      <c r="B258" s="238">
        <v>60010100551</v>
      </c>
      <c r="C258" s="236">
        <v>3636</v>
      </c>
      <c r="D258" s="224" t="s">
        <v>203</v>
      </c>
      <c r="E258" s="239">
        <v>-1435.75</v>
      </c>
    </row>
    <row r="259" spans="1:5" ht="15" customHeight="1" x14ac:dyDescent="0.2">
      <c r="A259" s="237">
        <v>38100880</v>
      </c>
      <c r="B259" s="238">
        <v>60010100551</v>
      </c>
      <c r="C259" s="236">
        <v>3636</v>
      </c>
      <c r="D259" s="224" t="s">
        <v>459</v>
      </c>
      <c r="E259" s="239">
        <v>-784.9</v>
      </c>
    </row>
    <row r="260" spans="1:5" ht="15" customHeight="1" x14ac:dyDescent="0.2">
      <c r="A260" s="237">
        <v>38500881</v>
      </c>
      <c r="B260" s="238">
        <v>60010100551</v>
      </c>
      <c r="C260" s="236">
        <v>3636</v>
      </c>
      <c r="D260" s="224" t="s">
        <v>459</v>
      </c>
      <c r="E260" s="239">
        <v>-781.1</v>
      </c>
    </row>
    <row r="261" spans="1:5" ht="15" customHeight="1" x14ac:dyDescent="0.2">
      <c r="A261" s="237">
        <v>38100880</v>
      </c>
      <c r="B261" s="238">
        <v>60010100551</v>
      </c>
      <c r="C261" s="236">
        <v>3636</v>
      </c>
      <c r="D261" s="224" t="s">
        <v>92</v>
      </c>
      <c r="E261" s="239">
        <v>-6296</v>
      </c>
    </row>
    <row r="262" spans="1:5" ht="15" customHeight="1" x14ac:dyDescent="0.2">
      <c r="A262" s="237">
        <v>38500881</v>
      </c>
      <c r="B262" s="238">
        <v>60010100551</v>
      </c>
      <c r="C262" s="236">
        <v>3636</v>
      </c>
      <c r="D262" s="224" t="s">
        <v>92</v>
      </c>
      <c r="E262" s="239">
        <v>-32344</v>
      </c>
    </row>
    <row r="263" spans="1:5" ht="15" customHeight="1" x14ac:dyDescent="0.2">
      <c r="A263" s="237">
        <v>38100880</v>
      </c>
      <c r="B263" s="238">
        <v>60010100551</v>
      </c>
      <c r="C263" s="236">
        <v>3636</v>
      </c>
      <c r="D263" s="243" t="s">
        <v>213</v>
      </c>
      <c r="E263" s="239">
        <v>-273870</v>
      </c>
    </row>
    <row r="264" spans="1:5" ht="15" customHeight="1" x14ac:dyDescent="0.2">
      <c r="A264" s="237">
        <v>38500881</v>
      </c>
      <c r="B264" s="238">
        <v>60010100551</v>
      </c>
      <c r="C264" s="218">
        <v>3636</v>
      </c>
      <c r="D264" s="243" t="s">
        <v>213</v>
      </c>
      <c r="E264" s="239">
        <v>-1551930</v>
      </c>
    </row>
    <row r="265" spans="1:5" ht="15" customHeight="1" x14ac:dyDescent="0.2">
      <c r="A265" s="237">
        <v>38100880</v>
      </c>
      <c r="B265" s="238">
        <v>60010100551</v>
      </c>
      <c r="C265" s="218">
        <v>3636</v>
      </c>
      <c r="D265" s="269" t="s">
        <v>456</v>
      </c>
      <c r="E265" s="239">
        <v>-18076.3</v>
      </c>
    </row>
    <row r="266" spans="1:5" ht="15" customHeight="1" x14ac:dyDescent="0.2">
      <c r="A266" s="237">
        <v>38500881</v>
      </c>
      <c r="B266" s="238">
        <v>60010100551</v>
      </c>
      <c r="C266" s="218">
        <v>3636</v>
      </c>
      <c r="D266" s="269" t="s">
        <v>456</v>
      </c>
      <c r="E266" s="239">
        <v>-105765.7</v>
      </c>
    </row>
    <row r="267" spans="1:5" ht="15" customHeight="1" x14ac:dyDescent="0.2">
      <c r="A267" s="237">
        <v>38100880</v>
      </c>
      <c r="B267" s="238">
        <v>60010100551</v>
      </c>
      <c r="C267" s="218">
        <v>3636</v>
      </c>
      <c r="D267" s="224" t="s">
        <v>93</v>
      </c>
      <c r="E267" s="239">
        <v>-17316.400000000001</v>
      </c>
    </row>
    <row r="268" spans="1:5" ht="15" customHeight="1" x14ac:dyDescent="0.2">
      <c r="A268" s="237">
        <v>38500881</v>
      </c>
      <c r="B268" s="238">
        <v>60010100551</v>
      </c>
      <c r="C268" s="218">
        <v>3636</v>
      </c>
      <c r="D268" s="224" t="s">
        <v>93</v>
      </c>
      <c r="E268" s="239">
        <v>-85459.6</v>
      </c>
    </row>
    <row r="269" spans="1:5" ht="15" customHeight="1" x14ac:dyDescent="0.2">
      <c r="A269" s="237">
        <v>38100880</v>
      </c>
      <c r="B269" s="238">
        <v>60010100551</v>
      </c>
      <c r="C269" s="218">
        <v>3636</v>
      </c>
      <c r="D269" s="224" t="s">
        <v>129</v>
      </c>
      <c r="E269" s="239">
        <v>-4888.55</v>
      </c>
    </row>
    <row r="270" spans="1:5" ht="15" customHeight="1" x14ac:dyDescent="0.2">
      <c r="A270" s="237">
        <v>38500881</v>
      </c>
      <c r="B270" s="238">
        <v>60010100551</v>
      </c>
      <c r="C270" s="218">
        <v>3636</v>
      </c>
      <c r="D270" s="224" t="s">
        <v>129</v>
      </c>
      <c r="E270" s="239">
        <v>-24368.45</v>
      </c>
    </row>
    <row r="271" spans="1:5" ht="15" customHeight="1" x14ac:dyDescent="0.2">
      <c r="A271" s="237">
        <v>38100880</v>
      </c>
      <c r="B271" s="238">
        <v>60010100551</v>
      </c>
      <c r="C271" s="218">
        <v>3636</v>
      </c>
      <c r="D271" s="224" t="s">
        <v>94</v>
      </c>
      <c r="E271" s="239">
        <v>-2555.6</v>
      </c>
    </row>
    <row r="272" spans="1:5" ht="15" customHeight="1" x14ac:dyDescent="0.2">
      <c r="A272" s="237">
        <v>38500881</v>
      </c>
      <c r="B272" s="238">
        <v>60010100551</v>
      </c>
      <c r="C272" s="218">
        <v>3636</v>
      </c>
      <c r="D272" s="224" t="s">
        <v>94</v>
      </c>
      <c r="E272" s="239">
        <v>-16148.4</v>
      </c>
    </row>
    <row r="273" spans="1:5" ht="15" customHeight="1" x14ac:dyDescent="0.2">
      <c r="A273" s="237">
        <v>38100880</v>
      </c>
      <c r="B273" s="238">
        <v>60010100551</v>
      </c>
      <c r="C273" s="218">
        <v>3636</v>
      </c>
      <c r="D273" s="224" t="s">
        <v>552</v>
      </c>
      <c r="E273" s="239">
        <v>-2000</v>
      </c>
    </row>
    <row r="274" spans="1:5" ht="15" customHeight="1" x14ac:dyDescent="0.2">
      <c r="A274" s="237">
        <v>38500881</v>
      </c>
      <c r="B274" s="238">
        <v>60010100551</v>
      </c>
      <c r="C274" s="218">
        <v>3636</v>
      </c>
      <c r="D274" s="224" t="s">
        <v>552</v>
      </c>
      <c r="E274" s="239">
        <v>-8000</v>
      </c>
    </row>
    <row r="275" spans="1:5" ht="15" customHeight="1" x14ac:dyDescent="0.2">
      <c r="A275" s="240"/>
      <c r="B275" s="240"/>
      <c r="C275" s="204" t="s">
        <v>55</v>
      </c>
      <c r="D275" s="205"/>
      <c r="E275" s="206">
        <f>SUM(E249:E274)</f>
        <v>-2243005.8200000003</v>
      </c>
    </row>
    <row r="276" spans="1:5" ht="15" customHeight="1" x14ac:dyDescent="0.2">
      <c r="B276" s="319"/>
    </row>
    <row r="277" spans="1:5" ht="15" customHeight="1" x14ac:dyDescent="0.25">
      <c r="A277" s="64" t="s">
        <v>18</v>
      </c>
      <c r="B277" s="37"/>
      <c r="C277" s="37"/>
      <c r="D277" s="37"/>
      <c r="E277" s="37"/>
    </row>
    <row r="278" spans="1:5" ht="15" customHeight="1" x14ac:dyDescent="0.2">
      <c r="A278" s="38" t="s">
        <v>278</v>
      </c>
      <c r="B278" s="37"/>
      <c r="C278" s="37"/>
      <c r="D278" s="37"/>
      <c r="E278" s="39" t="s">
        <v>279</v>
      </c>
    </row>
    <row r="279" spans="1:5" ht="15" customHeight="1" x14ac:dyDescent="0.2">
      <c r="A279" s="174"/>
      <c r="B279" s="128"/>
      <c r="C279" s="37"/>
      <c r="D279" s="37"/>
      <c r="E279" s="42"/>
    </row>
    <row r="280" spans="1:5" ht="15" customHeight="1" x14ac:dyDescent="0.2">
      <c r="A280" s="138"/>
      <c r="B280" s="195" t="s">
        <v>50</v>
      </c>
      <c r="C280" s="195" t="s">
        <v>51</v>
      </c>
      <c r="D280" s="196" t="s">
        <v>52</v>
      </c>
      <c r="E280" s="207" t="s">
        <v>53</v>
      </c>
    </row>
    <row r="281" spans="1:5" ht="15" customHeight="1" x14ac:dyDescent="0.2">
      <c r="A281" s="170"/>
      <c r="B281" s="238">
        <v>30100000000</v>
      </c>
      <c r="C281" s="236">
        <v>1014</v>
      </c>
      <c r="D281" s="267" t="s">
        <v>97</v>
      </c>
      <c r="E281" s="266">
        <v>-200000</v>
      </c>
    </row>
    <row r="282" spans="1:5" ht="15" customHeight="1" x14ac:dyDescent="0.2">
      <c r="A282" s="170"/>
      <c r="B282" s="272">
        <v>20000000000</v>
      </c>
      <c r="C282" s="209">
        <v>1099</v>
      </c>
      <c r="D282" s="267" t="s">
        <v>161</v>
      </c>
      <c r="E282" s="266">
        <v>-100000</v>
      </c>
    </row>
    <row r="283" spans="1:5" ht="15" customHeight="1" x14ac:dyDescent="0.2">
      <c r="A283" s="170"/>
      <c r="B283" s="272">
        <v>20004000000</v>
      </c>
      <c r="C283" s="236">
        <v>3719</v>
      </c>
      <c r="D283" s="224" t="s">
        <v>553</v>
      </c>
      <c r="E283" s="266">
        <v>-100000</v>
      </c>
    </row>
    <row r="284" spans="1:5" ht="15" customHeight="1" x14ac:dyDescent="0.2">
      <c r="A284" s="53"/>
      <c r="B284" s="272"/>
      <c r="C284" s="204" t="s">
        <v>55</v>
      </c>
      <c r="D284" s="205"/>
      <c r="E284" s="206">
        <f>SUM(E281:E283)</f>
        <v>-400000</v>
      </c>
    </row>
    <row r="285" spans="1:5" ht="15" customHeight="1" x14ac:dyDescent="0.2"/>
    <row r="286" spans="1:5" ht="15" customHeight="1" x14ac:dyDescent="0.25">
      <c r="A286" s="64" t="s">
        <v>18</v>
      </c>
      <c r="B286" s="95"/>
      <c r="C286" s="65"/>
      <c r="D286" s="41"/>
      <c r="E286" s="41"/>
    </row>
    <row r="287" spans="1:5" ht="15" customHeight="1" x14ac:dyDescent="0.2">
      <c r="A287" s="66" t="s">
        <v>75</v>
      </c>
      <c r="B287" s="95"/>
      <c r="C287" s="65"/>
      <c r="D287" s="65"/>
      <c r="E287" s="67" t="s">
        <v>76</v>
      </c>
    </row>
    <row r="288" spans="1:5" ht="15" customHeight="1" x14ac:dyDescent="0.2">
      <c r="A288" s="68"/>
      <c r="B288" s="96"/>
      <c r="C288" s="65"/>
      <c r="D288" s="68"/>
      <c r="E288" s="97"/>
    </row>
    <row r="289" spans="1:5" ht="15" customHeight="1" x14ac:dyDescent="0.2">
      <c r="A289" s="207" t="s">
        <v>49</v>
      </c>
      <c r="B289" s="207" t="s">
        <v>50</v>
      </c>
      <c r="C289" s="207" t="s">
        <v>51</v>
      </c>
      <c r="D289" s="208" t="s">
        <v>52</v>
      </c>
      <c r="E289" s="197" t="s">
        <v>53</v>
      </c>
    </row>
    <row r="290" spans="1:5" ht="15" customHeight="1" x14ac:dyDescent="0.2">
      <c r="A290" s="198"/>
      <c r="B290" s="272">
        <v>20000000000</v>
      </c>
      <c r="C290" s="200">
        <v>3269</v>
      </c>
      <c r="D290" s="224" t="s">
        <v>454</v>
      </c>
      <c r="E290" s="202">
        <v>-8000</v>
      </c>
    </row>
    <row r="291" spans="1:5" ht="15" customHeight="1" x14ac:dyDescent="0.2">
      <c r="A291" s="198"/>
      <c r="B291" s="272">
        <v>20000000000</v>
      </c>
      <c r="C291" s="200">
        <v>3269</v>
      </c>
      <c r="D291" s="241" t="s">
        <v>554</v>
      </c>
      <c r="E291" s="202">
        <v>-2000</v>
      </c>
    </row>
    <row r="292" spans="1:5" ht="15" customHeight="1" x14ac:dyDescent="0.2">
      <c r="A292" s="198"/>
      <c r="B292" s="272">
        <v>20000000000</v>
      </c>
      <c r="C292" s="200">
        <v>3269</v>
      </c>
      <c r="D292" s="224" t="s">
        <v>93</v>
      </c>
      <c r="E292" s="202">
        <v>-329000</v>
      </c>
    </row>
    <row r="293" spans="1:5" ht="15" customHeight="1" x14ac:dyDescent="0.2">
      <c r="A293" s="198">
        <v>110</v>
      </c>
      <c r="B293" s="272">
        <v>30102000000</v>
      </c>
      <c r="C293" s="200">
        <v>3299</v>
      </c>
      <c r="D293" s="243" t="s">
        <v>90</v>
      </c>
      <c r="E293" s="202">
        <v>-364000</v>
      </c>
    </row>
    <row r="294" spans="1:5" ht="15" customHeight="1" x14ac:dyDescent="0.2">
      <c r="A294" s="245"/>
      <c r="B294" s="256"/>
      <c r="C294" s="213" t="s">
        <v>55</v>
      </c>
      <c r="D294" s="214"/>
      <c r="E294" s="215">
        <f>SUM(E290:E293)</f>
        <v>-703000</v>
      </c>
    </row>
    <row r="295" spans="1:5" ht="15" customHeight="1" x14ac:dyDescent="0.2"/>
    <row r="296" spans="1:5" ht="15" customHeight="1" x14ac:dyDescent="0.25">
      <c r="A296" s="64" t="s">
        <v>18</v>
      </c>
      <c r="B296" s="65"/>
      <c r="C296" s="65"/>
    </row>
    <row r="297" spans="1:5" ht="15" customHeight="1" x14ac:dyDescent="0.2">
      <c r="A297" s="38" t="s">
        <v>84</v>
      </c>
      <c r="B297" s="41"/>
      <c r="C297" s="41"/>
      <c r="D297" s="41"/>
      <c r="E297" s="41" t="s">
        <v>85</v>
      </c>
    </row>
    <row r="298" spans="1:5" ht="15" customHeight="1" x14ac:dyDescent="0.2">
      <c r="A298" s="68"/>
      <c r="B298" s="118"/>
      <c r="C298" s="65"/>
      <c r="D298" s="119"/>
      <c r="E298" s="97"/>
    </row>
    <row r="299" spans="1:5" ht="15" customHeight="1" x14ac:dyDescent="0.2">
      <c r="A299" s="207" t="s">
        <v>49</v>
      </c>
      <c r="B299" s="207" t="s">
        <v>50</v>
      </c>
      <c r="C299" s="207" t="s">
        <v>51</v>
      </c>
      <c r="D299" s="208" t="s">
        <v>52</v>
      </c>
      <c r="E299" s="197" t="s">
        <v>53</v>
      </c>
    </row>
    <row r="300" spans="1:5" ht="15" customHeight="1" x14ac:dyDescent="0.2">
      <c r="A300" s="198">
        <v>412</v>
      </c>
      <c r="B300" s="209">
        <v>20004000000</v>
      </c>
      <c r="C300" s="200">
        <v>4399</v>
      </c>
      <c r="D300" s="224" t="s">
        <v>93</v>
      </c>
      <c r="E300" s="202">
        <v>-123900</v>
      </c>
    </row>
    <row r="301" spans="1:5" ht="15" customHeight="1" x14ac:dyDescent="0.2">
      <c r="A301" s="198"/>
      <c r="B301" s="272">
        <v>20000000000</v>
      </c>
      <c r="C301" s="200">
        <v>6172</v>
      </c>
      <c r="D301" s="224" t="s">
        <v>93</v>
      </c>
      <c r="E301" s="202">
        <v>-10000</v>
      </c>
    </row>
    <row r="302" spans="1:5" ht="15" customHeight="1" x14ac:dyDescent="0.2">
      <c r="A302" s="198"/>
      <c r="B302" s="272">
        <v>20000000000</v>
      </c>
      <c r="C302" s="200">
        <v>6172</v>
      </c>
      <c r="D302" s="267" t="s">
        <v>161</v>
      </c>
      <c r="E302" s="202">
        <v>-20000</v>
      </c>
    </row>
    <row r="303" spans="1:5" ht="15" customHeight="1" x14ac:dyDescent="0.2">
      <c r="A303" s="198"/>
      <c r="B303" s="272">
        <v>20000000000</v>
      </c>
      <c r="C303" s="200">
        <v>4399</v>
      </c>
      <c r="D303" s="224" t="s">
        <v>93</v>
      </c>
      <c r="E303" s="202">
        <v>-15000</v>
      </c>
    </row>
    <row r="304" spans="1:5" ht="15" customHeight="1" x14ac:dyDescent="0.2">
      <c r="A304" s="198"/>
      <c r="B304" s="272">
        <v>20000000000</v>
      </c>
      <c r="C304" s="200">
        <v>4399</v>
      </c>
      <c r="D304" s="224" t="s">
        <v>93</v>
      </c>
      <c r="E304" s="202">
        <v>-215398</v>
      </c>
    </row>
    <row r="305" spans="1:5" ht="15" customHeight="1" x14ac:dyDescent="0.2">
      <c r="A305" s="198"/>
      <c r="B305" s="272">
        <v>20000000000</v>
      </c>
      <c r="C305" s="200">
        <v>4399</v>
      </c>
      <c r="D305" s="224" t="s">
        <v>94</v>
      </c>
      <c r="E305" s="202">
        <v>-42100</v>
      </c>
    </row>
    <row r="306" spans="1:5" ht="15" customHeight="1" x14ac:dyDescent="0.2">
      <c r="A306" s="211"/>
      <c r="B306" s="212"/>
      <c r="C306" s="213" t="s">
        <v>55</v>
      </c>
      <c r="D306" s="214"/>
      <c r="E306" s="215">
        <f>SUM(E300:E305)</f>
        <v>-426398</v>
      </c>
    </row>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6" t="s">
        <v>18</v>
      </c>
      <c r="B314" s="37"/>
      <c r="C314" s="37"/>
      <c r="D314" s="37"/>
      <c r="E314" s="37"/>
    </row>
    <row r="315" spans="1:5" ht="15" customHeight="1" x14ac:dyDescent="0.2">
      <c r="A315" s="66" t="s">
        <v>444</v>
      </c>
      <c r="B315" s="65"/>
      <c r="C315" s="65"/>
      <c r="D315" s="65"/>
      <c r="E315" s="67" t="s">
        <v>445</v>
      </c>
    </row>
    <row r="316" spans="1:5" ht="15" customHeight="1" x14ac:dyDescent="0.25">
      <c r="A316" s="36"/>
      <c r="B316" s="157"/>
      <c r="C316" s="37"/>
      <c r="D316" s="37"/>
      <c r="E316" s="42"/>
    </row>
    <row r="317" spans="1:5" ht="15" customHeight="1" x14ac:dyDescent="0.2">
      <c r="A317" s="207" t="s">
        <v>49</v>
      </c>
      <c r="B317" s="195" t="s">
        <v>50</v>
      </c>
      <c r="C317" s="195" t="s">
        <v>51</v>
      </c>
      <c r="D317" s="196" t="s">
        <v>52</v>
      </c>
      <c r="E317" s="195" t="s">
        <v>53</v>
      </c>
    </row>
    <row r="318" spans="1:5" ht="15" customHeight="1" x14ac:dyDescent="0.2">
      <c r="A318" s="198"/>
      <c r="B318" s="263">
        <v>20004000000</v>
      </c>
      <c r="C318" s="292">
        <v>2223</v>
      </c>
      <c r="D318" s="243" t="s">
        <v>213</v>
      </c>
      <c r="E318" s="239">
        <v>-30000</v>
      </c>
    </row>
    <row r="319" spans="1:5" ht="15" customHeight="1" x14ac:dyDescent="0.2">
      <c r="A319" s="198">
        <v>24</v>
      </c>
      <c r="B319" s="263">
        <v>20004000000</v>
      </c>
      <c r="C319" s="292">
        <v>2299</v>
      </c>
      <c r="D319" s="243" t="s">
        <v>213</v>
      </c>
      <c r="E319" s="239">
        <v>-1800000</v>
      </c>
    </row>
    <row r="320" spans="1:5" ht="15" customHeight="1" x14ac:dyDescent="0.2">
      <c r="A320" s="198">
        <v>605</v>
      </c>
      <c r="B320" s="263">
        <v>30100008357</v>
      </c>
      <c r="C320" s="292">
        <v>2219</v>
      </c>
      <c r="D320" s="224" t="s">
        <v>240</v>
      </c>
      <c r="E320" s="239">
        <v>-729000</v>
      </c>
    </row>
    <row r="321" spans="1:5" ht="15" customHeight="1" x14ac:dyDescent="0.2">
      <c r="A321" s="198"/>
      <c r="B321" s="285"/>
      <c r="C321" s="204" t="s">
        <v>55</v>
      </c>
      <c r="D321" s="205"/>
      <c r="E321" s="206">
        <f>SUM(E318:E320)</f>
        <v>-2559000</v>
      </c>
    </row>
    <row r="322" spans="1:5" ht="15" customHeight="1" x14ac:dyDescent="0.2"/>
    <row r="323" spans="1:5" ht="15" customHeight="1" x14ac:dyDescent="0.25">
      <c r="A323" s="36" t="s">
        <v>18</v>
      </c>
    </row>
    <row r="324" spans="1:5" ht="15" customHeight="1" x14ac:dyDescent="0.2">
      <c r="A324" s="66" t="s">
        <v>47</v>
      </c>
      <c r="B324" s="65"/>
      <c r="C324" s="65"/>
      <c r="D324" s="65"/>
      <c r="E324" s="67" t="s">
        <v>48</v>
      </c>
    </row>
    <row r="325" spans="1:5" ht="15" customHeight="1" x14ac:dyDescent="0.2">
      <c r="A325" s="127"/>
      <c r="B325" s="128"/>
      <c r="C325" s="37"/>
      <c r="D325" s="37"/>
      <c r="E325" s="42"/>
    </row>
    <row r="326" spans="1:5" ht="15" customHeight="1" x14ac:dyDescent="0.2">
      <c r="A326" s="207" t="s">
        <v>49</v>
      </c>
      <c r="B326" s="195" t="s">
        <v>50</v>
      </c>
      <c r="C326" s="195" t="s">
        <v>51</v>
      </c>
      <c r="D326" s="196" t="s">
        <v>52</v>
      </c>
      <c r="E326" s="197" t="s">
        <v>53</v>
      </c>
    </row>
    <row r="327" spans="1:5" ht="15" customHeight="1" x14ac:dyDescent="0.2">
      <c r="A327" s="198">
        <v>20</v>
      </c>
      <c r="B327" s="272">
        <v>30005001704</v>
      </c>
      <c r="C327" s="236">
        <v>3533</v>
      </c>
      <c r="D327" s="259" t="s">
        <v>56</v>
      </c>
      <c r="E327" s="202">
        <v>-1010000</v>
      </c>
    </row>
    <row r="328" spans="1:5" ht="15" customHeight="1" x14ac:dyDescent="0.2">
      <c r="A328" s="198">
        <v>20</v>
      </c>
      <c r="B328" s="272">
        <v>30005001703</v>
      </c>
      <c r="C328" s="236">
        <v>3529</v>
      </c>
      <c r="D328" s="259" t="s">
        <v>56</v>
      </c>
      <c r="E328" s="202">
        <v>-700000</v>
      </c>
    </row>
    <row r="329" spans="1:5" ht="15" customHeight="1" x14ac:dyDescent="0.2">
      <c r="A329" s="198">
        <v>27</v>
      </c>
      <c r="B329" s="272">
        <v>30005001702</v>
      </c>
      <c r="C329" s="236">
        <v>3529</v>
      </c>
      <c r="D329" s="259" t="s">
        <v>56</v>
      </c>
      <c r="E329" s="202">
        <v>-1000000</v>
      </c>
    </row>
    <row r="330" spans="1:5" ht="15" customHeight="1" x14ac:dyDescent="0.2">
      <c r="A330" s="198">
        <v>20</v>
      </c>
      <c r="B330" s="272">
        <v>30005001702</v>
      </c>
      <c r="C330" s="236">
        <v>3529</v>
      </c>
      <c r="D330" s="259" t="s">
        <v>56</v>
      </c>
      <c r="E330" s="202">
        <v>500000</v>
      </c>
    </row>
    <row r="331" spans="1:5" ht="15" customHeight="1" x14ac:dyDescent="0.2">
      <c r="A331" s="198"/>
      <c r="B331" s="203"/>
      <c r="C331" s="204" t="s">
        <v>55</v>
      </c>
      <c r="D331" s="205"/>
      <c r="E331" s="206">
        <f>SUM(E327:E330)</f>
        <v>-2210000</v>
      </c>
    </row>
    <row r="332" spans="1:5" ht="15" customHeight="1" x14ac:dyDescent="0.2"/>
    <row r="333" spans="1:5" ht="15" customHeight="1" x14ac:dyDescent="0.25">
      <c r="A333" s="64" t="s">
        <v>18</v>
      </c>
      <c r="B333" s="37"/>
      <c r="C333" s="37"/>
      <c r="D333" s="37"/>
      <c r="E333" s="37"/>
    </row>
    <row r="334" spans="1:5" ht="15" customHeight="1" x14ac:dyDescent="0.2">
      <c r="A334" s="38" t="s">
        <v>555</v>
      </c>
      <c r="B334" s="37"/>
      <c r="C334" s="37"/>
      <c r="D334" s="37"/>
      <c r="E334" s="39" t="s">
        <v>556</v>
      </c>
    </row>
    <row r="335" spans="1:5" ht="15" customHeight="1" x14ac:dyDescent="0.2">
      <c r="A335" s="174"/>
      <c r="B335" s="128"/>
      <c r="C335" s="37"/>
      <c r="D335" s="37"/>
      <c r="E335" s="42"/>
    </row>
    <row r="336" spans="1:5" ht="15" customHeight="1" x14ac:dyDescent="0.2">
      <c r="A336" s="138"/>
      <c r="B336" s="195" t="s">
        <v>50</v>
      </c>
      <c r="C336" s="195" t="s">
        <v>51</v>
      </c>
      <c r="D336" s="196" t="s">
        <v>52</v>
      </c>
      <c r="E336" s="207" t="s">
        <v>53</v>
      </c>
    </row>
    <row r="337" spans="1:5" ht="15" customHeight="1" x14ac:dyDescent="0.2">
      <c r="A337" s="170"/>
      <c r="B337" s="272">
        <v>20000000000</v>
      </c>
      <c r="C337" s="236">
        <v>6172</v>
      </c>
      <c r="D337" s="267" t="s">
        <v>161</v>
      </c>
      <c r="E337" s="266">
        <v>-10000</v>
      </c>
    </row>
    <row r="338" spans="1:5" ht="15" customHeight="1" x14ac:dyDescent="0.2">
      <c r="B338" s="285"/>
      <c r="C338" s="204" t="s">
        <v>55</v>
      </c>
      <c r="D338" s="205"/>
      <c r="E338" s="206">
        <f>SUM(E335:E337)</f>
        <v>-10000</v>
      </c>
    </row>
    <row r="339" spans="1:5" ht="15" customHeight="1" x14ac:dyDescent="0.2"/>
    <row r="340" spans="1:5" ht="15" customHeight="1" x14ac:dyDescent="0.25">
      <c r="A340" s="64" t="s">
        <v>18</v>
      </c>
      <c r="B340" s="37"/>
      <c r="C340" s="37"/>
      <c r="D340" s="37"/>
      <c r="E340" s="37"/>
    </row>
    <row r="341" spans="1:5" ht="15" customHeight="1" x14ac:dyDescent="0.2">
      <c r="A341" s="38" t="s">
        <v>557</v>
      </c>
      <c r="B341" s="37"/>
      <c r="C341" s="37"/>
      <c r="D341" s="37"/>
      <c r="E341" s="39" t="s">
        <v>558</v>
      </c>
    </row>
    <row r="342" spans="1:5" ht="15" customHeight="1" x14ac:dyDescent="0.2">
      <c r="A342" s="174"/>
      <c r="B342" s="128"/>
      <c r="C342" s="37"/>
      <c r="D342" s="37"/>
      <c r="E342" s="42"/>
    </row>
    <row r="343" spans="1:5" ht="15" customHeight="1" x14ac:dyDescent="0.2">
      <c r="A343" s="138"/>
      <c r="B343" s="195" t="s">
        <v>50</v>
      </c>
      <c r="C343" s="195" t="s">
        <v>51</v>
      </c>
      <c r="D343" s="196" t="s">
        <v>52</v>
      </c>
      <c r="E343" s="207" t="s">
        <v>53</v>
      </c>
    </row>
    <row r="344" spans="1:5" ht="15" customHeight="1" x14ac:dyDescent="0.2">
      <c r="A344" s="170"/>
      <c r="B344" s="272">
        <v>20000000000</v>
      </c>
      <c r="C344" s="236">
        <v>6172</v>
      </c>
      <c r="D344" s="243" t="s">
        <v>213</v>
      </c>
      <c r="E344" s="266">
        <v>-20000</v>
      </c>
    </row>
    <row r="345" spans="1:5" ht="15" customHeight="1" x14ac:dyDescent="0.2">
      <c r="B345" s="285"/>
      <c r="C345" s="204" t="s">
        <v>55</v>
      </c>
      <c r="D345" s="205"/>
      <c r="E345" s="206">
        <f>SUM(E342:E344)</f>
        <v>-20000</v>
      </c>
    </row>
    <row r="346" spans="1:5" ht="15" customHeight="1" x14ac:dyDescent="0.2"/>
    <row r="347" spans="1:5" ht="15" customHeight="1" x14ac:dyDescent="0.25">
      <c r="A347" s="36" t="s">
        <v>18</v>
      </c>
      <c r="B347" s="37"/>
      <c r="C347" s="37"/>
      <c r="D347" s="37"/>
      <c r="E347" s="37"/>
    </row>
    <row r="348" spans="1:5" ht="15" customHeight="1" x14ac:dyDescent="0.2">
      <c r="A348" s="38" t="s">
        <v>211</v>
      </c>
      <c r="B348" s="37"/>
      <c r="C348" s="37"/>
      <c r="D348" s="37"/>
      <c r="E348" s="39" t="s">
        <v>212</v>
      </c>
    </row>
    <row r="349" spans="1:5" ht="15" customHeight="1" x14ac:dyDescent="0.2">
      <c r="A349" s="127"/>
      <c r="B349" s="128"/>
      <c r="C349" s="37"/>
      <c r="D349" s="37"/>
      <c r="E349" s="42"/>
    </row>
    <row r="350" spans="1:5" ht="15" customHeight="1" x14ac:dyDescent="0.2">
      <c r="A350" s="138"/>
      <c r="B350" s="195" t="s">
        <v>50</v>
      </c>
      <c r="C350" s="195" t="s">
        <v>51</v>
      </c>
      <c r="D350" s="196" t="s">
        <v>52</v>
      </c>
      <c r="E350" s="207" t="s">
        <v>53</v>
      </c>
    </row>
    <row r="351" spans="1:5" ht="15" customHeight="1" x14ac:dyDescent="0.2">
      <c r="A351" s="170"/>
      <c r="B351" s="272">
        <v>60010000000</v>
      </c>
      <c r="C351" s="236">
        <v>3636</v>
      </c>
      <c r="D351" s="243" t="s">
        <v>213</v>
      </c>
      <c r="E351" s="220">
        <v>-6739000</v>
      </c>
    </row>
    <row r="352" spans="1:5" ht="15" customHeight="1" x14ac:dyDescent="0.2">
      <c r="A352" s="53"/>
      <c r="B352" s="272"/>
      <c r="C352" s="204" t="s">
        <v>55</v>
      </c>
      <c r="D352" s="205"/>
      <c r="E352" s="206">
        <f>SUM(E351:E351)</f>
        <v>-6739000</v>
      </c>
    </row>
    <row r="353" spans="1:5" ht="15" customHeight="1" x14ac:dyDescent="0.2"/>
    <row r="354" spans="1:5" ht="15" customHeight="1" x14ac:dyDescent="0.25">
      <c r="A354" s="36" t="s">
        <v>18</v>
      </c>
      <c r="B354" s="37"/>
      <c r="C354" s="37"/>
      <c r="D354" s="37"/>
      <c r="E354" s="37"/>
    </row>
    <row r="355" spans="1:5" ht="15" customHeight="1" x14ac:dyDescent="0.2">
      <c r="A355" s="38" t="s">
        <v>70</v>
      </c>
      <c r="B355" s="37"/>
      <c r="C355" s="37"/>
      <c r="D355" s="37"/>
      <c r="E355" s="39" t="s">
        <v>71</v>
      </c>
    </row>
    <row r="356" spans="1:5" ht="15" customHeight="1" x14ac:dyDescent="0.25">
      <c r="A356" s="36"/>
      <c r="B356" s="41"/>
      <c r="C356" s="37"/>
      <c r="D356" s="37"/>
      <c r="E356" s="42"/>
    </row>
    <row r="357" spans="1:5" ht="15" customHeight="1" x14ac:dyDescent="0.2">
      <c r="A357" s="138"/>
      <c r="B357" s="70"/>
      <c r="C357" s="195" t="s">
        <v>51</v>
      </c>
      <c r="D357" s="264" t="s">
        <v>52</v>
      </c>
      <c r="E357" s="197" t="s">
        <v>53</v>
      </c>
    </row>
    <row r="358" spans="1:5" ht="15" customHeight="1" x14ac:dyDescent="0.2">
      <c r="A358" s="53"/>
      <c r="B358" s="109"/>
      <c r="C358" s="248">
        <v>6172</v>
      </c>
      <c r="D358" s="249" t="s">
        <v>68</v>
      </c>
      <c r="E358" s="294">
        <v>29295620.23</v>
      </c>
    </row>
    <row r="359" spans="1:5" ht="15" customHeight="1" x14ac:dyDescent="0.2">
      <c r="A359" s="302"/>
      <c r="B359" s="109"/>
      <c r="C359" s="204" t="s">
        <v>55</v>
      </c>
      <c r="D359" s="235"/>
      <c r="E359" s="206">
        <f>SUM(E358:E358)</f>
        <v>29295620.23</v>
      </c>
    </row>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3" t="s">
        <v>559</v>
      </c>
    </row>
    <row r="367" spans="1:5" ht="15" customHeight="1" x14ac:dyDescent="0.2">
      <c r="A367" s="321" t="s">
        <v>442</v>
      </c>
      <c r="B367" s="321"/>
      <c r="C367" s="321"/>
      <c r="D367" s="321"/>
      <c r="E367" s="321"/>
    </row>
    <row r="368" spans="1:5" ht="15" customHeight="1" x14ac:dyDescent="0.2">
      <c r="A368" s="321"/>
      <c r="B368" s="321"/>
      <c r="C368" s="321"/>
      <c r="D368" s="321"/>
      <c r="E368" s="321"/>
    </row>
    <row r="369" spans="1:5" ht="15" customHeight="1" x14ac:dyDescent="0.2">
      <c r="A369" s="320" t="s">
        <v>560</v>
      </c>
      <c r="B369" s="320"/>
      <c r="C369" s="320"/>
      <c r="D369" s="320"/>
      <c r="E369" s="320"/>
    </row>
    <row r="370" spans="1:5" ht="15" customHeight="1" x14ac:dyDescent="0.2">
      <c r="A370" s="320"/>
      <c r="B370" s="320"/>
      <c r="C370" s="320"/>
      <c r="D370" s="320"/>
      <c r="E370" s="320"/>
    </row>
    <row r="371" spans="1:5" ht="15" customHeight="1" x14ac:dyDescent="0.2">
      <c r="A371" s="320"/>
      <c r="B371" s="320"/>
      <c r="C371" s="320"/>
      <c r="D371" s="320"/>
      <c r="E371" s="320"/>
    </row>
    <row r="372" spans="1:5" ht="15" customHeight="1" x14ac:dyDescent="0.2">
      <c r="A372" s="320"/>
      <c r="B372" s="320"/>
      <c r="C372" s="320"/>
      <c r="D372" s="320"/>
      <c r="E372" s="320"/>
    </row>
    <row r="373" spans="1:5" ht="15" customHeight="1" x14ac:dyDescent="0.2">
      <c r="A373" s="320"/>
      <c r="B373" s="320"/>
      <c r="C373" s="320"/>
      <c r="D373" s="320"/>
      <c r="E373" s="320"/>
    </row>
    <row r="374" spans="1:5" ht="15" customHeight="1" x14ac:dyDescent="0.2">
      <c r="A374" s="320"/>
      <c r="B374" s="320"/>
      <c r="C374" s="320"/>
      <c r="D374" s="320"/>
      <c r="E374" s="320"/>
    </row>
    <row r="375" spans="1:5" ht="15" customHeight="1" x14ac:dyDescent="0.2"/>
    <row r="376" spans="1:5" ht="15" customHeight="1" x14ac:dyDescent="0.25">
      <c r="A376" s="36" t="s">
        <v>18</v>
      </c>
      <c r="B376" s="37"/>
      <c r="C376" s="37"/>
      <c r="D376" s="37"/>
      <c r="E376" s="37"/>
    </row>
    <row r="377" spans="1:5" ht="15" customHeight="1" x14ac:dyDescent="0.2">
      <c r="A377" s="38" t="s">
        <v>70</v>
      </c>
      <c r="B377" s="37"/>
      <c r="C377" s="37"/>
      <c r="D377" s="37"/>
      <c r="E377" s="39" t="s">
        <v>71</v>
      </c>
    </row>
    <row r="378" spans="1:5" ht="15" customHeight="1" x14ac:dyDescent="0.25">
      <c r="A378" s="36"/>
      <c r="B378" s="41"/>
      <c r="C378" s="37"/>
      <c r="D378" s="37"/>
      <c r="E378" s="42"/>
    </row>
    <row r="379" spans="1:5" ht="15" customHeight="1" x14ac:dyDescent="0.2">
      <c r="A379" s="138"/>
      <c r="B379" s="70"/>
      <c r="C379" s="195" t="s">
        <v>51</v>
      </c>
      <c r="D379" s="264" t="s">
        <v>52</v>
      </c>
      <c r="E379" s="197" t="s">
        <v>53</v>
      </c>
    </row>
    <row r="380" spans="1:5" ht="15" customHeight="1" x14ac:dyDescent="0.2">
      <c r="A380" s="53"/>
      <c r="B380" s="109"/>
      <c r="C380" s="248">
        <v>6172</v>
      </c>
      <c r="D380" s="249" t="s">
        <v>68</v>
      </c>
      <c r="E380" s="294">
        <v>-3300000</v>
      </c>
    </row>
    <row r="381" spans="1:5" ht="15" customHeight="1" x14ac:dyDescent="0.2">
      <c r="A381" s="302"/>
      <c r="B381" s="109"/>
      <c r="C381" s="204" t="s">
        <v>55</v>
      </c>
      <c r="D381" s="235"/>
      <c r="E381" s="206">
        <f>SUM(E380:E380)</f>
        <v>-3300000</v>
      </c>
    </row>
    <row r="382" spans="1:5" ht="15" customHeight="1" x14ac:dyDescent="0.2"/>
    <row r="383" spans="1:5" ht="15" customHeight="1" x14ac:dyDescent="0.25">
      <c r="A383" s="64" t="s">
        <v>18</v>
      </c>
      <c r="B383" s="65"/>
      <c r="C383" s="65"/>
      <c r="D383" s="65"/>
      <c r="E383" s="68"/>
    </row>
    <row r="384" spans="1:5" ht="15" customHeight="1" x14ac:dyDescent="0.2">
      <c r="A384" s="66" t="s">
        <v>444</v>
      </c>
      <c r="B384" s="65"/>
      <c r="C384" s="65"/>
      <c r="D384" s="65"/>
      <c r="E384" s="67" t="s">
        <v>445</v>
      </c>
    </row>
    <row r="385" spans="1:5" ht="15" customHeight="1" x14ac:dyDescent="0.2"/>
    <row r="386" spans="1:5" ht="15" customHeight="1" x14ac:dyDescent="0.2">
      <c r="A386" s="207" t="s">
        <v>49</v>
      </c>
      <c r="B386" s="207" t="s">
        <v>50</v>
      </c>
      <c r="C386" s="207" t="s">
        <v>51</v>
      </c>
      <c r="D386" s="208" t="s">
        <v>52</v>
      </c>
      <c r="E386" s="207" t="s">
        <v>53</v>
      </c>
    </row>
    <row r="387" spans="1:5" ht="15" customHeight="1" x14ac:dyDescent="0.2">
      <c r="A387" s="211">
        <v>12</v>
      </c>
      <c r="B387" s="209">
        <v>60004001600</v>
      </c>
      <c r="C387" s="200">
        <v>2212</v>
      </c>
      <c r="D387" s="224" t="s">
        <v>80</v>
      </c>
      <c r="E387" s="254">
        <v>3300000</v>
      </c>
    </row>
    <row r="388" spans="1:5" ht="15" customHeight="1" x14ac:dyDescent="0.2">
      <c r="A388" s="245"/>
      <c r="B388" s="212"/>
      <c r="C388" s="213" t="s">
        <v>55</v>
      </c>
      <c r="D388" s="214"/>
      <c r="E388" s="215">
        <f>SUM(E387:E387)</f>
        <v>3300000</v>
      </c>
    </row>
    <row r="389" spans="1:5" ht="15" customHeight="1" x14ac:dyDescent="0.2"/>
    <row r="390" spans="1:5" ht="15" customHeight="1" x14ac:dyDescent="0.2"/>
    <row r="391" spans="1:5" ht="15" customHeight="1" x14ac:dyDescent="0.25">
      <c r="A391" s="33" t="s">
        <v>561</v>
      </c>
    </row>
    <row r="392" spans="1:5" ht="15" customHeight="1" x14ac:dyDescent="0.2">
      <c r="A392" s="321" t="s">
        <v>78</v>
      </c>
      <c r="B392" s="321"/>
      <c r="C392" s="321"/>
      <c r="D392" s="321"/>
      <c r="E392" s="321"/>
    </row>
    <row r="393" spans="1:5" ht="15" customHeight="1" x14ac:dyDescent="0.2">
      <c r="A393" s="321"/>
      <c r="B393" s="321"/>
      <c r="C393" s="321"/>
      <c r="D393" s="321"/>
      <c r="E393" s="321"/>
    </row>
    <row r="394" spans="1:5" ht="15" customHeight="1" x14ac:dyDescent="0.2">
      <c r="A394" s="320" t="s">
        <v>562</v>
      </c>
      <c r="B394" s="320"/>
      <c r="C394" s="320"/>
      <c r="D394" s="320"/>
      <c r="E394" s="320"/>
    </row>
    <row r="395" spans="1:5" ht="15" customHeight="1" x14ac:dyDescent="0.2">
      <c r="A395" s="320"/>
      <c r="B395" s="320"/>
      <c r="C395" s="320"/>
      <c r="D395" s="320"/>
      <c r="E395" s="320"/>
    </row>
    <row r="396" spans="1:5" ht="15" customHeight="1" x14ac:dyDescent="0.2">
      <c r="A396" s="320"/>
      <c r="B396" s="320"/>
      <c r="C396" s="320"/>
      <c r="D396" s="320"/>
      <c r="E396" s="320"/>
    </row>
    <row r="397" spans="1:5" ht="15" customHeight="1" x14ac:dyDescent="0.2">
      <c r="A397" s="320"/>
      <c r="B397" s="320"/>
      <c r="C397" s="320"/>
      <c r="D397" s="320"/>
      <c r="E397" s="320"/>
    </row>
    <row r="398" spans="1:5" ht="15" customHeight="1" x14ac:dyDescent="0.2">
      <c r="A398" s="320"/>
      <c r="B398" s="320"/>
      <c r="C398" s="320"/>
      <c r="D398" s="320"/>
      <c r="E398" s="320"/>
    </row>
    <row r="399" spans="1:5" ht="15" customHeight="1" x14ac:dyDescent="0.2">
      <c r="A399" s="320"/>
      <c r="B399" s="320"/>
      <c r="C399" s="320"/>
      <c r="D399" s="320"/>
      <c r="E399" s="320"/>
    </row>
    <row r="400" spans="1:5" ht="15" customHeight="1" x14ac:dyDescent="0.2">
      <c r="A400" s="320"/>
      <c r="B400" s="320"/>
      <c r="C400" s="320"/>
      <c r="D400" s="320"/>
      <c r="E400" s="320"/>
    </row>
    <row r="401" spans="1:5" ht="15" customHeight="1" x14ac:dyDescent="0.2"/>
    <row r="402" spans="1:5" ht="15" customHeight="1" x14ac:dyDescent="0.25">
      <c r="A402" s="36" t="s">
        <v>18</v>
      </c>
      <c r="B402" s="37"/>
      <c r="C402" s="37"/>
      <c r="D402" s="37"/>
      <c r="E402" s="37"/>
    </row>
    <row r="403" spans="1:5" ht="15" customHeight="1" x14ac:dyDescent="0.2">
      <c r="A403" s="38" t="s">
        <v>70</v>
      </c>
      <c r="B403" s="37"/>
      <c r="C403" s="37"/>
      <c r="D403" s="37"/>
      <c r="E403" s="39" t="s">
        <v>71</v>
      </c>
    </row>
    <row r="404" spans="1:5" ht="15" customHeight="1" x14ac:dyDescent="0.25">
      <c r="A404" s="36"/>
      <c r="B404" s="41"/>
      <c r="C404" s="37"/>
      <c r="D404" s="37"/>
      <c r="E404" s="42"/>
    </row>
    <row r="405" spans="1:5" ht="15" customHeight="1" x14ac:dyDescent="0.2">
      <c r="A405" s="138"/>
      <c r="B405" s="70"/>
      <c r="C405" s="195" t="s">
        <v>51</v>
      </c>
      <c r="D405" s="264" t="s">
        <v>52</v>
      </c>
      <c r="E405" s="197" t="s">
        <v>53</v>
      </c>
    </row>
    <row r="406" spans="1:5" ht="15" customHeight="1" x14ac:dyDescent="0.2">
      <c r="A406" s="53"/>
      <c r="B406" s="109"/>
      <c r="C406" s="248">
        <v>6172</v>
      </c>
      <c r="D406" s="249" t="s">
        <v>68</v>
      </c>
      <c r="E406" s="294">
        <v>-700000</v>
      </c>
    </row>
    <row r="407" spans="1:5" ht="15" customHeight="1" x14ac:dyDescent="0.2">
      <c r="A407" s="302"/>
      <c r="B407" s="109"/>
      <c r="C407" s="204" t="s">
        <v>55</v>
      </c>
      <c r="D407" s="235"/>
      <c r="E407" s="206">
        <f>SUM(E406:E406)</f>
        <v>-700000</v>
      </c>
    </row>
    <row r="408" spans="1:5" ht="15" customHeight="1" x14ac:dyDescent="0.2"/>
    <row r="409" spans="1:5" ht="15" customHeight="1" x14ac:dyDescent="0.25">
      <c r="A409" s="64" t="s">
        <v>18</v>
      </c>
      <c r="B409" s="65"/>
      <c r="C409" s="65"/>
      <c r="D409" s="65"/>
      <c r="E409" s="68"/>
    </row>
    <row r="410" spans="1:5" ht="15" customHeight="1" x14ac:dyDescent="0.2">
      <c r="A410" s="66" t="s">
        <v>75</v>
      </c>
      <c r="B410" s="65"/>
      <c r="C410" s="65"/>
      <c r="D410" s="65"/>
      <c r="E410" s="67" t="s">
        <v>76</v>
      </c>
    </row>
    <row r="411" spans="1:5" ht="15" customHeight="1" x14ac:dyDescent="0.2"/>
    <row r="412" spans="1:5" ht="15" customHeight="1" x14ac:dyDescent="0.2">
      <c r="A412" s="207" t="s">
        <v>49</v>
      </c>
      <c r="B412" s="207" t="s">
        <v>50</v>
      </c>
      <c r="C412" s="207" t="s">
        <v>51</v>
      </c>
      <c r="D412" s="208" t="s">
        <v>52</v>
      </c>
      <c r="E412" s="207" t="s">
        <v>53</v>
      </c>
    </row>
    <row r="413" spans="1:5" ht="15" customHeight="1" x14ac:dyDescent="0.2">
      <c r="A413" s="211">
        <v>20</v>
      </c>
      <c r="B413" s="209">
        <v>30001001013</v>
      </c>
      <c r="C413" s="200">
        <v>3114</v>
      </c>
      <c r="D413" s="224" t="s">
        <v>56</v>
      </c>
      <c r="E413" s="254">
        <v>700000</v>
      </c>
    </row>
    <row r="414" spans="1:5" ht="15" customHeight="1" x14ac:dyDescent="0.2">
      <c r="A414" s="245"/>
      <c r="B414" s="212"/>
      <c r="C414" s="213" t="s">
        <v>55</v>
      </c>
      <c r="D414" s="214"/>
      <c r="E414" s="215">
        <f>SUM(E413:E413)</f>
        <v>700000</v>
      </c>
    </row>
    <row r="415" spans="1:5" ht="15" customHeight="1" x14ac:dyDescent="0.2"/>
    <row r="416" spans="1:5" ht="15" customHeight="1" x14ac:dyDescent="0.2"/>
    <row r="417" spans="1:5" ht="15" customHeight="1" x14ac:dyDescent="0.2"/>
    <row r="418" spans="1:5" ht="15" customHeight="1" x14ac:dyDescent="0.25">
      <c r="A418" s="33" t="s">
        <v>563</v>
      </c>
    </row>
    <row r="419" spans="1:5" ht="15" customHeight="1" x14ac:dyDescent="0.2">
      <c r="A419" s="322" t="s">
        <v>564</v>
      </c>
      <c r="B419" s="322"/>
      <c r="C419" s="322"/>
      <c r="D419" s="322"/>
      <c r="E419" s="322"/>
    </row>
    <row r="420" spans="1:5" ht="15" customHeight="1" x14ac:dyDescent="0.2">
      <c r="A420" s="322"/>
      <c r="B420" s="322"/>
      <c r="C420" s="322"/>
      <c r="D420" s="322"/>
      <c r="E420" s="322"/>
    </row>
    <row r="421" spans="1:5" ht="15" customHeight="1" x14ac:dyDescent="0.2">
      <c r="A421" s="322"/>
      <c r="B421" s="322"/>
      <c r="C421" s="322"/>
      <c r="D421" s="322"/>
      <c r="E421" s="322"/>
    </row>
    <row r="422" spans="1:5" ht="15" customHeight="1" x14ac:dyDescent="0.2">
      <c r="A422" s="322" t="s">
        <v>565</v>
      </c>
      <c r="B422" s="322"/>
      <c r="C422" s="322"/>
      <c r="D422" s="322"/>
      <c r="E422" s="322"/>
    </row>
    <row r="423" spans="1:5" ht="15" customHeight="1" x14ac:dyDescent="0.2">
      <c r="A423" s="322"/>
      <c r="B423" s="322"/>
      <c r="C423" s="322"/>
      <c r="D423" s="322"/>
      <c r="E423" s="322"/>
    </row>
    <row r="424" spans="1:5" ht="15" customHeight="1" x14ac:dyDescent="0.2">
      <c r="A424" s="322"/>
      <c r="B424" s="322"/>
      <c r="C424" s="322"/>
      <c r="D424" s="322"/>
      <c r="E424" s="322"/>
    </row>
    <row r="425" spans="1:5" ht="15" customHeight="1" x14ac:dyDescent="0.2">
      <c r="A425" s="322"/>
      <c r="B425" s="322"/>
      <c r="C425" s="322"/>
      <c r="D425" s="322"/>
      <c r="E425" s="322"/>
    </row>
    <row r="426" spans="1:5" ht="15" customHeight="1" x14ac:dyDescent="0.2">
      <c r="A426" s="322"/>
      <c r="B426" s="322"/>
      <c r="C426" s="322"/>
      <c r="D426" s="322"/>
      <c r="E426" s="322"/>
    </row>
    <row r="427" spans="1:5" ht="15" customHeight="1" x14ac:dyDescent="0.2">
      <c r="A427" s="322"/>
      <c r="B427" s="322"/>
      <c r="C427" s="322"/>
      <c r="D427" s="322"/>
      <c r="E427" s="322"/>
    </row>
    <row r="428" spans="1:5" ht="15" customHeight="1" x14ac:dyDescent="0.2">
      <c r="A428" s="322"/>
      <c r="B428" s="322"/>
      <c r="C428" s="322"/>
      <c r="D428" s="322"/>
      <c r="E428" s="322"/>
    </row>
    <row r="429" spans="1:5" ht="15" customHeight="1" x14ac:dyDescent="0.2"/>
    <row r="430" spans="1:5" ht="15" customHeight="1" x14ac:dyDescent="0.25">
      <c r="A430" s="36" t="s">
        <v>18</v>
      </c>
      <c r="B430" s="37"/>
      <c r="C430" s="37"/>
      <c r="D430" s="37"/>
      <c r="E430" s="37"/>
    </row>
    <row r="431" spans="1:5" ht="15" customHeight="1" x14ac:dyDescent="0.2">
      <c r="A431" s="38" t="s">
        <v>70</v>
      </c>
      <c r="B431" s="37"/>
      <c r="C431" s="37"/>
      <c r="D431" s="37"/>
      <c r="E431" s="39" t="s">
        <v>71</v>
      </c>
    </row>
    <row r="432" spans="1:5" ht="15" customHeight="1" x14ac:dyDescent="0.25">
      <c r="A432" s="36"/>
      <c r="B432" s="41"/>
      <c r="C432" s="37"/>
      <c r="D432" s="37"/>
      <c r="E432" s="42"/>
    </row>
    <row r="433" spans="1:5" ht="15" customHeight="1" x14ac:dyDescent="0.2">
      <c r="A433" s="195" t="s">
        <v>49</v>
      </c>
      <c r="B433" s="195" t="s">
        <v>50</v>
      </c>
      <c r="C433" s="195" t="s">
        <v>51</v>
      </c>
      <c r="D433" s="196" t="s">
        <v>52</v>
      </c>
      <c r="E433" s="197" t="s">
        <v>53</v>
      </c>
    </row>
    <row r="434" spans="1:5" ht="15" customHeight="1" x14ac:dyDescent="0.2">
      <c r="A434" s="198">
        <v>2</v>
      </c>
      <c r="B434" s="238">
        <v>30102000000</v>
      </c>
      <c r="C434" s="303">
        <v>6409</v>
      </c>
      <c r="D434" s="243" t="s">
        <v>566</v>
      </c>
      <c r="E434" s="294">
        <v>45000</v>
      </c>
    </row>
    <row r="435" spans="1:5" ht="15" customHeight="1" x14ac:dyDescent="0.2">
      <c r="A435" s="198">
        <v>2</v>
      </c>
      <c r="B435" s="238">
        <v>30102000000</v>
      </c>
      <c r="C435" s="303">
        <v>6409</v>
      </c>
      <c r="D435" s="243" t="s">
        <v>566</v>
      </c>
      <c r="E435" s="294">
        <v>-110000</v>
      </c>
    </row>
    <row r="436" spans="1:5" ht="15" customHeight="1" x14ac:dyDescent="0.2">
      <c r="A436" s="304"/>
      <c r="B436" s="272"/>
      <c r="C436" s="204" t="s">
        <v>55</v>
      </c>
      <c r="D436" s="205"/>
      <c r="E436" s="206">
        <f>SUM(E434:E435)</f>
        <v>-65000</v>
      </c>
    </row>
    <row r="437" spans="1:5" ht="15" customHeight="1" x14ac:dyDescent="0.2">
      <c r="A437" s="302"/>
      <c r="B437" s="312"/>
      <c r="C437" s="142"/>
      <c r="D437" s="37"/>
      <c r="E437" s="147"/>
    </row>
    <row r="438" spans="1:5" ht="15" customHeight="1" x14ac:dyDescent="0.25">
      <c r="A438" s="36" t="s">
        <v>18</v>
      </c>
      <c r="B438" s="37"/>
      <c r="C438" s="37"/>
      <c r="D438" s="37"/>
      <c r="E438" s="41"/>
    </row>
    <row r="439" spans="1:5" ht="15" customHeight="1" x14ac:dyDescent="0.2">
      <c r="A439" s="38" t="s">
        <v>227</v>
      </c>
      <c r="B439" s="37"/>
      <c r="C439" s="37"/>
      <c r="D439" s="37"/>
      <c r="E439" s="39" t="s">
        <v>228</v>
      </c>
    </row>
    <row r="440" spans="1:5" ht="15" customHeight="1" x14ac:dyDescent="0.2">
      <c r="A440" s="38"/>
      <c r="B440" s="41"/>
      <c r="C440" s="37"/>
      <c r="D440" s="37"/>
      <c r="E440" s="42"/>
    </row>
    <row r="441" spans="1:5" ht="15" customHeight="1" x14ac:dyDescent="0.2">
      <c r="A441" s="195" t="s">
        <v>49</v>
      </c>
      <c r="B441" s="195" t="s">
        <v>50</v>
      </c>
      <c r="C441" s="195" t="s">
        <v>51</v>
      </c>
      <c r="D441" s="196" t="s">
        <v>52</v>
      </c>
      <c r="E441" s="207" t="s">
        <v>53</v>
      </c>
    </row>
    <row r="442" spans="1:5" ht="15" customHeight="1" x14ac:dyDescent="0.2">
      <c r="A442" s="198">
        <v>2</v>
      </c>
      <c r="B442" s="238">
        <v>30102000000</v>
      </c>
      <c r="C442" s="236">
        <v>2143</v>
      </c>
      <c r="D442" s="243" t="s">
        <v>178</v>
      </c>
      <c r="E442" s="239">
        <v>-30000</v>
      </c>
    </row>
    <row r="443" spans="1:5" ht="15" customHeight="1" x14ac:dyDescent="0.2">
      <c r="A443" s="304"/>
      <c r="B443" s="272"/>
      <c r="C443" s="204" t="s">
        <v>55</v>
      </c>
      <c r="D443" s="205"/>
      <c r="E443" s="206">
        <f>SUM(E441:E442)</f>
        <v>-30000</v>
      </c>
    </row>
    <row r="444" spans="1:5" ht="15" customHeight="1" x14ac:dyDescent="0.2">
      <c r="A444" s="302"/>
      <c r="B444" s="312"/>
      <c r="C444" s="142"/>
      <c r="D444" s="37"/>
      <c r="E444" s="147"/>
    </row>
    <row r="445" spans="1:5" ht="15" customHeight="1" x14ac:dyDescent="0.25">
      <c r="A445" s="36" t="s">
        <v>18</v>
      </c>
      <c r="B445" s="37"/>
      <c r="C445" s="37"/>
      <c r="D445" s="37"/>
      <c r="E445" s="41"/>
    </row>
    <row r="446" spans="1:5" ht="15" customHeight="1" x14ac:dyDescent="0.2">
      <c r="A446" s="66" t="s">
        <v>75</v>
      </c>
      <c r="B446" s="65"/>
      <c r="C446" s="65"/>
      <c r="D446" s="65"/>
      <c r="E446" s="67" t="s">
        <v>76</v>
      </c>
    </row>
    <row r="447" spans="1:5" ht="15" customHeight="1" x14ac:dyDescent="0.2">
      <c r="A447" s="38"/>
      <c r="B447" s="41"/>
      <c r="C447" s="37"/>
      <c r="D447" s="37"/>
      <c r="E447" s="42"/>
    </row>
    <row r="448" spans="1:5" ht="15" customHeight="1" x14ac:dyDescent="0.2">
      <c r="A448" s="195" t="s">
        <v>49</v>
      </c>
      <c r="B448" s="195" t="s">
        <v>50</v>
      </c>
      <c r="C448" s="195" t="s">
        <v>51</v>
      </c>
      <c r="D448" s="196" t="s">
        <v>52</v>
      </c>
      <c r="E448" s="197" t="s">
        <v>53</v>
      </c>
    </row>
    <row r="449" spans="1:5" ht="15" customHeight="1" x14ac:dyDescent="0.2">
      <c r="A449" s="198">
        <v>2</v>
      </c>
      <c r="B449" s="238">
        <v>30102000000</v>
      </c>
      <c r="C449" s="218">
        <v>3419</v>
      </c>
      <c r="D449" s="243" t="s">
        <v>90</v>
      </c>
      <c r="E449" s="239">
        <v>-15000</v>
      </c>
    </row>
    <row r="450" spans="1:5" ht="15" customHeight="1" x14ac:dyDescent="0.2">
      <c r="A450" s="198">
        <v>2</v>
      </c>
      <c r="B450" s="238">
        <v>30100008120</v>
      </c>
      <c r="C450" s="218">
        <v>3429</v>
      </c>
      <c r="D450" s="243" t="s">
        <v>97</v>
      </c>
      <c r="E450" s="239">
        <v>30000</v>
      </c>
    </row>
    <row r="451" spans="1:5" ht="15" customHeight="1" x14ac:dyDescent="0.2">
      <c r="A451" s="304"/>
      <c r="B451" s="272"/>
      <c r="C451" s="204" t="s">
        <v>55</v>
      </c>
      <c r="D451" s="205"/>
      <c r="E451" s="206">
        <f>SUM(E449:E450)</f>
        <v>15000</v>
      </c>
    </row>
    <row r="452" spans="1:5" ht="15" customHeight="1" x14ac:dyDescent="0.2">
      <c r="A452" s="302"/>
      <c r="B452" s="312"/>
      <c r="C452" s="142"/>
      <c r="D452" s="37"/>
      <c r="E452" s="147"/>
    </row>
    <row r="453" spans="1:5" ht="15" customHeight="1" x14ac:dyDescent="0.25">
      <c r="A453" s="64" t="s">
        <v>18</v>
      </c>
      <c r="B453" s="37"/>
      <c r="C453" s="37"/>
      <c r="D453" s="37"/>
      <c r="E453" s="41"/>
    </row>
    <row r="454" spans="1:5" ht="15" customHeight="1" x14ac:dyDescent="0.2">
      <c r="A454" s="38" t="s">
        <v>60</v>
      </c>
      <c r="B454" s="37"/>
      <c r="C454" s="37"/>
      <c r="D454" s="37"/>
      <c r="E454" s="39" t="s">
        <v>61</v>
      </c>
    </row>
    <row r="455" spans="1:5" ht="15" customHeight="1" x14ac:dyDescent="0.2">
      <c r="A455" s="38"/>
      <c r="B455" s="41"/>
      <c r="C455" s="37"/>
      <c r="D455" s="37"/>
      <c r="E455" s="42"/>
    </row>
    <row r="456" spans="1:5" ht="15" customHeight="1" x14ac:dyDescent="0.2">
      <c r="A456" s="195" t="s">
        <v>49</v>
      </c>
      <c r="B456" s="195" t="s">
        <v>50</v>
      </c>
      <c r="C456" s="195" t="s">
        <v>51</v>
      </c>
      <c r="D456" s="196" t="s">
        <v>52</v>
      </c>
      <c r="E456" s="197" t="s">
        <v>53</v>
      </c>
    </row>
    <row r="457" spans="1:5" ht="15" customHeight="1" x14ac:dyDescent="0.2">
      <c r="A457" s="198">
        <v>2</v>
      </c>
      <c r="B457" s="238">
        <v>30101000000</v>
      </c>
      <c r="C457" s="236">
        <v>3319</v>
      </c>
      <c r="D457" s="243" t="s">
        <v>468</v>
      </c>
      <c r="E457" s="239">
        <v>20000</v>
      </c>
    </row>
    <row r="458" spans="1:5" ht="15" customHeight="1" x14ac:dyDescent="0.2">
      <c r="A458" s="240"/>
      <c r="B458" s="240"/>
      <c r="C458" s="204" t="s">
        <v>55</v>
      </c>
      <c r="D458" s="205"/>
      <c r="E458" s="206">
        <f>SUM(E457:E457)</f>
        <v>20000</v>
      </c>
    </row>
    <row r="459" spans="1:5" ht="15" customHeight="1" x14ac:dyDescent="0.2"/>
    <row r="460" spans="1:5" ht="15" customHeight="1" x14ac:dyDescent="0.25">
      <c r="A460" s="64" t="s">
        <v>18</v>
      </c>
      <c r="B460" s="37"/>
      <c r="C460" s="37"/>
      <c r="D460" s="37"/>
      <c r="E460" s="41"/>
    </row>
    <row r="461" spans="1:5" ht="15" customHeight="1" x14ac:dyDescent="0.2">
      <c r="A461" s="38" t="s">
        <v>84</v>
      </c>
      <c r="B461" s="87"/>
      <c r="C461" s="41"/>
      <c r="D461" s="41"/>
      <c r="E461" s="41" t="s">
        <v>85</v>
      </c>
    </row>
    <row r="462" spans="1:5" ht="15" customHeight="1" x14ac:dyDescent="0.2">
      <c r="A462" s="38"/>
      <c r="B462" s="41"/>
      <c r="C462" s="37"/>
      <c r="D462" s="37"/>
      <c r="E462" s="42"/>
    </row>
    <row r="463" spans="1:5" ht="15" customHeight="1" x14ac:dyDescent="0.2">
      <c r="A463" s="195" t="s">
        <v>49</v>
      </c>
      <c r="B463" s="195" t="s">
        <v>50</v>
      </c>
      <c r="C463" s="195" t="s">
        <v>51</v>
      </c>
      <c r="D463" s="196" t="s">
        <v>52</v>
      </c>
      <c r="E463" s="197" t="s">
        <v>53</v>
      </c>
    </row>
    <row r="464" spans="1:5" ht="15" customHeight="1" x14ac:dyDescent="0.2">
      <c r="A464" s="198">
        <v>2</v>
      </c>
      <c r="B464" s="238">
        <v>30101000000</v>
      </c>
      <c r="C464" s="236">
        <v>4399</v>
      </c>
      <c r="D464" s="243" t="s">
        <v>468</v>
      </c>
      <c r="E464" s="239">
        <v>30000</v>
      </c>
    </row>
    <row r="465" spans="1:5" ht="15" customHeight="1" x14ac:dyDescent="0.2">
      <c r="A465" s="198">
        <v>2</v>
      </c>
      <c r="B465" s="238">
        <v>30101002221</v>
      </c>
      <c r="C465" s="236">
        <v>4399</v>
      </c>
      <c r="D465" s="224" t="s">
        <v>134</v>
      </c>
      <c r="E465" s="239">
        <v>30000</v>
      </c>
    </row>
    <row r="466" spans="1:5" ht="15" customHeight="1" x14ac:dyDescent="0.2">
      <c r="A466" s="240"/>
      <c r="B466" s="240"/>
      <c r="C466" s="204" t="s">
        <v>55</v>
      </c>
      <c r="D466" s="205"/>
      <c r="E466" s="206">
        <f>SUM(E464:E465)</f>
        <v>60000</v>
      </c>
    </row>
    <row r="467" spans="1:5" ht="15" customHeight="1" x14ac:dyDescent="0.2"/>
    <row r="468" spans="1:5" ht="15" customHeight="1" x14ac:dyDescent="0.2"/>
    <row r="469" spans="1:5" ht="15" customHeight="1" x14ac:dyDescent="0.25">
      <c r="A469" s="33" t="s">
        <v>567</v>
      </c>
    </row>
    <row r="470" spans="1:5" ht="15" customHeight="1" x14ac:dyDescent="0.2">
      <c r="A470" s="323" t="s">
        <v>297</v>
      </c>
      <c r="B470" s="323"/>
      <c r="C470" s="323"/>
      <c r="D470" s="323"/>
      <c r="E470" s="323"/>
    </row>
    <row r="471" spans="1:5" ht="15" customHeight="1" x14ac:dyDescent="0.2">
      <c r="A471" s="323"/>
      <c r="B471" s="323"/>
      <c r="C471" s="323"/>
      <c r="D471" s="323"/>
      <c r="E471" s="323"/>
    </row>
    <row r="472" spans="1:5" ht="15" customHeight="1" x14ac:dyDescent="0.2">
      <c r="A472" s="323"/>
      <c r="B472" s="323"/>
      <c r="C472" s="323"/>
      <c r="D472" s="323"/>
      <c r="E472" s="323"/>
    </row>
    <row r="473" spans="1:5" ht="15" customHeight="1" x14ac:dyDescent="0.2">
      <c r="A473" s="320" t="s">
        <v>568</v>
      </c>
      <c r="B473" s="320"/>
      <c r="C473" s="320"/>
      <c r="D473" s="320"/>
      <c r="E473" s="320"/>
    </row>
    <row r="474" spans="1:5" ht="15" customHeight="1" x14ac:dyDescent="0.2">
      <c r="A474" s="320"/>
      <c r="B474" s="320"/>
      <c r="C474" s="320"/>
      <c r="D474" s="320"/>
      <c r="E474" s="320"/>
    </row>
    <row r="475" spans="1:5" ht="15" customHeight="1" x14ac:dyDescent="0.2">
      <c r="A475" s="320"/>
      <c r="B475" s="320"/>
      <c r="C475" s="320"/>
      <c r="D475" s="320"/>
      <c r="E475" s="320"/>
    </row>
    <row r="476" spans="1:5" ht="15" customHeight="1" x14ac:dyDescent="0.2">
      <c r="A476" s="320"/>
      <c r="B476" s="320"/>
      <c r="C476" s="320"/>
      <c r="D476" s="320"/>
      <c r="E476" s="320"/>
    </row>
    <row r="477" spans="1:5" ht="15" customHeight="1" x14ac:dyDescent="0.2">
      <c r="A477" s="320"/>
      <c r="B477" s="320"/>
      <c r="C477" s="320"/>
      <c r="D477" s="320"/>
      <c r="E477" s="320"/>
    </row>
    <row r="478" spans="1:5" ht="15" customHeight="1" x14ac:dyDescent="0.2">
      <c r="A478" s="320"/>
      <c r="B478" s="320"/>
      <c r="C478" s="320"/>
      <c r="D478" s="320"/>
      <c r="E478" s="320"/>
    </row>
    <row r="479" spans="1:5" ht="15" customHeight="1" x14ac:dyDescent="0.2">
      <c r="A479" s="320"/>
      <c r="B479" s="320"/>
      <c r="C479" s="320"/>
      <c r="D479" s="320"/>
      <c r="E479" s="320"/>
    </row>
    <row r="480" spans="1:5" ht="15" customHeight="1" x14ac:dyDescent="0.2">
      <c r="A480" s="320"/>
      <c r="B480" s="320"/>
      <c r="C480" s="320"/>
      <c r="D480" s="320"/>
      <c r="E480" s="320"/>
    </row>
    <row r="481" spans="1:5" ht="15" customHeight="1" x14ac:dyDescent="0.2">
      <c r="A481" s="320"/>
      <c r="B481" s="320"/>
      <c r="C481" s="320"/>
      <c r="D481" s="320"/>
      <c r="E481" s="320"/>
    </row>
    <row r="482" spans="1:5" ht="15" customHeight="1" x14ac:dyDescent="0.2">
      <c r="A482" s="320"/>
      <c r="B482" s="320"/>
      <c r="C482" s="320"/>
      <c r="D482" s="320"/>
      <c r="E482" s="320"/>
    </row>
    <row r="483" spans="1:5" ht="15" customHeight="1" x14ac:dyDescent="0.2">
      <c r="A483" s="41"/>
      <c r="B483" s="87"/>
      <c r="C483" s="41"/>
      <c r="D483" s="41"/>
      <c r="E483" s="41"/>
    </row>
    <row r="484" spans="1:5" ht="15" customHeight="1" x14ac:dyDescent="0.25">
      <c r="A484" s="64" t="s">
        <v>18</v>
      </c>
      <c r="B484" s="95"/>
      <c r="C484" s="65"/>
      <c r="D484" s="65"/>
      <c r="E484" s="65"/>
    </row>
    <row r="485" spans="1:5" ht="15" customHeight="1" x14ac:dyDescent="0.2">
      <c r="A485" s="66" t="s">
        <v>70</v>
      </c>
      <c r="B485" s="95"/>
      <c r="C485" s="65"/>
      <c r="D485" s="65"/>
      <c r="E485" s="67" t="s">
        <v>71</v>
      </c>
    </row>
    <row r="486" spans="1:5" ht="15" customHeight="1" x14ac:dyDescent="0.25">
      <c r="A486" s="64"/>
      <c r="B486" s="107"/>
      <c r="C486" s="65"/>
      <c r="D486" s="65"/>
      <c r="E486" s="69"/>
    </row>
    <row r="487" spans="1:5" ht="15" customHeight="1" x14ac:dyDescent="0.2">
      <c r="A487" s="207" t="s">
        <v>49</v>
      </c>
      <c r="B487" s="207" t="s">
        <v>50</v>
      </c>
      <c r="C487" s="207" t="s">
        <v>51</v>
      </c>
      <c r="D487" s="244" t="s">
        <v>52</v>
      </c>
      <c r="E487" s="195" t="s">
        <v>53</v>
      </c>
    </row>
    <row r="488" spans="1:5" ht="15" customHeight="1" x14ac:dyDescent="0.2">
      <c r="A488" s="240">
        <v>13307</v>
      </c>
      <c r="B488" s="209">
        <v>20000000000</v>
      </c>
      <c r="C488" s="248">
        <v>4372</v>
      </c>
      <c r="D488" s="249" t="s">
        <v>68</v>
      </c>
      <c r="E488" s="250">
        <v>-998187</v>
      </c>
    </row>
    <row r="489" spans="1:5" ht="15" customHeight="1" x14ac:dyDescent="0.2">
      <c r="A489" s="203"/>
      <c r="B489" s="251"/>
      <c r="C489" s="213" t="s">
        <v>55</v>
      </c>
      <c r="D489" s="246"/>
      <c r="E489" s="247">
        <f>SUM(E488:E488)</f>
        <v>-998187</v>
      </c>
    </row>
    <row r="490" spans="1:5" ht="15" customHeight="1" x14ac:dyDescent="0.2">
      <c r="A490" s="41"/>
      <c r="B490" s="87"/>
      <c r="C490" s="41"/>
      <c r="D490" s="41"/>
      <c r="E490" s="41"/>
    </row>
    <row r="491" spans="1:5" ht="15" customHeight="1" x14ac:dyDescent="0.25">
      <c r="A491" s="36" t="s">
        <v>18</v>
      </c>
      <c r="B491" s="37"/>
      <c r="C491" s="37"/>
      <c r="D491" s="37"/>
      <c r="E491" s="41"/>
    </row>
    <row r="492" spans="1:5" ht="15" customHeight="1" x14ac:dyDescent="0.2">
      <c r="A492" s="66" t="s">
        <v>75</v>
      </c>
      <c r="B492" s="65"/>
      <c r="C492" s="65"/>
      <c r="D492" s="65"/>
      <c r="E492" s="67" t="s">
        <v>76</v>
      </c>
    </row>
    <row r="493" spans="1:5" ht="15" customHeight="1" x14ac:dyDescent="0.2">
      <c r="A493" s="41"/>
      <c r="B493" s="159"/>
      <c r="C493" s="37"/>
      <c r="D493" s="41"/>
      <c r="E493" s="133"/>
    </row>
    <row r="494" spans="1:5" ht="15" customHeight="1" x14ac:dyDescent="0.2">
      <c r="A494" s="207" t="s">
        <v>49</v>
      </c>
      <c r="B494" s="207" t="s">
        <v>50</v>
      </c>
      <c r="C494" s="195" t="s">
        <v>51</v>
      </c>
      <c r="D494" s="222" t="s">
        <v>52</v>
      </c>
      <c r="E494" s="195" t="s">
        <v>53</v>
      </c>
    </row>
    <row r="495" spans="1:5" ht="15" customHeight="1" x14ac:dyDescent="0.2">
      <c r="A495" s="240">
        <v>13307</v>
      </c>
      <c r="B495" s="209">
        <v>30001001041</v>
      </c>
      <c r="C495" s="236">
        <v>4322</v>
      </c>
      <c r="D495" s="224" t="s">
        <v>56</v>
      </c>
      <c r="E495" s="225">
        <v>47758</v>
      </c>
    </row>
    <row r="496" spans="1:5" ht="15" customHeight="1" x14ac:dyDescent="0.2">
      <c r="A496" s="203"/>
      <c r="B496" s="251"/>
      <c r="C496" s="204" t="s">
        <v>55</v>
      </c>
      <c r="D496" s="227"/>
      <c r="E496" s="228">
        <f>SUM(E495:E495)</f>
        <v>47758</v>
      </c>
    </row>
    <row r="497" spans="1:5" ht="15" customHeight="1" x14ac:dyDescent="0.2">
      <c r="A497" s="171"/>
      <c r="B497" s="61"/>
      <c r="C497" s="142"/>
      <c r="D497" s="252"/>
      <c r="E497" s="253"/>
    </row>
    <row r="498" spans="1:5" ht="15" customHeight="1" x14ac:dyDescent="0.25">
      <c r="A498" s="36" t="s">
        <v>18</v>
      </c>
      <c r="B498" s="61"/>
      <c r="C498" s="37"/>
      <c r="D498" s="37"/>
      <c r="E498" s="37"/>
    </row>
    <row r="499" spans="1:5" ht="15" customHeight="1" x14ac:dyDescent="0.2">
      <c r="A499" s="38" t="s">
        <v>84</v>
      </c>
      <c r="B499" s="87"/>
      <c r="C499" s="41"/>
      <c r="D499" s="41"/>
      <c r="E499" s="41" t="s">
        <v>85</v>
      </c>
    </row>
    <row r="500" spans="1:5" ht="15" customHeight="1" x14ac:dyDescent="0.2">
      <c r="A500" s="41"/>
      <c r="B500" s="159"/>
      <c r="C500" s="37"/>
      <c r="D500" s="41"/>
      <c r="E500" s="133"/>
    </row>
    <row r="501" spans="1:5" ht="15" customHeight="1" x14ac:dyDescent="0.2">
      <c r="A501" s="207" t="s">
        <v>49</v>
      </c>
      <c r="B501" s="207" t="s">
        <v>50</v>
      </c>
      <c r="C501" s="195" t="s">
        <v>51</v>
      </c>
      <c r="D501" s="222" t="s">
        <v>52</v>
      </c>
      <c r="E501" s="195" t="s">
        <v>53</v>
      </c>
    </row>
    <row r="502" spans="1:5" ht="15" customHeight="1" x14ac:dyDescent="0.2">
      <c r="A502" s="240">
        <v>13307</v>
      </c>
      <c r="B502" s="209">
        <v>30002001644</v>
      </c>
      <c r="C502" s="236">
        <v>4372</v>
      </c>
      <c r="D502" s="224" t="s">
        <v>56</v>
      </c>
      <c r="E502" s="225">
        <v>142488</v>
      </c>
    </row>
    <row r="503" spans="1:5" ht="15" customHeight="1" x14ac:dyDescent="0.2">
      <c r="A503" s="203"/>
      <c r="B503" s="251"/>
      <c r="C503" s="204" t="s">
        <v>55</v>
      </c>
      <c r="D503" s="227"/>
      <c r="E503" s="228">
        <f>SUM(E502:E502)</f>
        <v>142488</v>
      </c>
    </row>
    <row r="504" spans="1:5" ht="15" customHeight="1" x14ac:dyDescent="0.2">
      <c r="A504" s="41"/>
      <c r="B504" s="87"/>
      <c r="C504" s="41"/>
      <c r="D504" s="41"/>
      <c r="E504" s="41"/>
    </row>
    <row r="505" spans="1:5" ht="15" customHeight="1" x14ac:dyDescent="0.25">
      <c r="A505" s="36" t="s">
        <v>18</v>
      </c>
      <c r="B505" s="61"/>
      <c r="C505" s="37"/>
      <c r="D505" s="37"/>
      <c r="E505" s="37"/>
    </row>
    <row r="506" spans="1:5" ht="15" customHeight="1" x14ac:dyDescent="0.2">
      <c r="A506" s="38" t="s">
        <v>47</v>
      </c>
      <c r="B506" s="87"/>
      <c r="C506" s="41"/>
      <c r="D506" s="41"/>
      <c r="E506" s="41" t="s">
        <v>48</v>
      </c>
    </row>
    <row r="507" spans="1:5" ht="15" customHeight="1" x14ac:dyDescent="0.2">
      <c r="A507" s="41"/>
      <c r="B507" s="159"/>
      <c r="C507" s="37"/>
      <c r="D507" s="41"/>
      <c r="E507" s="133"/>
    </row>
    <row r="508" spans="1:5" ht="15" customHeight="1" x14ac:dyDescent="0.2">
      <c r="A508" s="207" t="s">
        <v>49</v>
      </c>
      <c r="B508" s="207" t="s">
        <v>50</v>
      </c>
      <c r="C508" s="195" t="s">
        <v>51</v>
      </c>
      <c r="D508" s="222" t="s">
        <v>52</v>
      </c>
      <c r="E508" s="195" t="s">
        <v>53</v>
      </c>
    </row>
    <row r="509" spans="1:5" ht="15" customHeight="1" x14ac:dyDescent="0.2">
      <c r="A509" s="240">
        <v>13307</v>
      </c>
      <c r="B509" s="209">
        <v>30005001702</v>
      </c>
      <c r="C509" s="236">
        <v>3529</v>
      </c>
      <c r="D509" s="224" t="s">
        <v>56</v>
      </c>
      <c r="E509" s="254">
        <v>469800</v>
      </c>
    </row>
    <row r="510" spans="1:5" ht="15" customHeight="1" x14ac:dyDescent="0.2">
      <c r="A510" s="240">
        <v>13307</v>
      </c>
      <c r="B510" s="209">
        <v>30005001703</v>
      </c>
      <c r="C510" s="236">
        <v>3529</v>
      </c>
      <c r="D510" s="224" t="s">
        <v>56</v>
      </c>
      <c r="E510" s="254">
        <v>338141</v>
      </c>
    </row>
    <row r="511" spans="1:5" ht="15" customHeight="1" x14ac:dyDescent="0.2">
      <c r="A511" s="203"/>
      <c r="B511" s="251"/>
      <c r="C511" s="204" t="s">
        <v>55</v>
      </c>
      <c r="D511" s="227"/>
      <c r="E511" s="228">
        <f>SUM(E509:E510)</f>
        <v>807941</v>
      </c>
    </row>
    <row r="512" spans="1:5" ht="15" customHeight="1" x14ac:dyDescent="0.2"/>
    <row r="513" spans="1:5" ht="15" customHeight="1" x14ac:dyDescent="0.25">
      <c r="A513" s="33" t="s">
        <v>569</v>
      </c>
    </row>
    <row r="514" spans="1:5" ht="15" customHeight="1" x14ac:dyDescent="0.2">
      <c r="A514" s="323" t="s">
        <v>226</v>
      </c>
      <c r="B514" s="323"/>
      <c r="C514" s="323"/>
      <c r="D514" s="323"/>
      <c r="E514" s="323"/>
    </row>
    <row r="515" spans="1:5" ht="15" customHeight="1" x14ac:dyDescent="0.2">
      <c r="A515" s="323"/>
      <c r="B515" s="323"/>
      <c r="C515" s="323"/>
      <c r="D515" s="323"/>
      <c r="E515" s="323"/>
    </row>
    <row r="516" spans="1:5" ht="15" customHeight="1" x14ac:dyDescent="0.2">
      <c r="A516" s="320" t="s">
        <v>570</v>
      </c>
      <c r="B516" s="320"/>
      <c r="C516" s="320"/>
      <c r="D516" s="320"/>
      <c r="E516" s="320"/>
    </row>
    <row r="517" spans="1:5" ht="15" customHeight="1" x14ac:dyDescent="0.2">
      <c r="A517" s="320"/>
      <c r="B517" s="320"/>
      <c r="C517" s="320"/>
      <c r="D517" s="320"/>
      <c r="E517" s="320"/>
    </row>
    <row r="518" spans="1:5" ht="15" customHeight="1" x14ac:dyDescent="0.2">
      <c r="A518" s="320"/>
      <c r="B518" s="320"/>
      <c r="C518" s="320"/>
      <c r="D518" s="320"/>
      <c r="E518" s="320"/>
    </row>
    <row r="519" spans="1:5" ht="15" customHeight="1" x14ac:dyDescent="0.2">
      <c r="A519" s="320"/>
      <c r="B519" s="320"/>
      <c r="C519" s="320"/>
      <c r="D519" s="320"/>
      <c r="E519" s="320"/>
    </row>
    <row r="520" spans="1:5" ht="15" customHeight="1" x14ac:dyDescent="0.2">
      <c r="A520" s="320"/>
      <c r="B520" s="320"/>
      <c r="C520" s="320"/>
      <c r="D520" s="320"/>
      <c r="E520" s="320"/>
    </row>
    <row r="521" spans="1:5" ht="15" customHeight="1" x14ac:dyDescent="0.2">
      <c r="A521" s="37"/>
      <c r="B521" s="127"/>
      <c r="C521" s="142"/>
      <c r="D521" s="37"/>
      <c r="E521" s="143"/>
    </row>
    <row r="522" spans="1:5" ht="15" customHeight="1" x14ac:dyDescent="0.25">
      <c r="A522" s="36" t="s">
        <v>18</v>
      </c>
      <c r="B522" s="37"/>
      <c r="C522" s="37"/>
      <c r="D522" s="37"/>
      <c r="E522" s="41"/>
    </row>
    <row r="523" spans="1:5" ht="15" customHeight="1" x14ac:dyDescent="0.2">
      <c r="A523" s="38" t="s">
        <v>227</v>
      </c>
      <c r="B523" s="37"/>
      <c r="C523" s="37"/>
      <c r="D523" s="37"/>
      <c r="E523" s="39" t="s">
        <v>228</v>
      </c>
    </row>
    <row r="524" spans="1:5" ht="15" customHeight="1" x14ac:dyDescent="0.2">
      <c r="A524" s="38"/>
      <c r="B524" s="41"/>
      <c r="C524" s="37"/>
      <c r="D524" s="37"/>
      <c r="E524" s="42"/>
    </row>
    <row r="525" spans="1:5" ht="15" customHeight="1" x14ac:dyDescent="0.2">
      <c r="A525" s="207" t="s">
        <v>49</v>
      </c>
      <c r="B525" s="195" t="s">
        <v>50</v>
      </c>
      <c r="C525" s="195" t="s">
        <v>51</v>
      </c>
      <c r="D525" s="196" t="s">
        <v>52</v>
      </c>
      <c r="E525" s="207" t="s">
        <v>53</v>
      </c>
    </row>
    <row r="526" spans="1:5" ht="15" customHeight="1" x14ac:dyDescent="0.2">
      <c r="A526" s="198"/>
      <c r="B526" s="238">
        <v>30102000000</v>
      </c>
      <c r="C526" s="236">
        <v>2144</v>
      </c>
      <c r="D526" s="224" t="s">
        <v>571</v>
      </c>
      <c r="E526" s="239">
        <v>-50000</v>
      </c>
    </row>
    <row r="527" spans="1:5" ht="15" customHeight="1" x14ac:dyDescent="0.2">
      <c r="A527" s="198"/>
      <c r="B527" s="238">
        <v>20000000000</v>
      </c>
      <c r="C527" s="236">
        <v>6172</v>
      </c>
      <c r="D527" s="224" t="s">
        <v>93</v>
      </c>
      <c r="E527" s="239">
        <v>-100000</v>
      </c>
    </row>
    <row r="528" spans="1:5" ht="15" customHeight="1" x14ac:dyDescent="0.2">
      <c r="A528" s="198">
        <v>500</v>
      </c>
      <c r="B528" s="238">
        <v>20001000000</v>
      </c>
      <c r="C528" s="236">
        <v>2143</v>
      </c>
      <c r="D528" s="224" t="s">
        <v>93</v>
      </c>
      <c r="E528" s="239">
        <v>-300000</v>
      </c>
    </row>
    <row r="529" spans="1:5" ht="15" customHeight="1" x14ac:dyDescent="0.2">
      <c r="A529" s="198">
        <v>510</v>
      </c>
      <c r="B529" s="238">
        <v>20001000000</v>
      </c>
      <c r="C529" s="236">
        <v>3349</v>
      </c>
      <c r="D529" s="224" t="s">
        <v>93</v>
      </c>
      <c r="E529" s="239">
        <v>300000</v>
      </c>
    </row>
    <row r="530" spans="1:5" ht="15" customHeight="1" x14ac:dyDescent="0.2">
      <c r="A530" s="198"/>
      <c r="B530" s="238">
        <v>20002000000</v>
      </c>
      <c r="C530" s="236">
        <v>2144</v>
      </c>
      <c r="D530" s="224" t="s">
        <v>93</v>
      </c>
      <c r="E530" s="239">
        <v>150000</v>
      </c>
    </row>
    <row r="531" spans="1:5" ht="15" customHeight="1" x14ac:dyDescent="0.2">
      <c r="A531" s="203"/>
      <c r="B531" s="256"/>
      <c r="C531" s="213" t="s">
        <v>55</v>
      </c>
      <c r="D531" s="214"/>
      <c r="E531" s="215">
        <f>SUM(E523:E530)</f>
        <v>0</v>
      </c>
    </row>
    <row r="532" spans="1:5" ht="15" customHeight="1" x14ac:dyDescent="0.2"/>
    <row r="533" spans="1:5" ht="15" customHeight="1" x14ac:dyDescent="0.2"/>
    <row r="534" spans="1:5" ht="15" customHeight="1" x14ac:dyDescent="0.25">
      <c r="A534" s="33" t="s">
        <v>572</v>
      </c>
    </row>
    <row r="535" spans="1:5" ht="15" customHeight="1" x14ac:dyDescent="0.2">
      <c r="A535" s="323" t="s">
        <v>347</v>
      </c>
      <c r="B535" s="323"/>
      <c r="C535" s="323"/>
      <c r="D535" s="323"/>
      <c r="E535" s="323"/>
    </row>
    <row r="536" spans="1:5" ht="15" customHeight="1" x14ac:dyDescent="0.2">
      <c r="A536" s="323"/>
      <c r="B536" s="323"/>
      <c r="C536" s="323"/>
      <c r="D536" s="323"/>
      <c r="E536" s="323"/>
    </row>
    <row r="537" spans="1:5" ht="15" customHeight="1" x14ac:dyDescent="0.2">
      <c r="A537" s="320" t="s">
        <v>573</v>
      </c>
      <c r="B537" s="320"/>
      <c r="C537" s="320"/>
      <c r="D537" s="320"/>
      <c r="E537" s="320"/>
    </row>
    <row r="538" spans="1:5" ht="15" customHeight="1" x14ac:dyDescent="0.2">
      <c r="A538" s="320"/>
      <c r="B538" s="320"/>
      <c r="C538" s="320"/>
      <c r="D538" s="320"/>
      <c r="E538" s="320"/>
    </row>
    <row r="539" spans="1:5" ht="15" customHeight="1" x14ac:dyDescent="0.2">
      <c r="A539" s="320"/>
      <c r="B539" s="320"/>
      <c r="C539" s="320"/>
      <c r="D539" s="320"/>
      <c r="E539" s="320"/>
    </row>
    <row r="540" spans="1:5" ht="15" customHeight="1" x14ac:dyDescent="0.2">
      <c r="A540" s="320"/>
      <c r="B540" s="320"/>
      <c r="C540" s="320"/>
      <c r="D540" s="320"/>
      <c r="E540" s="320"/>
    </row>
    <row r="541" spans="1:5" ht="15" customHeight="1" x14ac:dyDescent="0.2">
      <c r="A541" s="320"/>
      <c r="B541" s="320"/>
      <c r="C541" s="320"/>
      <c r="D541" s="320"/>
      <c r="E541" s="320"/>
    </row>
    <row r="542" spans="1:5" ht="15" customHeight="1" x14ac:dyDescent="0.2">
      <c r="A542" s="320"/>
      <c r="B542" s="320"/>
      <c r="C542" s="320"/>
      <c r="D542" s="320"/>
      <c r="E542" s="320"/>
    </row>
    <row r="543" spans="1:5" ht="15" customHeight="1" x14ac:dyDescent="0.2">
      <c r="A543" s="84"/>
      <c r="B543" s="84"/>
      <c r="C543" s="84"/>
      <c r="D543" s="84"/>
      <c r="E543" s="84"/>
    </row>
    <row r="544" spans="1:5" ht="15" customHeight="1" x14ac:dyDescent="0.25">
      <c r="A544" s="64" t="s">
        <v>18</v>
      </c>
      <c r="B544" s="37"/>
      <c r="C544" s="37"/>
      <c r="D544" s="37"/>
      <c r="E544" s="37"/>
    </row>
    <row r="545" spans="1:5" ht="15" customHeight="1" x14ac:dyDescent="0.2">
      <c r="A545" s="38" t="s">
        <v>278</v>
      </c>
      <c r="B545" s="37"/>
      <c r="C545" s="37"/>
      <c r="D545" s="37"/>
      <c r="E545" s="39" t="s">
        <v>279</v>
      </c>
    </row>
    <row r="546" spans="1:5" ht="15" customHeight="1" x14ac:dyDescent="0.2">
      <c r="A546" s="174"/>
      <c r="B546" s="128"/>
      <c r="C546" s="37"/>
      <c r="D546" s="37"/>
      <c r="E546" s="42"/>
    </row>
    <row r="547" spans="1:5" ht="15" customHeight="1" x14ac:dyDescent="0.2">
      <c r="A547" s="138"/>
      <c r="B547" s="195" t="s">
        <v>50</v>
      </c>
      <c r="C547" s="195" t="s">
        <v>51</v>
      </c>
      <c r="D547" s="196" t="s">
        <v>52</v>
      </c>
      <c r="E547" s="207" t="s">
        <v>53</v>
      </c>
    </row>
    <row r="548" spans="1:5" ht="15" customHeight="1" x14ac:dyDescent="0.2">
      <c r="A548" s="170"/>
      <c r="B548" s="272">
        <v>20004000000</v>
      </c>
      <c r="C548" s="236">
        <v>3729</v>
      </c>
      <c r="D548" s="243" t="s">
        <v>213</v>
      </c>
      <c r="E548" s="266">
        <v>-130000</v>
      </c>
    </row>
    <row r="549" spans="1:5" ht="15" customHeight="1" x14ac:dyDescent="0.2">
      <c r="A549" s="170"/>
      <c r="B549" s="238">
        <v>20000000000</v>
      </c>
      <c r="C549" s="236">
        <v>3729</v>
      </c>
      <c r="D549" s="224" t="s">
        <v>129</v>
      </c>
      <c r="E549" s="266">
        <v>110000</v>
      </c>
    </row>
    <row r="550" spans="1:5" ht="15" customHeight="1" x14ac:dyDescent="0.2">
      <c r="A550" s="170"/>
      <c r="B550" s="238">
        <v>20000000000</v>
      </c>
      <c r="C550" s="236">
        <v>3729</v>
      </c>
      <c r="D550" s="224" t="s">
        <v>93</v>
      </c>
      <c r="E550" s="266">
        <v>20000</v>
      </c>
    </row>
    <row r="551" spans="1:5" ht="15" customHeight="1" x14ac:dyDescent="0.2">
      <c r="A551" s="53"/>
      <c r="B551" s="272"/>
      <c r="C551" s="204" t="s">
        <v>55</v>
      </c>
      <c r="D551" s="205"/>
      <c r="E551" s="206">
        <f>SUM(E548:E550)</f>
        <v>0</v>
      </c>
    </row>
    <row r="552" spans="1:5" ht="15" customHeight="1" x14ac:dyDescent="0.2"/>
    <row r="553" spans="1:5" ht="15" customHeight="1" x14ac:dyDescent="0.2"/>
    <row r="554" spans="1:5" ht="15" customHeight="1" x14ac:dyDescent="0.25">
      <c r="A554" s="33" t="s">
        <v>574</v>
      </c>
    </row>
    <row r="555" spans="1:5" ht="15" customHeight="1" x14ac:dyDescent="0.2">
      <c r="A555" s="323" t="s">
        <v>347</v>
      </c>
      <c r="B555" s="323"/>
      <c r="C555" s="323"/>
      <c r="D555" s="323"/>
      <c r="E555" s="323"/>
    </row>
    <row r="556" spans="1:5" ht="15" customHeight="1" x14ac:dyDescent="0.2">
      <c r="A556" s="323"/>
      <c r="B556" s="323"/>
      <c r="C556" s="323"/>
      <c r="D556" s="323"/>
      <c r="E556" s="323"/>
    </row>
    <row r="557" spans="1:5" ht="15" customHeight="1" x14ac:dyDescent="0.2">
      <c r="A557" s="322" t="s">
        <v>575</v>
      </c>
      <c r="B557" s="322"/>
      <c r="C557" s="322"/>
      <c r="D557" s="322"/>
      <c r="E557" s="322"/>
    </row>
    <row r="558" spans="1:5" ht="15" customHeight="1" x14ac:dyDescent="0.2">
      <c r="A558" s="322"/>
      <c r="B558" s="322"/>
      <c r="C558" s="322"/>
      <c r="D558" s="322"/>
      <c r="E558" s="322"/>
    </row>
    <row r="559" spans="1:5" ht="15" customHeight="1" x14ac:dyDescent="0.2">
      <c r="A559" s="322"/>
      <c r="B559" s="322"/>
      <c r="C559" s="322"/>
      <c r="D559" s="322"/>
      <c r="E559" s="322"/>
    </row>
    <row r="560" spans="1:5" ht="15" customHeight="1" x14ac:dyDescent="0.2">
      <c r="A560" s="322"/>
      <c r="B560" s="322"/>
      <c r="C560" s="322"/>
      <c r="D560" s="322"/>
      <c r="E560" s="322"/>
    </row>
    <row r="561" spans="1:5" ht="15" customHeight="1" x14ac:dyDescent="0.2">
      <c r="A561" s="322"/>
      <c r="B561" s="322"/>
      <c r="C561" s="322"/>
      <c r="D561" s="322"/>
      <c r="E561" s="322"/>
    </row>
    <row r="562" spans="1:5" ht="15" customHeight="1" x14ac:dyDescent="0.2">
      <c r="A562" s="322"/>
      <c r="B562" s="322"/>
      <c r="C562" s="322"/>
      <c r="D562" s="322"/>
      <c r="E562" s="322"/>
    </row>
    <row r="563" spans="1:5" ht="15" customHeight="1" x14ac:dyDescent="0.2">
      <c r="A563" s="322"/>
      <c r="B563" s="322"/>
      <c r="C563" s="322"/>
      <c r="D563" s="322"/>
      <c r="E563" s="322"/>
    </row>
    <row r="564" spans="1:5" ht="15" customHeight="1" x14ac:dyDescent="0.2">
      <c r="A564" s="83"/>
      <c r="B564" s="83"/>
      <c r="C564" s="83"/>
      <c r="D564" s="83"/>
      <c r="E564" s="83"/>
    </row>
    <row r="565" spans="1:5" ht="15" customHeight="1" x14ac:dyDescent="0.25">
      <c r="A565" s="36" t="s">
        <v>18</v>
      </c>
      <c r="B565" s="37"/>
      <c r="C565" s="37"/>
      <c r="D565" s="37"/>
      <c r="E565" s="37"/>
    </row>
    <row r="566" spans="1:5" ht="15" customHeight="1" x14ac:dyDescent="0.2">
      <c r="A566" s="38" t="s">
        <v>278</v>
      </c>
      <c r="B566" s="37"/>
      <c r="C566" s="37"/>
      <c r="D566" s="37"/>
      <c r="E566" s="39" t="s">
        <v>279</v>
      </c>
    </row>
    <row r="567" spans="1:5" ht="15" customHeight="1" x14ac:dyDescent="0.2">
      <c r="A567" s="127"/>
      <c r="B567" s="128"/>
      <c r="C567" s="37"/>
      <c r="D567" s="37"/>
      <c r="E567" s="42"/>
    </row>
    <row r="568" spans="1:5" ht="15" customHeight="1" x14ac:dyDescent="0.2">
      <c r="A568" s="195" t="s">
        <v>49</v>
      </c>
      <c r="B568" s="195" t="s">
        <v>50</v>
      </c>
      <c r="C568" s="195" t="s">
        <v>51</v>
      </c>
      <c r="D568" s="196" t="s">
        <v>52</v>
      </c>
      <c r="E568" s="207" t="s">
        <v>53</v>
      </c>
    </row>
    <row r="569" spans="1:5" ht="15" customHeight="1" x14ac:dyDescent="0.2">
      <c r="A569" s="198"/>
      <c r="B569" s="272">
        <v>30102000000</v>
      </c>
      <c r="C569" s="236">
        <v>2399</v>
      </c>
      <c r="D569" s="224" t="s">
        <v>388</v>
      </c>
      <c r="E569" s="307">
        <v>-605000</v>
      </c>
    </row>
    <row r="570" spans="1:5" ht="15" customHeight="1" x14ac:dyDescent="0.2">
      <c r="A570" s="198">
        <v>24</v>
      </c>
      <c r="B570" s="272">
        <v>30102000000</v>
      </c>
      <c r="C570" s="236">
        <v>2399</v>
      </c>
      <c r="D570" s="224" t="s">
        <v>388</v>
      </c>
      <c r="E570" s="294">
        <v>-150000</v>
      </c>
    </row>
    <row r="571" spans="1:5" ht="15" customHeight="1" x14ac:dyDescent="0.2">
      <c r="A571" s="198">
        <v>552</v>
      </c>
      <c r="B571" s="272">
        <v>30100008184</v>
      </c>
      <c r="C571" s="236">
        <v>2321</v>
      </c>
      <c r="D571" s="281" t="s">
        <v>240</v>
      </c>
      <c r="E571" s="294">
        <v>755000</v>
      </c>
    </row>
    <row r="572" spans="1:5" ht="15" customHeight="1" x14ac:dyDescent="0.2">
      <c r="A572" s="203"/>
      <c r="B572" s="203"/>
      <c r="C572" s="204" t="s">
        <v>55</v>
      </c>
      <c r="D572" s="205"/>
      <c r="E572" s="206">
        <f>SUM(E569:E571)</f>
        <v>0</v>
      </c>
    </row>
    <row r="573" spans="1:5" ht="15" customHeight="1" x14ac:dyDescent="0.2"/>
    <row r="574" spans="1:5" ht="15" customHeight="1" x14ac:dyDescent="0.25">
      <c r="A574" s="33" t="s">
        <v>576</v>
      </c>
    </row>
    <row r="575" spans="1:5" ht="15" customHeight="1" x14ac:dyDescent="0.2">
      <c r="A575" s="323" t="s">
        <v>347</v>
      </c>
      <c r="B575" s="323"/>
      <c r="C575" s="323"/>
      <c r="D575" s="323"/>
      <c r="E575" s="323"/>
    </row>
    <row r="576" spans="1:5" ht="15" customHeight="1" x14ac:dyDescent="0.2">
      <c r="A576" s="323"/>
      <c r="B576" s="323"/>
      <c r="C576" s="323"/>
      <c r="D576" s="323"/>
      <c r="E576" s="323"/>
    </row>
    <row r="577" spans="1:5" ht="15" customHeight="1" x14ac:dyDescent="0.2">
      <c r="A577" s="322" t="s">
        <v>577</v>
      </c>
      <c r="B577" s="322"/>
      <c r="C577" s="322"/>
      <c r="D577" s="322"/>
      <c r="E577" s="322"/>
    </row>
    <row r="578" spans="1:5" ht="15" customHeight="1" x14ac:dyDescent="0.2">
      <c r="A578" s="322"/>
      <c r="B578" s="322"/>
      <c r="C578" s="322"/>
      <c r="D578" s="322"/>
      <c r="E578" s="322"/>
    </row>
    <row r="579" spans="1:5" ht="15" customHeight="1" x14ac:dyDescent="0.2">
      <c r="A579" s="322"/>
      <c r="B579" s="322"/>
      <c r="C579" s="322"/>
      <c r="D579" s="322"/>
      <c r="E579" s="322"/>
    </row>
    <row r="580" spans="1:5" ht="15" customHeight="1" x14ac:dyDescent="0.2">
      <c r="A580" s="322"/>
      <c r="B580" s="322"/>
      <c r="C580" s="322"/>
      <c r="D580" s="322"/>
      <c r="E580" s="322"/>
    </row>
    <row r="581" spans="1:5" ht="15" customHeight="1" x14ac:dyDescent="0.2">
      <c r="A581" s="322"/>
      <c r="B581" s="322"/>
      <c r="C581" s="322"/>
      <c r="D581" s="322"/>
      <c r="E581" s="322"/>
    </row>
    <row r="582" spans="1:5" ht="15" customHeight="1" x14ac:dyDescent="0.2">
      <c r="A582" s="322"/>
      <c r="B582" s="322"/>
      <c r="C582" s="322"/>
      <c r="D582" s="322"/>
      <c r="E582" s="322"/>
    </row>
    <row r="583" spans="1:5" ht="15" customHeight="1" x14ac:dyDescent="0.2">
      <c r="A583" s="35"/>
      <c r="B583" s="35"/>
      <c r="C583" s="35"/>
      <c r="D583" s="35"/>
      <c r="E583" s="35"/>
    </row>
    <row r="584" spans="1:5" ht="15" customHeight="1" x14ac:dyDescent="0.25">
      <c r="A584" s="36" t="s">
        <v>18</v>
      </c>
      <c r="B584" s="37"/>
      <c r="C584" s="37"/>
      <c r="D584" s="37"/>
      <c r="E584" s="37"/>
    </row>
    <row r="585" spans="1:5" ht="15" customHeight="1" x14ac:dyDescent="0.2">
      <c r="A585" s="38" t="s">
        <v>349</v>
      </c>
      <c r="B585" s="37"/>
      <c r="C585" s="37"/>
      <c r="D585" s="37"/>
      <c r="E585" s="39" t="s">
        <v>350</v>
      </c>
    </row>
    <row r="586" spans="1:5" ht="15" customHeight="1" x14ac:dyDescent="0.2">
      <c r="A586" s="127"/>
      <c r="B586" s="128"/>
      <c r="C586" s="37"/>
      <c r="D586" s="37"/>
      <c r="E586" s="42"/>
    </row>
    <row r="587" spans="1:5" ht="15" customHeight="1" x14ac:dyDescent="0.2">
      <c r="A587" s="207" t="s">
        <v>49</v>
      </c>
      <c r="B587" s="195" t="s">
        <v>50</v>
      </c>
      <c r="C587" s="195" t="s">
        <v>51</v>
      </c>
      <c r="D587" s="196" t="s">
        <v>52</v>
      </c>
      <c r="E587" s="197" t="s">
        <v>53</v>
      </c>
    </row>
    <row r="588" spans="1:5" ht="15" customHeight="1" x14ac:dyDescent="0.2">
      <c r="A588" s="211">
        <v>551</v>
      </c>
      <c r="B588" s="272">
        <v>42001000000</v>
      </c>
      <c r="C588" s="209">
        <v>2399</v>
      </c>
      <c r="D588" s="224" t="s">
        <v>240</v>
      </c>
      <c r="E588" s="220">
        <v>-4000000</v>
      </c>
    </row>
    <row r="589" spans="1:5" ht="15" customHeight="1" x14ac:dyDescent="0.2">
      <c r="A589" s="211">
        <v>551</v>
      </c>
      <c r="B589" s="272">
        <v>42001008364</v>
      </c>
      <c r="C589" s="209">
        <v>2321</v>
      </c>
      <c r="D589" s="243" t="s">
        <v>240</v>
      </c>
      <c r="E589" s="220">
        <v>4000000</v>
      </c>
    </row>
    <row r="590" spans="1:5" ht="15" customHeight="1" x14ac:dyDescent="0.2">
      <c r="A590" s="211"/>
      <c r="B590" s="280"/>
      <c r="C590" s="204" t="s">
        <v>55</v>
      </c>
      <c r="D590" s="205"/>
      <c r="E590" s="206">
        <f>SUM(E588:E589)</f>
        <v>0</v>
      </c>
    </row>
    <row r="591" spans="1:5" ht="15" customHeight="1" x14ac:dyDescent="0.2"/>
    <row r="592" spans="1:5" ht="15" customHeight="1" x14ac:dyDescent="0.2"/>
    <row r="593" spans="1:5" ht="15" customHeight="1" x14ac:dyDescent="0.25">
      <c r="A593" s="33" t="s">
        <v>578</v>
      </c>
    </row>
    <row r="594" spans="1:5" ht="15" customHeight="1" x14ac:dyDescent="0.2">
      <c r="A594" s="323" t="s">
        <v>87</v>
      </c>
      <c r="B594" s="323"/>
      <c r="C594" s="323"/>
      <c r="D594" s="323"/>
      <c r="E594" s="323"/>
    </row>
    <row r="595" spans="1:5" ht="15" customHeight="1" x14ac:dyDescent="0.2">
      <c r="A595" s="323"/>
      <c r="B595" s="323"/>
      <c r="C595" s="323"/>
      <c r="D595" s="323"/>
      <c r="E595" s="323"/>
    </row>
    <row r="596" spans="1:5" ht="15" customHeight="1" x14ac:dyDescent="0.2">
      <c r="A596" s="322" t="s">
        <v>579</v>
      </c>
      <c r="B596" s="322"/>
      <c r="C596" s="322"/>
      <c r="D596" s="322"/>
      <c r="E596" s="322"/>
    </row>
    <row r="597" spans="1:5" ht="15" customHeight="1" x14ac:dyDescent="0.2">
      <c r="A597" s="322"/>
      <c r="B597" s="322"/>
      <c r="C597" s="322"/>
      <c r="D597" s="322"/>
      <c r="E597" s="322"/>
    </row>
    <row r="598" spans="1:5" ht="15" customHeight="1" x14ac:dyDescent="0.2">
      <c r="A598" s="322"/>
      <c r="B598" s="322"/>
      <c r="C598" s="322"/>
      <c r="D598" s="322"/>
      <c r="E598" s="322"/>
    </row>
    <row r="599" spans="1:5" ht="15" customHeight="1" x14ac:dyDescent="0.2">
      <c r="A599" s="322"/>
      <c r="B599" s="322"/>
      <c r="C599" s="322"/>
      <c r="D599" s="322"/>
      <c r="E599" s="322"/>
    </row>
    <row r="600" spans="1:5" ht="15" customHeight="1" x14ac:dyDescent="0.2">
      <c r="A600" s="322"/>
      <c r="B600" s="322"/>
      <c r="C600" s="322"/>
      <c r="D600" s="322"/>
      <c r="E600" s="322"/>
    </row>
    <row r="601" spans="1:5" ht="15" customHeight="1" x14ac:dyDescent="0.2">
      <c r="A601" s="322"/>
      <c r="B601" s="322"/>
      <c r="C601" s="322"/>
      <c r="D601" s="322"/>
      <c r="E601" s="322"/>
    </row>
    <row r="602" spans="1:5" ht="15" customHeight="1" x14ac:dyDescent="0.2">
      <c r="A602" s="83"/>
      <c r="B602" s="83"/>
      <c r="C602" s="83"/>
      <c r="D602" s="83"/>
      <c r="E602" s="83"/>
    </row>
    <row r="603" spans="1:5" ht="15" customHeight="1" x14ac:dyDescent="0.25">
      <c r="A603" s="36" t="s">
        <v>18</v>
      </c>
      <c r="B603" s="37"/>
      <c r="C603" s="37"/>
      <c r="D603" s="37"/>
      <c r="E603" s="37"/>
    </row>
    <row r="604" spans="1:5" ht="15" customHeight="1" x14ac:dyDescent="0.2">
      <c r="A604" s="38" t="s">
        <v>75</v>
      </c>
      <c r="B604" s="37"/>
      <c r="C604" s="37"/>
      <c r="D604" s="37"/>
      <c r="E604" s="39" t="s">
        <v>76</v>
      </c>
    </row>
    <row r="605" spans="1:5" ht="15" customHeight="1" x14ac:dyDescent="0.2">
      <c r="A605" s="127"/>
      <c r="B605" s="128"/>
      <c r="C605" s="37"/>
      <c r="D605" s="37"/>
      <c r="E605" s="42"/>
    </row>
    <row r="606" spans="1:5" ht="15" customHeight="1" x14ac:dyDescent="0.2">
      <c r="A606" s="195" t="s">
        <v>49</v>
      </c>
      <c r="B606" s="195" t="s">
        <v>50</v>
      </c>
      <c r="C606" s="195" t="s">
        <v>51</v>
      </c>
      <c r="D606" s="196" t="s">
        <v>52</v>
      </c>
      <c r="E606" s="197" t="s">
        <v>53</v>
      </c>
    </row>
    <row r="607" spans="1:5" ht="15" customHeight="1" x14ac:dyDescent="0.2">
      <c r="A607" s="198">
        <v>20</v>
      </c>
      <c r="B607" s="272">
        <v>30001001142</v>
      </c>
      <c r="C607" s="236">
        <v>3123</v>
      </c>
      <c r="D607" s="259" t="s">
        <v>56</v>
      </c>
      <c r="E607" s="220">
        <v>-18869</v>
      </c>
    </row>
    <row r="608" spans="1:5" ht="15" customHeight="1" x14ac:dyDescent="0.2">
      <c r="A608" s="198">
        <v>20</v>
      </c>
      <c r="B608" s="272">
        <v>30001001015</v>
      </c>
      <c r="C608" s="236">
        <v>3142</v>
      </c>
      <c r="D608" s="259" t="s">
        <v>56</v>
      </c>
      <c r="E608" s="220">
        <v>-5000</v>
      </c>
    </row>
    <row r="609" spans="1:5" ht="15" customHeight="1" x14ac:dyDescent="0.2">
      <c r="A609" s="198">
        <v>20</v>
      </c>
      <c r="B609" s="272">
        <v>30001001102</v>
      </c>
      <c r="C609" s="236">
        <v>3121</v>
      </c>
      <c r="D609" s="259" t="s">
        <v>56</v>
      </c>
      <c r="E609" s="220">
        <v>-4050</v>
      </c>
    </row>
    <row r="610" spans="1:5" ht="15" customHeight="1" x14ac:dyDescent="0.2">
      <c r="A610" s="198">
        <v>20</v>
      </c>
      <c r="B610" s="272">
        <v>30001001103</v>
      </c>
      <c r="C610" s="236">
        <v>3121</v>
      </c>
      <c r="D610" s="259" t="s">
        <v>56</v>
      </c>
      <c r="E610" s="220">
        <v>-18360</v>
      </c>
    </row>
    <row r="611" spans="1:5" ht="15" customHeight="1" x14ac:dyDescent="0.2">
      <c r="A611" s="198">
        <v>20</v>
      </c>
      <c r="B611" s="272">
        <v>30001001123</v>
      </c>
      <c r="C611" s="236">
        <v>3123</v>
      </c>
      <c r="D611" s="259" t="s">
        <v>56</v>
      </c>
      <c r="E611" s="220">
        <v>-26865</v>
      </c>
    </row>
    <row r="612" spans="1:5" ht="15" customHeight="1" x14ac:dyDescent="0.2">
      <c r="A612" s="198">
        <v>20</v>
      </c>
      <c r="B612" s="272">
        <v>30001001124</v>
      </c>
      <c r="C612" s="236">
        <v>3239</v>
      </c>
      <c r="D612" s="259" t="s">
        <v>56</v>
      </c>
      <c r="E612" s="220">
        <v>-15390</v>
      </c>
    </row>
    <row r="613" spans="1:5" ht="15" customHeight="1" x14ac:dyDescent="0.2">
      <c r="A613" s="198">
        <v>27</v>
      </c>
      <c r="B613" s="272">
        <v>30001001206</v>
      </c>
      <c r="C613" s="236">
        <v>3123</v>
      </c>
      <c r="D613" s="259" t="s">
        <v>56</v>
      </c>
      <c r="E613" s="220">
        <v>-50000</v>
      </c>
    </row>
    <row r="614" spans="1:5" ht="15" customHeight="1" x14ac:dyDescent="0.2">
      <c r="A614" s="198">
        <v>27</v>
      </c>
      <c r="B614" s="272">
        <v>30001001206</v>
      </c>
      <c r="C614" s="236">
        <v>3142</v>
      </c>
      <c r="D614" s="259" t="s">
        <v>56</v>
      </c>
      <c r="E614" s="220">
        <v>-12000</v>
      </c>
    </row>
    <row r="615" spans="1:5" ht="15" customHeight="1" x14ac:dyDescent="0.2">
      <c r="A615" s="198">
        <v>20</v>
      </c>
      <c r="B615" s="272">
        <v>30001001208</v>
      </c>
      <c r="C615" s="236">
        <v>3123</v>
      </c>
      <c r="D615" s="259" t="s">
        <v>56</v>
      </c>
      <c r="E615" s="220">
        <v>-2700</v>
      </c>
    </row>
    <row r="616" spans="1:5" ht="15" customHeight="1" x14ac:dyDescent="0.2">
      <c r="A616" s="198">
        <v>20</v>
      </c>
      <c r="B616" s="272">
        <v>30001001128</v>
      </c>
      <c r="C616" s="236">
        <v>3122</v>
      </c>
      <c r="D616" s="259" t="s">
        <v>56</v>
      </c>
      <c r="E616" s="220">
        <v>-54000</v>
      </c>
    </row>
    <row r="617" spans="1:5" ht="15" customHeight="1" x14ac:dyDescent="0.2">
      <c r="A617" s="198">
        <v>27</v>
      </c>
      <c r="B617" s="272">
        <v>30001001137</v>
      </c>
      <c r="C617" s="236">
        <v>3122</v>
      </c>
      <c r="D617" s="259" t="s">
        <v>56</v>
      </c>
      <c r="E617" s="220">
        <v>-33000</v>
      </c>
    </row>
    <row r="618" spans="1:5" ht="15" customHeight="1" x14ac:dyDescent="0.2">
      <c r="A618" s="198">
        <v>27</v>
      </c>
      <c r="B618" s="272">
        <v>30001001142</v>
      </c>
      <c r="C618" s="236">
        <v>3123</v>
      </c>
      <c r="D618" s="259" t="s">
        <v>56</v>
      </c>
      <c r="E618" s="220">
        <v>18869</v>
      </c>
    </row>
    <row r="619" spans="1:5" ht="15" customHeight="1" x14ac:dyDescent="0.2">
      <c r="A619" s="198">
        <v>27</v>
      </c>
      <c r="B619" s="272">
        <v>30001001015</v>
      </c>
      <c r="C619" s="236">
        <v>3142</v>
      </c>
      <c r="D619" s="259" t="s">
        <v>56</v>
      </c>
      <c r="E619" s="220">
        <v>5000</v>
      </c>
    </row>
    <row r="620" spans="1:5" ht="15" customHeight="1" x14ac:dyDescent="0.2">
      <c r="A620" s="198">
        <v>27</v>
      </c>
      <c r="B620" s="272">
        <v>30001001102</v>
      </c>
      <c r="C620" s="236">
        <v>3121</v>
      </c>
      <c r="D620" s="259" t="s">
        <v>56</v>
      </c>
      <c r="E620" s="266">
        <v>4050</v>
      </c>
    </row>
    <row r="621" spans="1:5" ht="15" customHeight="1" x14ac:dyDescent="0.2">
      <c r="A621" s="198">
        <v>27</v>
      </c>
      <c r="B621" s="272">
        <v>30001001103</v>
      </c>
      <c r="C621" s="236">
        <v>3121</v>
      </c>
      <c r="D621" s="259" t="s">
        <v>56</v>
      </c>
      <c r="E621" s="266">
        <v>18360</v>
      </c>
    </row>
    <row r="622" spans="1:5" ht="15" customHeight="1" x14ac:dyDescent="0.2">
      <c r="A622" s="198">
        <v>27</v>
      </c>
      <c r="B622" s="272">
        <v>30001001123</v>
      </c>
      <c r="C622" s="236">
        <v>3123</v>
      </c>
      <c r="D622" s="259" t="s">
        <v>56</v>
      </c>
      <c r="E622" s="266">
        <v>26865</v>
      </c>
    </row>
    <row r="623" spans="1:5" ht="15" customHeight="1" x14ac:dyDescent="0.2">
      <c r="A623" s="198">
        <v>27</v>
      </c>
      <c r="B623" s="272">
        <v>30001001124</v>
      </c>
      <c r="C623" s="236">
        <v>3239</v>
      </c>
      <c r="D623" s="259" t="s">
        <v>56</v>
      </c>
      <c r="E623" s="266">
        <v>15390</v>
      </c>
    </row>
    <row r="624" spans="1:5" ht="15" customHeight="1" x14ac:dyDescent="0.2">
      <c r="A624" s="198">
        <v>20</v>
      </c>
      <c r="B624" s="272">
        <v>30001001206</v>
      </c>
      <c r="C624" s="236">
        <v>3123</v>
      </c>
      <c r="D624" s="259" t="s">
        <v>56</v>
      </c>
      <c r="E624" s="266">
        <v>50000</v>
      </c>
    </row>
    <row r="625" spans="1:5" ht="15" customHeight="1" x14ac:dyDescent="0.2">
      <c r="A625" s="198">
        <v>20</v>
      </c>
      <c r="B625" s="272">
        <v>30001001206</v>
      </c>
      <c r="C625" s="236">
        <v>3142</v>
      </c>
      <c r="D625" s="259" t="s">
        <v>56</v>
      </c>
      <c r="E625" s="266">
        <v>12000</v>
      </c>
    </row>
    <row r="626" spans="1:5" ht="15" customHeight="1" x14ac:dyDescent="0.2">
      <c r="A626" s="198">
        <v>27</v>
      </c>
      <c r="B626" s="272">
        <v>30001001208</v>
      </c>
      <c r="C626" s="236">
        <v>3123</v>
      </c>
      <c r="D626" s="259" t="s">
        <v>56</v>
      </c>
      <c r="E626" s="266">
        <v>2700</v>
      </c>
    </row>
    <row r="627" spans="1:5" ht="15" customHeight="1" x14ac:dyDescent="0.2">
      <c r="A627" s="198">
        <v>27</v>
      </c>
      <c r="B627" s="272">
        <v>30001001128</v>
      </c>
      <c r="C627" s="236">
        <v>3122</v>
      </c>
      <c r="D627" s="259" t="s">
        <v>56</v>
      </c>
      <c r="E627" s="266">
        <v>54000</v>
      </c>
    </row>
    <row r="628" spans="1:5" ht="15" customHeight="1" x14ac:dyDescent="0.2">
      <c r="A628" s="198">
        <v>20</v>
      </c>
      <c r="B628" s="272">
        <v>30001001137</v>
      </c>
      <c r="C628" s="236">
        <v>3122</v>
      </c>
      <c r="D628" s="259" t="s">
        <v>56</v>
      </c>
      <c r="E628" s="266">
        <v>33000</v>
      </c>
    </row>
    <row r="629" spans="1:5" ht="15" customHeight="1" x14ac:dyDescent="0.2">
      <c r="A629" s="203"/>
      <c r="B629" s="203"/>
      <c r="C629" s="204" t="s">
        <v>55</v>
      </c>
      <c r="D629" s="205"/>
      <c r="E629" s="206">
        <f>SUM(E607:E628)</f>
        <v>0</v>
      </c>
    </row>
    <row r="630" spans="1:5" ht="15" customHeight="1" x14ac:dyDescent="0.2"/>
    <row r="631" spans="1:5" ht="15" customHeight="1" x14ac:dyDescent="0.2"/>
    <row r="632" spans="1:5" ht="15" customHeight="1" x14ac:dyDescent="0.25">
      <c r="A632" s="33" t="s">
        <v>580</v>
      </c>
    </row>
    <row r="633" spans="1:5" ht="15" customHeight="1" x14ac:dyDescent="0.2">
      <c r="A633" s="323" t="s">
        <v>87</v>
      </c>
      <c r="B633" s="323"/>
      <c r="C633" s="323"/>
      <c r="D633" s="323"/>
      <c r="E633" s="323"/>
    </row>
    <row r="634" spans="1:5" ht="15" customHeight="1" x14ac:dyDescent="0.2">
      <c r="A634" s="323"/>
      <c r="B634" s="323"/>
      <c r="C634" s="323"/>
      <c r="D634" s="323"/>
      <c r="E634" s="323"/>
    </row>
    <row r="635" spans="1:5" ht="15" customHeight="1" x14ac:dyDescent="0.2">
      <c r="A635" s="322" t="s">
        <v>581</v>
      </c>
      <c r="B635" s="322"/>
      <c r="C635" s="322"/>
      <c r="D635" s="322"/>
      <c r="E635" s="322"/>
    </row>
    <row r="636" spans="1:5" ht="15" customHeight="1" x14ac:dyDescent="0.2">
      <c r="A636" s="322"/>
      <c r="B636" s="322"/>
      <c r="C636" s="322"/>
      <c r="D636" s="322"/>
      <c r="E636" s="322"/>
    </row>
    <row r="637" spans="1:5" ht="15" customHeight="1" x14ac:dyDescent="0.2">
      <c r="A637" s="322"/>
      <c r="B637" s="322"/>
      <c r="C637" s="322"/>
      <c r="D637" s="322"/>
      <c r="E637" s="322"/>
    </row>
    <row r="638" spans="1:5" ht="15" customHeight="1" x14ac:dyDescent="0.2">
      <c r="A638" s="322"/>
      <c r="B638" s="322"/>
      <c r="C638" s="322"/>
      <c r="D638" s="322"/>
      <c r="E638" s="322"/>
    </row>
    <row r="639" spans="1:5" ht="15" customHeight="1" x14ac:dyDescent="0.2">
      <c r="A639" s="322"/>
      <c r="B639" s="322"/>
      <c r="C639" s="322"/>
      <c r="D639" s="322"/>
      <c r="E639" s="322"/>
    </row>
    <row r="640" spans="1:5" ht="15" customHeight="1" x14ac:dyDescent="0.2">
      <c r="A640" s="322"/>
      <c r="B640" s="322"/>
      <c r="C640" s="322"/>
      <c r="D640" s="322"/>
      <c r="E640" s="322"/>
    </row>
    <row r="641" spans="1:5" ht="15" customHeight="1" x14ac:dyDescent="0.2">
      <c r="A641" s="83"/>
      <c r="B641" s="83"/>
      <c r="C641" s="83"/>
      <c r="D641" s="83"/>
      <c r="E641" s="83"/>
    </row>
    <row r="642" spans="1:5" ht="15" customHeight="1" x14ac:dyDescent="0.25">
      <c r="A642" s="36" t="s">
        <v>18</v>
      </c>
      <c r="B642" s="37"/>
      <c r="C642" s="37"/>
      <c r="D642" s="37"/>
      <c r="E642" s="37"/>
    </row>
    <row r="643" spans="1:5" ht="15" customHeight="1" x14ac:dyDescent="0.2">
      <c r="A643" s="38" t="s">
        <v>75</v>
      </c>
      <c r="B643" s="37"/>
      <c r="C643" s="37"/>
      <c r="D643" s="37"/>
      <c r="E643" s="39" t="s">
        <v>76</v>
      </c>
    </row>
    <row r="644" spans="1:5" ht="15" customHeight="1" x14ac:dyDescent="0.2">
      <c r="A644" s="127"/>
      <c r="B644" s="128"/>
      <c r="C644" s="37"/>
      <c r="D644" s="37"/>
      <c r="E644" s="42"/>
    </row>
    <row r="645" spans="1:5" ht="15" customHeight="1" x14ac:dyDescent="0.2">
      <c r="A645" s="138"/>
      <c r="B645" s="195" t="s">
        <v>50</v>
      </c>
      <c r="C645" s="195" t="s">
        <v>51</v>
      </c>
      <c r="D645" s="196" t="s">
        <v>52</v>
      </c>
      <c r="E645" s="197" t="s">
        <v>53</v>
      </c>
    </row>
    <row r="646" spans="1:5" ht="15" customHeight="1" x14ac:dyDescent="0.2">
      <c r="A646" s="53"/>
      <c r="B646" s="272">
        <v>20000000000</v>
      </c>
      <c r="C646" s="236">
        <v>3269</v>
      </c>
      <c r="D646" s="224" t="s">
        <v>93</v>
      </c>
      <c r="E646" s="220">
        <v>-75000</v>
      </c>
    </row>
    <row r="647" spans="1:5" ht="15" customHeight="1" x14ac:dyDescent="0.2">
      <c r="A647" s="53"/>
      <c r="B647" s="272">
        <v>20000000000</v>
      </c>
      <c r="C647" s="236">
        <v>3269</v>
      </c>
      <c r="D647" s="224" t="s">
        <v>109</v>
      </c>
      <c r="E647" s="220">
        <v>50000</v>
      </c>
    </row>
    <row r="648" spans="1:5" ht="15" customHeight="1" x14ac:dyDescent="0.2">
      <c r="A648" s="53"/>
      <c r="B648" s="272">
        <v>20000000000</v>
      </c>
      <c r="C648" s="236">
        <v>3269</v>
      </c>
      <c r="D648" s="224" t="s">
        <v>94</v>
      </c>
      <c r="E648" s="220">
        <v>25000</v>
      </c>
    </row>
    <row r="649" spans="1:5" ht="15" customHeight="1" x14ac:dyDescent="0.2">
      <c r="A649" s="171"/>
      <c r="B649" s="203"/>
      <c r="C649" s="204" t="s">
        <v>55</v>
      </c>
      <c r="D649" s="205"/>
      <c r="E649" s="206">
        <f>SUM(E646:E648)</f>
        <v>0</v>
      </c>
    </row>
    <row r="650" spans="1:5" ht="15" customHeight="1" x14ac:dyDescent="0.2"/>
    <row r="651" spans="1:5" ht="15" customHeight="1" x14ac:dyDescent="0.2"/>
    <row r="652" spans="1:5" ht="15" customHeight="1" x14ac:dyDescent="0.25">
      <c r="A652" s="33" t="s">
        <v>582</v>
      </c>
    </row>
    <row r="653" spans="1:5" ht="15" customHeight="1" x14ac:dyDescent="0.2">
      <c r="A653" s="321" t="s">
        <v>449</v>
      </c>
      <c r="B653" s="321"/>
      <c r="C653" s="321"/>
      <c r="D653" s="321"/>
      <c r="E653" s="321"/>
    </row>
    <row r="654" spans="1:5" ht="15" customHeight="1" x14ac:dyDescent="0.2">
      <c r="A654" s="321"/>
      <c r="B654" s="321"/>
      <c r="C654" s="321"/>
      <c r="D654" s="321"/>
      <c r="E654" s="321"/>
    </row>
    <row r="655" spans="1:5" ht="15" customHeight="1" x14ac:dyDescent="0.2">
      <c r="A655" s="320" t="s">
        <v>583</v>
      </c>
      <c r="B655" s="320"/>
      <c r="C655" s="320"/>
      <c r="D655" s="320"/>
      <c r="E655" s="320"/>
    </row>
    <row r="656" spans="1:5" ht="15" customHeight="1" x14ac:dyDescent="0.2">
      <c r="A656" s="320"/>
      <c r="B656" s="320"/>
      <c r="C656" s="320"/>
      <c r="D656" s="320"/>
      <c r="E656" s="320"/>
    </row>
    <row r="657" spans="1:5" ht="15" customHeight="1" x14ac:dyDescent="0.2">
      <c r="A657" s="320"/>
      <c r="B657" s="320"/>
      <c r="C657" s="320"/>
      <c r="D657" s="320"/>
      <c r="E657" s="320"/>
    </row>
    <row r="658" spans="1:5" ht="15" customHeight="1" x14ac:dyDescent="0.2">
      <c r="A658" s="320"/>
      <c r="B658" s="320"/>
      <c r="C658" s="320"/>
      <c r="D658" s="320"/>
      <c r="E658" s="320"/>
    </row>
    <row r="659" spans="1:5" ht="15" customHeight="1" x14ac:dyDescent="0.2">
      <c r="A659" s="320"/>
      <c r="B659" s="320"/>
      <c r="C659" s="320"/>
      <c r="D659" s="320"/>
      <c r="E659" s="320"/>
    </row>
    <row r="660" spans="1:5" ht="15" customHeight="1" x14ac:dyDescent="0.2">
      <c r="A660" s="320"/>
      <c r="B660" s="320"/>
      <c r="C660" s="320"/>
      <c r="D660" s="320"/>
      <c r="E660" s="320"/>
    </row>
    <row r="661" spans="1:5" ht="15" customHeight="1" x14ac:dyDescent="0.2"/>
    <row r="662" spans="1:5" ht="15" customHeight="1" x14ac:dyDescent="0.25">
      <c r="A662" s="36" t="s">
        <v>18</v>
      </c>
      <c r="B662" s="37"/>
      <c r="C662" s="37"/>
      <c r="D662" s="37"/>
      <c r="E662" s="37"/>
    </row>
    <row r="663" spans="1:5" ht="15" customHeight="1" x14ac:dyDescent="0.2">
      <c r="A663" s="38" t="s">
        <v>70</v>
      </c>
      <c r="B663" s="37"/>
      <c r="C663" s="37"/>
      <c r="D663" s="37"/>
      <c r="E663" s="39" t="s">
        <v>71</v>
      </c>
    </row>
    <row r="664" spans="1:5" ht="15" customHeight="1" x14ac:dyDescent="0.25">
      <c r="A664" s="36"/>
      <c r="B664" s="41"/>
      <c r="C664" s="37"/>
      <c r="D664" s="37"/>
      <c r="E664" s="42"/>
    </row>
    <row r="665" spans="1:5" ht="15" customHeight="1" x14ac:dyDescent="0.2">
      <c r="A665" s="138"/>
      <c r="B665" s="70"/>
      <c r="C665" s="195" t="s">
        <v>51</v>
      </c>
      <c r="D665" s="264" t="s">
        <v>52</v>
      </c>
      <c r="E665" s="197" t="s">
        <v>53</v>
      </c>
    </row>
    <row r="666" spans="1:5" ht="15" customHeight="1" x14ac:dyDescent="0.2">
      <c r="A666" s="53"/>
      <c r="B666" s="109"/>
      <c r="C666" s="248">
        <v>6172</v>
      </c>
      <c r="D666" s="249" t="s">
        <v>68</v>
      </c>
      <c r="E666" s="294">
        <v>-5000000</v>
      </c>
    </row>
    <row r="667" spans="1:5" ht="15" customHeight="1" x14ac:dyDescent="0.2">
      <c r="A667" s="302"/>
      <c r="B667" s="109"/>
      <c r="C667" s="204" t="s">
        <v>55</v>
      </c>
      <c r="D667" s="235"/>
      <c r="E667" s="206">
        <f>SUM(E666:E666)</f>
        <v>-5000000</v>
      </c>
    </row>
    <row r="668" spans="1:5" ht="15" customHeight="1" x14ac:dyDescent="0.25">
      <c r="A668" s="33"/>
    </row>
    <row r="669" spans="1:5" ht="15" customHeight="1" x14ac:dyDescent="0.25">
      <c r="A669" s="36" t="s">
        <v>18</v>
      </c>
      <c r="B669" s="37"/>
      <c r="C669" s="37"/>
      <c r="D669" s="37"/>
      <c r="E669" s="37"/>
    </row>
    <row r="670" spans="1:5" ht="15" customHeight="1" x14ac:dyDescent="0.2">
      <c r="A670" s="38" t="s">
        <v>84</v>
      </c>
      <c r="B670" s="41"/>
      <c r="C670" s="41"/>
      <c r="D670" s="41"/>
      <c r="E670" s="41" t="s">
        <v>85</v>
      </c>
    </row>
    <row r="671" spans="1:5" ht="15" customHeight="1" x14ac:dyDescent="0.2">
      <c r="A671" s="41"/>
      <c r="B671" s="40"/>
      <c r="C671" s="37"/>
      <c r="D671" s="41"/>
      <c r="E671" s="133"/>
    </row>
    <row r="672" spans="1:5" ht="15" customHeight="1" x14ac:dyDescent="0.2">
      <c r="A672" s="207" t="s">
        <v>49</v>
      </c>
      <c r="B672" s="207" t="s">
        <v>50</v>
      </c>
      <c r="C672" s="195" t="s">
        <v>51</v>
      </c>
      <c r="D672" s="222" t="s">
        <v>52</v>
      </c>
      <c r="E672" s="197" t="s">
        <v>53</v>
      </c>
    </row>
    <row r="673" spans="1:5" ht="15" customHeight="1" x14ac:dyDescent="0.2">
      <c r="A673" s="198">
        <v>414</v>
      </c>
      <c r="B673" s="209">
        <v>30102002278</v>
      </c>
      <c r="C673" s="236">
        <v>4349</v>
      </c>
      <c r="D673" s="243" t="s">
        <v>178</v>
      </c>
      <c r="E673" s="225">
        <v>61000</v>
      </c>
    </row>
    <row r="674" spans="1:5" ht="15" customHeight="1" x14ac:dyDescent="0.2">
      <c r="A674" s="198">
        <v>414</v>
      </c>
      <c r="B674" s="209">
        <v>30101002268</v>
      </c>
      <c r="C674" s="236">
        <v>4349</v>
      </c>
      <c r="D674" s="224" t="s">
        <v>134</v>
      </c>
      <c r="E674" s="225">
        <v>141000</v>
      </c>
    </row>
    <row r="675" spans="1:5" ht="15" customHeight="1" x14ac:dyDescent="0.2">
      <c r="A675" s="198">
        <v>414</v>
      </c>
      <c r="B675" s="209">
        <v>30101002285</v>
      </c>
      <c r="C675" s="236">
        <v>4349</v>
      </c>
      <c r="D675" s="224" t="s">
        <v>134</v>
      </c>
      <c r="E675" s="225">
        <v>99000</v>
      </c>
    </row>
    <row r="676" spans="1:5" ht="15" customHeight="1" x14ac:dyDescent="0.2">
      <c r="A676" s="198">
        <v>414</v>
      </c>
      <c r="B676" s="209">
        <v>30101002218</v>
      </c>
      <c r="C676" s="236">
        <v>4349</v>
      </c>
      <c r="D676" s="224" t="s">
        <v>134</v>
      </c>
      <c r="E676" s="225">
        <v>50000</v>
      </c>
    </row>
    <row r="677" spans="1:5" ht="15" customHeight="1" x14ac:dyDescent="0.2">
      <c r="A677" s="198">
        <v>414</v>
      </c>
      <c r="B677" s="209">
        <v>30101002220</v>
      </c>
      <c r="C677" s="236">
        <v>4349</v>
      </c>
      <c r="D677" s="224" t="s">
        <v>134</v>
      </c>
      <c r="E677" s="225">
        <v>97000</v>
      </c>
    </row>
    <row r="678" spans="1:5" ht="15" customHeight="1" x14ac:dyDescent="0.2">
      <c r="A678" s="198">
        <v>414</v>
      </c>
      <c r="B678" s="209">
        <v>30101002220</v>
      </c>
      <c r="C678" s="236">
        <v>4349</v>
      </c>
      <c r="D678" s="224" t="s">
        <v>134</v>
      </c>
      <c r="E678" s="225">
        <v>140000</v>
      </c>
    </row>
    <row r="679" spans="1:5" ht="15" customHeight="1" x14ac:dyDescent="0.2">
      <c r="A679" s="198">
        <v>414</v>
      </c>
      <c r="B679" s="209">
        <v>30101002220</v>
      </c>
      <c r="C679" s="236">
        <v>4349</v>
      </c>
      <c r="D679" s="224" t="s">
        <v>134</v>
      </c>
      <c r="E679" s="225">
        <v>167000</v>
      </c>
    </row>
    <row r="680" spans="1:5" ht="15" customHeight="1" x14ac:dyDescent="0.2">
      <c r="A680" s="198">
        <v>414</v>
      </c>
      <c r="B680" s="209">
        <v>30101002221</v>
      </c>
      <c r="C680" s="236">
        <v>4349</v>
      </c>
      <c r="D680" s="224" t="s">
        <v>134</v>
      </c>
      <c r="E680" s="225">
        <v>60000</v>
      </c>
    </row>
    <row r="681" spans="1:5" ht="15" customHeight="1" x14ac:dyDescent="0.2">
      <c r="A681" s="198">
        <v>414</v>
      </c>
      <c r="B681" s="209">
        <v>30101002225</v>
      </c>
      <c r="C681" s="236">
        <v>4349</v>
      </c>
      <c r="D681" s="224" t="s">
        <v>229</v>
      </c>
      <c r="E681" s="225">
        <v>111000</v>
      </c>
    </row>
    <row r="682" spans="1:5" ht="15" customHeight="1" x14ac:dyDescent="0.2">
      <c r="A682" s="198">
        <v>414</v>
      </c>
      <c r="B682" s="209">
        <v>30101002225</v>
      </c>
      <c r="C682" s="236">
        <v>4349</v>
      </c>
      <c r="D682" s="224" t="s">
        <v>229</v>
      </c>
      <c r="E682" s="225">
        <v>112000</v>
      </c>
    </row>
    <row r="683" spans="1:5" ht="15" customHeight="1" x14ac:dyDescent="0.2">
      <c r="A683" s="198">
        <v>414</v>
      </c>
      <c r="B683" s="209">
        <v>30101002225</v>
      </c>
      <c r="C683" s="236">
        <v>4349</v>
      </c>
      <c r="D683" s="224" t="s">
        <v>229</v>
      </c>
      <c r="E683" s="225">
        <v>140000</v>
      </c>
    </row>
    <row r="684" spans="1:5" ht="15" customHeight="1" x14ac:dyDescent="0.2">
      <c r="A684" s="198">
        <v>414</v>
      </c>
      <c r="B684" s="209">
        <v>30101002262</v>
      </c>
      <c r="C684" s="236">
        <v>4349</v>
      </c>
      <c r="D684" s="224" t="s">
        <v>229</v>
      </c>
      <c r="E684" s="225">
        <v>66000</v>
      </c>
    </row>
    <row r="685" spans="1:5" ht="15" customHeight="1" x14ac:dyDescent="0.2">
      <c r="A685" s="198">
        <v>414</v>
      </c>
      <c r="B685" s="209">
        <v>30101002254</v>
      </c>
      <c r="C685" s="236">
        <v>4349</v>
      </c>
      <c r="D685" s="224" t="s">
        <v>229</v>
      </c>
      <c r="E685" s="225">
        <v>50000</v>
      </c>
    </row>
    <row r="686" spans="1:5" ht="15" customHeight="1" x14ac:dyDescent="0.2">
      <c r="A686" s="198">
        <v>414</v>
      </c>
      <c r="B686" s="209">
        <v>30101002253</v>
      </c>
      <c r="C686" s="236">
        <v>4349</v>
      </c>
      <c r="D686" s="224" t="s">
        <v>229</v>
      </c>
      <c r="E686" s="225">
        <v>77000</v>
      </c>
    </row>
    <row r="687" spans="1:5" ht="15" customHeight="1" x14ac:dyDescent="0.2">
      <c r="A687" s="198">
        <v>414</v>
      </c>
      <c r="B687" s="209">
        <v>30101002234</v>
      </c>
      <c r="C687" s="236">
        <v>4349</v>
      </c>
      <c r="D687" s="224" t="s">
        <v>229</v>
      </c>
      <c r="E687" s="225">
        <v>92000</v>
      </c>
    </row>
    <row r="688" spans="1:5" ht="15" customHeight="1" x14ac:dyDescent="0.2">
      <c r="A688" s="198">
        <v>414</v>
      </c>
      <c r="B688" s="209">
        <v>30101002256</v>
      </c>
      <c r="C688" s="236">
        <v>4349</v>
      </c>
      <c r="D688" s="224" t="s">
        <v>229</v>
      </c>
      <c r="E688" s="225">
        <v>50000</v>
      </c>
    </row>
    <row r="689" spans="1:5" ht="15" customHeight="1" x14ac:dyDescent="0.2">
      <c r="A689" s="198">
        <v>414</v>
      </c>
      <c r="B689" s="209">
        <v>30101002235</v>
      </c>
      <c r="C689" s="236">
        <v>4349</v>
      </c>
      <c r="D689" s="224" t="s">
        <v>229</v>
      </c>
      <c r="E689" s="225">
        <v>64000</v>
      </c>
    </row>
    <row r="690" spans="1:5" ht="15" customHeight="1" x14ac:dyDescent="0.2">
      <c r="A690" s="198">
        <v>414</v>
      </c>
      <c r="B690" s="209">
        <v>30101002252</v>
      </c>
      <c r="C690" s="236">
        <v>4349</v>
      </c>
      <c r="D690" s="224" t="s">
        <v>229</v>
      </c>
      <c r="E690" s="225">
        <v>50000</v>
      </c>
    </row>
    <row r="691" spans="1:5" ht="15" customHeight="1" x14ac:dyDescent="0.2">
      <c r="A691" s="198">
        <v>414</v>
      </c>
      <c r="B691" s="209">
        <v>30101002252</v>
      </c>
      <c r="C691" s="236">
        <v>4349</v>
      </c>
      <c r="D691" s="224" t="s">
        <v>229</v>
      </c>
      <c r="E691" s="225">
        <v>62000</v>
      </c>
    </row>
    <row r="692" spans="1:5" ht="15" customHeight="1" x14ac:dyDescent="0.2">
      <c r="A692" s="198">
        <v>414</v>
      </c>
      <c r="B692" s="209">
        <v>30101002243</v>
      </c>
      <c r="C692" s="236">
        <v>4349</v>
      </c>
      <c r="D692" s="224" t="s">
        <v>229</v>
      </c>
      <c r="E692" s="225">
        <v>171000</v>
      </c>
    </row>
    <row r="693" spans="1:5" ht="15" customHeight="1" x14ac:dyDescent="0.2">
      <c r="A693" s="198">
        <v>414</v>
      </c>
      <c r="B693" s="209">
        <v>30101002236</v>
      </c>
      <c r="C693" s="236">
        <v>4349</v>
      </c>
      <c r="D693" s="224" t="s">
        <v>229</v>
      </c>
      <c r="E693" s="225">
        <v>55000</v>
      </c>
    </row>
    <row r="694" spans="1:5" ht="15" customHeight="1" x14ac:dyDescent="0.2">
      <c r="A694" s="198">
        <v>414</v>
      </c>
      <c r="B694" s="209">
        <v>30101002257</v>
      </c>
      <c r="C694" s="236">
        <v>4349</v>
      </c>
      <c r="D694" s="224" t="s">
        <v>229</v>
      </c>
      <c r="E694" s="225">
        <v>149000</v>
      </c>
    </row>
    <row r="695" spans="1:5" ht="15" customHeight="1" x14ac:dyDescent="0.2">
      <c r="A695" s="198">
        <v>414</v>
      </c>
      <c r="B695" s="209">
        <v>30101002245</v>
      </c>
      <c r="C695" s="236">
        <v>4349</v>
      </c>
      <c r="D695" s="224" t="s">
        <v>229</v>
      </c>
      <c r="E695" s="225">
        <v>50000</v>
      </c>
    </row>
    <row r="696" spans="1:5" ht="15" customHeight="1" x14ac:dyDescent="0.2">
      <c r="A696" s="198">
        <v>414</v>
      </c>
      <c r="B696" s="209">
        <v>30101002237</v>
      </c>
      <c r="C696" s="236">
        <v>4349</v>
      </c>
      <c r="D696" s="224" t="s">
        <v>229</v>
      </c>
      <c r="E696" s="225">
        <v>71000</v>
      </c>
    </row>
    <row r="697" spans="1:5" ht="15" customHeight="1" x14ac:dyDescent="0.2">
      <c r="A697" s="198">
        <v>414</v>
      </c>
      <c r="B697" s="209">
        <v>30101002230</v>
      </c>
      <c r="C697" s="236">
        <v>4349</v>
      </c>
      <c r="D697" s="224" t="s">
        <v>229</v>
      </c>
      <c r="E697" s="225">
        <v>161000</v>
      </c>
    </row>
    <row r="698" spans="1:5" ht="15" customHeight="1" x14ac:dyDescent="0.2">
      <c r="A698" s="198">
        <v>414</v>
      </c>
      <c r="B698" s="209">
        <v>30101002270</v>
      </c>
      <c r="C698" s="236">
        <v>4349</v>
      </c>
      <c r="D698" s="224" t="s">
        <v>229</v>
      </c>
      <c r="E698" s="225">
        <v>50000</v>
      </c>
    </row>
    <row r="699" spans="1:5" ht="15" customHeight="1" x14ac:dyDescent="0.2">
      <c r="A699" s="198">
        <v>414</v>
      </c>
      <c r="B699" s="209">
        <v>30101002227</v>
      </c>
      <c r="C699" s="236">
        <v>4349</v>
      </c>
      <c r="D699" s="224" t="s">
        <v>229</v>
      </c>
      <c r="E699" s="225">
        <v>118000</v>
      </c>
    </row>
    <row r="700" spans="1:5" ht="15" customHeight="1" x14ac:dyDescent="0.2">
      <c r="A700" s="198">
        <v>414</v>
      </c>
      <c r="B700" s="209">
        <v>30101002227</v>
      </c>
      <c r="C700" s="236">
        <v>4349</v>
      </c>
      <c r="D700" s="224" t="s">
        <v>229</v>
      </c>
      <c r="E700" s="225">
        <v>129000</v>
      </c>
    </row>
    <row r="701" spans="1:5" ht="15" customHeight="1" x14ac:dyDescent="0.2">
      <c r="A701" s="198">
        <v>414</v>
      </c>
      <c r="B701" s="209">
        <v>30101002238</v>
      </c>
      <c r="C701" s="236">
        <v>4349</v>
      </c>
      <c r="D701" s="224" t="s">
        <v>229</v>
      </c>
      <c r="E701" s="225">
        <v>50000</v>
      </c>
    </row>
    <row r="702" spans="1:5" ht="15" customHeight="1" x14ac:dyDescent="0.2">
      <c r="A702" s="198">
        <v>414</v>
      </c>
      <c r="B702" s="209">
        <v>30101002238</v>
      </c>
      <c r="C702" s="236">
        <v>4349</v>
      </c>
      <c r="D702" s="224" t="s">
        <v>229</v>
      </c>
      <c r="E702" s="225">
        <v>112000</v>
      </c>
    </row>
    <row r="703" spans="1:5" ht="15" customHeight="1" x14ac:dyDescent="0.2">
      <c r="A703" s="198">
        <v>414</v>
      </c>
      <c r="B703" s="209">
        <v>30101002242</v>
      </c>
      <c r="C703" s="236">
        <v>4349</v>
      </c>
      <c r="D703" s="224" t="s">
        <v>229</v>
      </c>
      <c r="E703" s="225">
        <v>115000</v>
      </c>
    </row>
    <row r="704" spans="1:5" ht="15" customHeight="1" x14ac:dyDescent="0.2">
      <c r="A704" s="198">
        <v>414</v>
      </c>
      <c r="B704" s="209">
        <v>30101002224</v>
      </c>
      <c r="C704" s="236">
        <v>4349</v>
      </c>
      <c r="D704" s="224" t="s">
        <v>229</v>
      </c>
      <c r="E704" s="225">
        <v>92000</v>
      </c>
    </row>
    <row r="705" spans="1:5" ht="15" customHeight="1" x14ac:dyDescent="0.2">
      <c r="A705" s="198">
        <v>414</v>
      </c>
      <c r="B705" s="209">
        <v>30101002244</v>
      </c>
      <c r="C705" s="236">
        <v>4349</v>
      </c>
      <c r="D705" s="224" t="s">
        <v>229</v>
      </c>
      <c r="E705" s="225">
        <v>95000</v>
      </c>
    </row>
    <row r="706" spans="1:5" ht="15" customHeight="1" x14ac:dyDescent="0.2">
      <c r="A706" s="198">
        <v>414</v>
      </c>
      <c r="B706" s="209">
        <v>30101002208</v>
      </c>
      <c r="C706" s="236">
        <v>4349</v>
      </c>
      <c r="D706" s="295" t="s">
        <v>462</v>
      </c>
      <c r="E706" s="225">
        <v>61000</v>
      </c>
    </row>
    <row r="707" spans="1:5" ht="15" customHeight="1" x14ac:dyDescent="0.2">
      <c r="A707" s="198">
        <v>414</v>
      </c>
      <c r="B707" s="209">
        <v>30101002208</v>
      </c>
      <c r="C707" s="236">
        <v>4349</v>
      </c>
      <c r="D707" s="295" t="s">
        <v>462</v>
      </c>
      <c r="E707" s="225">
        <v>148000</v>
      </c>
    </row>
    <row r="708" spans="1:5" ht="15" customHeight="1" x14ac:dyDescent="0.2">
      <c r="A708" s="198">
        <v>414</v>
      </c>
      <c r="B708" s="209">
        <v>30101002208</v>
      </c>
      <c r="C708" s="236">
        <v>4349</v>
      </c>
      <c r="D708" s="295" t="s">
        <v>462</v>
      </c>
      <c r="E708" s="225">
        <v>155000</v>
      </c>
    </row>
    <row r="709" spans="1:5" ht="15" customHeight="1" x14ac:dyDescent="0.2">
      <c r="A709" s="198">
        <v>414</v>
      </c>
      <c r="B709" s="209">
        <v>30101002213</v>
      </c>
      <c r="C709" s="236">
        <v>4349</v>
      </c>
      <c r="D709" s="295" t="s">
        <v>462</v>
      </c>
      <c r="E709" s="225">
        <v>69000</v>
      </c>
    </row>
    <row r="710" spans="1:5" ht="15" customHeight="1" x14ac:dyDescent="0.2">
      <c r="A710" s="198">
        <v>414</v>
      </c>
      <c r="B710" s="209">
        <v>30101002205</v>
      </c>
      <c r="C710" s="236">
        <v>4349</v>
      </c>
      <c r="D710" s="295" t="s">
        <v>462</v>
      </c>
      <c r="E710" s="225">
        <v>54000</v>
      </c>
    </row>
    <row r="711" spans="1:5" ht="15" customHeight="1" x14ac:dyDescent="0.2">
      <c r="A711" s="198">
        <v>414</v>
      </c>
      <c r="B711" s="209">
        <v>30101002205</v>
      </c>
      <c r="C711" s="236">
        <v>4349</v>
      </c>
      <c r="D711" s="295" t="s">
        <v>462</v>
      </c>
      <c r="E711" s="225">
        <v>81000</v>
      </c>
    </row>
    <row r="712" spans="1:5" ht="15" customHeight="1" x14ac:dyDescent="0.2">
      <c r="A712" s="198">
        <v>414</v>
      </c>
      <c r="B712" s="209">
        <v>30101002205</v>
      </c>
      <c r="C712" s="236">
        <v>4349</v>
      </c>
      <c r="D712" s="295" t="s">
        <v>462</v>
      </c>
      <c r="E712" s="225">
        <v>104000</v>
      </c>
    </row>
    <row r="713" spans="1:5" ht="15" customHeight="1" x14ac:dyDescent="0.2">
      <c r="A713" s="198">
        <v>414</v>
      </c>
      <c r="B713" s="209">
        <v>30101002205</v>
      </c>
      <c r="C713" s="236">
        <v>4349</v>
      </c>
      <c r="D713" s="295" t="s">
        <v>462</v>
      </c>
      <c r="E713" s="225">
        <v>105000</v>
      </c>
    </row>
    <row r="714" spans="1:5" ht="15" customHeight="1" x14ac:dyDescent="0.2">
      <c r="A714" s="198">
        <v>414</v>
      </c>
      <c r="B714" s="209">
        <v>30101002205</v>
      </c>
      <c r="C714" s="236">
        <v>4349</v>
      </c>
      <c r="D714" s="295" t="s">
        <v>462</v>
      </c>
      <c r="E714" s="225">
        <v>106000</v>
      </c>
    </row>
    <row r="715" spans="1:5" ht="15" customHeight="1" x14ac:dyDescent="0.2">
      <c r="A715" s="198">
        <v>414</v>
      </c>
      <c r="B715" s="209">
        <v>30101002205</v>
      </c>
      <c r="C715" s="236">
        <v>4349</v>
      </c>
      <c r="D715" s="295" t="s">
        <v>462</v>
      </c>
      <c r="E715" s="225">
        <v>127000</v>
      </c>
    </row>
    <row r="716" spans="1:5" ht="15" customHeight="1" x14ac:dyDescent="0.2">
      <c r="A716" s="198">
        <v>414</v>
      </c>
      <c r="B716" s="209">
        <v>30101002205</v>
      </c>
      <c r="C716" s="236">
        <v>4349</v>
      </c>
      <c r="D716" s="295" t="s">
        <v>462</v>
      </c>
      <c r="E716" s="225">
        <v>151000</v>
      </c>
    </row>
    <row r="717" spans="1:5" ht="15" customHeight="1" x14ac:dyDescent="0.2">
      <c r="A717" s="198">
        <v>414</v>
      </c>
      <c r="B717" s="209">
        <v>30101002205</v>
      </c>
      <c r="C717" s="236">
        <v>4349</v>
      </c>
      <c r="D717" s="295" t="s">
        <v>462</v>
      </c>
      <c r="E717" s="225">
        <v>166000</v>
      </c>
    </row>
    <row r="718" spans="1:5" ht="15" customHeight="1" x14ac:dyDescent="0.2">
      <c r="A718" s="198">
        <v>414</v>
      </c>
      <c r="B718" s="209">
        <v>30101002211</v>
      </c>
      <c r="C718" s="236">
        <v>4349</v>
      </c>
      <c r="D718" s="295" t="s">
        <v>462</v>
      </c>
      <c r="E718" s="225">
        <v>50000</v>
      </c>
    </row>
    <row r="719" spans="1:5" ht="15" customHeight="1" x14ac:dyDescent="0.2">
      <c r="A719" s="198">
        <v>414</v>
      </c>
      <c r="B719" s="209">
        <v>30101002202</v>
      </c>
      <c r="C719" s="236">
        <v>4349</v>
      </c>
      <c r="D719" s="295" t="s">
        <v>462</v>
      </c>
      <c r="E719" s="225">
        <v>50000</v>
      </c>
    </row>
    <row r="720" spans="1:5" ht="15" customHeight="1" x14ac:dyDescent="0.2">
      <c r="A720" s="198">
        <v>414</v>
      </c>
      <c r="B720" s="209">
        <v>30101002202</v>
      </c>
      <c r="C720" s="236">
        <v>4349</v>
      </c>
      <c r="D720" s="295" t="s">
        <v>462</v>
      </c>
      <c r="E720" s="225">
        <v>58000</v>
      </c>
    </row>
    <row r="721" spans="1:5" ht="15" customHeight="1" x14ac:dyDescent="0.2">
      <c r="A721" s="198">
        <v>414</v>
      </c>
      <c r="B721" s="209">
        <v>30101002202</v>
      </c>
      <c r="C721" s="236">
        <v>4349</v>
      </c>
      <c r="D721" s="295" t="s">
        <v>462</v>
      </c>
      <c r="E721" s="225">
        <v>92000</v>
      </c>
    </row>
    <row r="722" spans="1:5" ht="15" customHeight="1" x14ac:dyDescent="0.2">
      <c r="A722" s="198">
        <v>414</v>
      </c>
      <c r="B722" s="209">
        <v>30101002202</v>
      </c>
      <c r="C722" s="236">
        <v>4349</v>
      </c>
      <c r="D722" s="295" t="s">
        <v>462</v>
      </c>
      <c r="E722" s="225">
        <v>106000</v>
      </c>
    </row>
    <row r="723" spans="1:5" ht="15" customHeight="1" x14ac:dyDescent="0.2">
      <c r="A723" s="198">
        <v>414</v>
      </c>
      <c r="B723" s="209">
        <v>30101002207</v>
      </c>
      <c r="C723" s="236">
        <v>4349</v>
      </c>
      <c r="D723" s="295" t="s">
        <v>462</v>
      </c>
      <c r="E723" s="225">
        <v>52000</v>
      </c>
    </row>
    <row r="724" spans="1:5" ht="15" customHeight="1" x14ac:dyDescent="0.2">
      <c r="A724" s="198">
        <v>414</v>
      </c>
      <c r="B724" s="209">
        <v>30101002207</v>
      </c>
      <c r="C724" s="236">
        <v>4349</v>
      </c>
      <c r="D724" s="295" t="s">
        <v>462</v>
      </c>
      <c r="E724" s="225">
        <v>70000</v>
      </c>
    </row>
    <row r="725" spans="1:5" ht="15" customHeight="1" x14ac:dyDescent="0.2">
      <c r="A725" s="198">
        <v>414</v>
      </c>
      <c r="B725" s="209">
        <v>30101002207</v>
      </c>
      <c r="C725" s="236">
        <v>4349</v>
      </c>
      <c r="D725" s="295" t="s">
        <v>462</v>
      </c>
      <c r="E725" s="225">
        <v>88000</v>
      </c>
    </row>
    <row r="726" spans="1:5" ht="15" customHeight="1" x14ac:dyDescent="0.2">
      <c r="A726" s="203"/>
      <c r="B726" s="203"/>
      <c r="C726" s="204" t="s">
        <v>55</v>
      </c>
      <c r="D726" s="205"/>
      <c r="E726" s="206">
        <f>SUM(E673:E725)</f>
        <v>5000000</v>
      </c>
    </row>
    <row r="727" spans="1:5" ht="15" customHeight="1" x14ac:dyDescent="0.2"/>
    <row r="728" spans="1:5" ht="15" customHeight="1" x14ac:dyDescent="0.2"/>
    <row r="729" spans="1:5" ht="15" customHeight="1" x14ac:dyDescent="0.25">
      <c r="A729" s="33" t="s">
        <v>584</v>
      </c>
    </row>
    <row r="730" spans="1:5" ht="15" customHeight="1" x14ac:dyDescent="0.2">
      <c r="A730" s="323" t="s">
        <v>362</v>
      </c>
      <c r="B730" s="323"/>
      <c r="C730" s="323"/>
      <c r="D730" s="323"/>
      <c r="E730" s="323"/>
    </row>
    <row r="731" spans="1:5" ht="15" customHeight="1" x14ac:dyDescent="0.2">
      <c r="A731" s="323"/>
      <c r="B731" s="323"/>
      <c r="C731" s="323"/>
      <c r="D731" s="323"/>
      <c r="E731" s="323"/>
    </row>
    <row r="732" spans="1:5" ht="15" customHeight="1" x14ac:dyDescent="0.2">
      <c r="A732" s="320" t="s">
        <v>585</v>
      </c>
      <c r="B732" s="320"/>
      <c r="C732" s="320"/>
      <c r="D732" s="320"/>
      <c r="E732" s="320"/>
    </row>
    <row r="733" spans="1:5" ht="15" customHeight="1" x14ac:dyDescent="0.2">
      <c r="A733" s="320"/>
      <c r="B733" s="320"/>
      <c r="C733" s="320"/>
      <c r="D733" s="320"/>
      <c r="E733" s="320"/>
    </row>
    <row r="734" spans="1:5" ht="15" customHeight="1" x14ac:dyDescent="0.2">
      <c r="A734" s="320"/>
      <c r="B734" s="320"/>
      <c r="C734" s="320"/>
      <c r="D734" s="320"/>
      <c r="E734" s="320"/>
    </row>
    <row r="735" spans="1:5" ht="15" customHeight="1" x14ac:dyDescent="0.2">
      <c r="A735" s="320"/>
      <c r="B735" s="320"/>
      <c r="C735" s="320"/>
      <c r="D735" s="320"/>
      <c r="E735" s="320"/>
    </row>
    <row r="736" spans="1:5" ht="15" customHeight="1" x14ac:dyDescent="0.2">
      <c r="A736" s="320"/>
      <c r="B736" s="320"/>
      <c r="C736" s="320"/>
      <c r="D736" s="320"/>
      <c r="E736" s="320"/>
    </row>
    <row r="737" spans="1:5" ht="15" customHeight="1" x14ac:dyDescent="0.2">
      <c r="A737" s="320"/>
      <c r="B737" s="320"/>
      <c r="C737" s="320"/>
      <c r="D737" s="320"/>
      <c r="E737" s="320"/>
    </row>
    <row r="738" spans="1:5" ht="15" customHeight="1" x14ac:dyDescent="0.25">
      <c r="A738" s="178"/>
    </row>
    <row r="739" spans="1:5" ht="15" customHeight="1" x14ac:dyDescent="0.25">
      <c r="A739" s="64" t="s">
        <v>18</v>
      </c>
      <c r="B739" s="65"/>
      <c r="C739" s="65"/>
      <c r="D739" s="65"/>
      <c r="E739" s="68"/>
    </row>
    <row r="740" spans="1:5" ht="15" customHeight="1" x14ac:dyDescent="0.2">
      <c r="A740" s="38" t="s">
        <v>60</v>
      </c>
      <c r="B740" s="37"/>
      <c r="C740" s="37"/>
      <c r="D740" s="37"/>
      <c r="E740" s="39" t="s">
        <v>61</v>
      </c>
    </row>
    <row r="741" spans="1:5" ht="15" customHeight="1" x14ac:dyDescent="0.2">
      <c r="A741" s="38"/>
      <c r="B741" s="37"/>
      <c r="C741" s="37"/>
      <c r="D741" s="37"/>
      <c r="E741" s="42"/>
    </row>
    <row r="742" spans="1:5" ht="15" customHeight="1" x14ac:dyDescent="0.2">
      <c r="A742" s="195" t="s">
        <v>49</v>
      </c>
      <c r="B742" s="207" t="s">
        <v>50</v>
      </c>
      <c r="C742" s="195" t="s">
        <v>51</v>
      </c>
      <c r="D742" s="196" t="s">
        <v>52</v>
      </c>
      <c r="E742" s="197" t="s">
        <v>53</v>
      </c>
    </row>
    <row r="743" spans="1:5" ht="15" customHeight="1" x14ac:dyDescent="0.2">
      <c r="A743" s="211">
        <v>2</v>
      </c>
      <c r="B743" s="209">
        <v>30102000000</v>
      </c>
      <c r="C743" s="200">
        <v>3311</v>
      </c>
      <c r="D743" s="243" t="s">
        <v>178</v>
      </c>
      <c r="E743" s="254">
        <v>-20000</v>
      </c>
    </row>
    <row r="744" spans="1:5" ht="15" customHeight="1" x14ac:dyDescent="0.2">
      <c r="A744" s="211">
        <v>2</v>
      </c>
      <c r="B744" s="209">
        <v>30102000000</v>
      </c>
      <c r="C744" s="200">
        <v>3319</v>
      </c>
      <c r="D744" s="243" t="s">
        <v>178</v>
      </c>
      <c r="E744" s="254">
        <v>-15000</v>
      </c>
    </row>
    <row r="745" spans="1:5" ht="15" customHeight="1" x14ac:dyDescent="0.2">
      <c r="A745" s="211">
        <v>2</v>
      </c>
      <c r="B745" s="209">
        <v>30102000000</v>
      </c>
      <c r="C745" s="200">
        <v>3311</v>
      </c>
      <c r="D745" s="224" t="s">
        <v>462</v>
      </c>
      <c r="E745" s="254">
        <v>20000</v>
      </c>
    </row>
    <row r="746" spans="1:5" ht="15" customHeight="1" x14ac:dyDescent="0.2">
      <c r="A746" s="211">
        <v>2</v>
      </c>
      <c r="B746" s="209">
        <v>30102000000</v>
      </c>
      <c r="C746" s="200">
        <v>3319</v>
      </c>
      <c r="D746" s="243" t="s">
        <v>507</v>
      </c>
      <c r="E746" s="254">
        <v>15000</v>
      </c>
    </row>
    <row r="747" spans="1:5" ht="15" customHeight="1" x14ac:dyDescent="0.2">
      <c r="A747" s="245"/>
      <c r="B747" s="212"/>
      <c r="C747" s="213" t="s">
        <v>55</v>
      </c>
      <c r="D747" s="214"/>
      <c r="E747" s="215">
        <f>SUM(E743:E746)</f>
        <v>0</v>
      </c>
    </row>
    <row r="748" spans="1:5" ht="15" customHeight="1" x14ac:dyDescent="0.2"/>
    <row r="749" spans="1:5" ht="15" customHeight="1" x14ac:dyDescent="0.2"/>
    <row r="750" spans="1:5" ht="15" customHeight="1" x14ac:dyDescent="0.25">
      <c r="A750" s="33" t="s">
        <v>586</v>
      </c>
    </row>
    <row r="751" spans="1:5" ht="15" customHeight="1" x14ac:dyDescent="0.2">
      <c r="A751" s="323" t="s">
        <v>121</v>
      </c>
      <c r="B751" s="323"/>
      <c r="C751" s="323"/>
      <c r="D751" s="323"/>
      <c r="E751" s="323"/>
    </row>
    <row r="752" spans="1:5" ht="15" customHeight="1" x14ac:dyDescent="0.2">
      <c r="A752" s="323"/>
      <c r="B752" s="323"/>
      <c r="C752" s="323"/>
      <c r="D752" s="323"/>
      <c r="E752" s="323"/>
    </row>
    <row r="753" spans="1:5" ht="15" customHeight="1" x14ac:dyDescent="0.2">
      <c r="A753" s="320" t="s">
        <v>587</v>
      </c>
      <c r="B753" s="320"/>
      <c r="C753" s="320"/>
      <c r="D753" s="320"/>
      <c r="E753" s="320"/>
    </row>
    <row r="754" spans="1:5" ht="15" customHeight="1" x14ac:dyDescent="0.2">
      <c r="A754" s="320"/>
      <c r="B754" s="320"/>
      <c r="C754" s="320"/>
      <c r="D754" s="320"/>
      <c r="E754" s="320"/>
    </row>
    <row r="755" spans="1:5" ht="15" customHeight="1" x14ac:dyDescent="0.2">
      <c r="A755" s="320"/>
      <c r="B755" s="320"/>
      <c r="C755" s="320"/>
      <c r="D755" s="320"/>
      <c r="E755" s="320"/>
    </row>
    <row r="756" spans="1:5" ht="15" customHeight="1" x14ac:dyDescent="0.2">
      <c r="A756" s="320"/>
      <c r="B756" s="320"/>
      <c r="C756" s="320"/>
      <c r="D756" s="320"/>
      <c r="E756" s="320"/>
    </row>
    <row r="757" spans="1:5" ht="15" customHeight="1" x14ac:dyDescent="0.2">
      <c r="A757" s="320"/>
      <c r="B757" s="320"/>
      <c r="C757" s="320"/>
      <c r="D757" s="320"/>
      <c r="E757" s="320"/>
    </row>
    <row r="758" spans="1:5" ht="15" customHeight="1" x14ac:dyDescent="0.2">
      <c r="A758" s="320"/>
      <c r="B758" s="320"/>
      <c r="C758" s="320"/>
      <c r="D758" s="320"/>
      <c r="E758" s="320"/>
    </row>
    <row r="759" spans="1:5" ht="15" customHeight="1" x14ac:dyDescent="0.2"/>
    <row r="760" spans="1:5" ht="15" customHeight="1" x14ac:dyDescent="0.25">
      <c r="A760" s="64" t="s">
        <v>18</v>
      </c>
      <c r="B760" s="65"/>
      <c r="C760" s="65"/>
      <c r="D760" s="41"/>
      <c r="E760" s="41"/>
    </row>
    <row r="761" spans="1:5" ht="15" customHeight="1" x14ac:dyDescent="0.2">
      <c r="A761" s="66" t="s">
        <v>123</v>
      </c>
      <c r="B761" s="65"/>
      <c r="C761" s="65"/>
      <c r="D761" s="65"/>
      <c r="E761" s="67" t="s">
        <v>124</v>
      </c>
    </row>
    <row r="762" spans="1:5" ht="15" customHeight="1" x14ac:dyDescent="0.2">
      <c r="A762" s="68"/>
      <c r="B762" s="118"/>
      <c r="C762" s="65"/>
      <c r="D762" s="68"/>
      <c r="E762" s="97"/>
    </row>
    <row r="763" spans="1:5" ht="15" customHeight="1" x14ac:dyDescent="0.2">
      <c r="A763" s="207" t="s">
        <v>49</v>
      </c>
      <c r="B763" s="207" t="s">
        <v>50</v>
      </c>
      <c r="C763" s="207" t="s">
        <v>51</v>
      </c>
      <c r="D763" s="208" t="s">
        <v>52</v>
      </c>
      <c r="E763" s="207" t="s">
        <v>53</v>
      </c>
    </row>
    <row r="764" spans="1:5" ht="15" customHeight="1" x14ac:dyDescent="0.2">
      <c r="A764" s="237">
        <v>38100870</v>
      </c>
      <c r="B764" s="238">
        <v>60004100065</v>
      </c>
      <c r="C764" s="209">
        <v>2212</v>
      </c>
      <c r="D764" s="224" t="s">
        <v>125</v>
      </c>
      <c r="E764" s="271">
        <v>-37000</v>
      </c>
    </row>
    <row r="765" spans="1:5" ht="15" customHeight="1" x14ac:dyDescent="0.2">
      <c r="A765" s="237">
        <v>38500871</v>
      </c>
      <c r="B765" s="238">
        <v>60004100065</v>
      </c>
      <c r="C765" s="209">
        <v>2212</v>
      </c>
      <c r="D765" s="224" t="s">
        <v>125</v>
      </c>
      <c r="E765" s="271">
        <v>37000</v>
      </c>
    </row>
    <row r="766" spans="1:5" ht="15" customHeight="1" x14ac:dyDescent="0.2">
      <c r="A766" s="245"/>
      <c r="B766" s="212"/>
      <c r="C766" s="213" t="s">
        <v>55</v>
      </c>
      <c r="D766" s="214"/>
      <c r="E766" s="215">
        <f>SUM(E764:E765)</f>
        <v>0</v>
      </c>
    </row>
    <row r="767" spans="1:5" ht="15" customHeight="1" x14ac:dyDescent="0.2"/>
    <row r="768" spans="1:5" ht="15" customHeight="1" x14ac:dyDescent="0.2"/>
    <row r="769" spans="1:5" ht="15" customHeight="1" x14ac:dyDescent="0.25">
      <c r="A769" s="33" t="s">
        <v>588</v>
      </c>
    </row>
    <row r="770" spans="1:5" ht="15" customHeight="1" x14ac:dyDescent="0.2">
      <c r="A770" s="323" t="s">
        <v>121</v>
      </c>
      <c r="B770" s="323"/>
      <c r="C770" s="323"/>
      <c r="D770" s="323"/>
      <c r="E770" s="323"/>
    </row>
    <row r="771" spans="1:5" ht="15" customHeight="1" x14ac:dyDescent="0.2">
      <c r="A771" s="323"/>
      <c r="B771" s="323"/>
      <c r="C771" s="323"/>
      <c r="D771" s="323"/>
      <c r="E771" s="323"/>
    </row>
    <row r="772" spans="1:5" ht="15" customHeight="1" x14ac:dyDescent="0.2">
      <c r="A772" s="320" t="s">
        <v>589</v>
      </c>
      <c r="B772" s="320"/>
      <c r="C772" s="320"/>
      <c r="D772" s="320"/>
      <c r="E772" s="320"/>
    </row>
    <row r="773" spans="1:5" ht="15" customHeight="1" x14ac:dyDescent="0.2">
      <c r="A773" s="320"/>
      <c r="B773" s="320"/>
      <c r="C773" s="320"/>
      <c r="D773" s="320"/>
      <c r="E773" s="320"/>
    </row>
    <row r="774" spans="1:5" ht="15" customHeight="1" x14ac:dyDescent="0.2">
      <c r="A774" s="320"/>
      <c r="B774" s="320"/>
      <c r="C774" s="320"/>
      <c r="D774" s="320"/>
      <c r="E774" s="320"/>
    </row>
    <row r="775" spans="1:5" ht="15" customHeight="1" x14ac:dyDescent="0.2">
      <c r="A775" s="320"/>
      <c r="B775" s="320"/>
      <c r="C775" s="320"/>
      <c r="D775" s="320"/>
      <c r="E775" s="320"/>
    </row>
    <row r="776" spans="1:5" ht="15" customHeight="1" x14ac:dyDescent="0.2">
      <c r="A776" s="320"/>
      <c r="B776" s="320"/>
      <c r="C776" s="320"/>
      <c r="D776" s="320"/>
      <c r="E776" s="320"/>
    </row>
    <row r="777" spans="1:5" ht="15" customHeight="1" x14ac:dyDescent="0.2">
      <c r="A777" s="320"/>
      <c r="B777" s="320"/>
      <c r="C777" s="320"/>
      <c r="D777" s="320"/>
      <c r="E777" s="320"/>
    </row>
    <row r="778" spans="1:5" ht="15" customHeight="1" x14ac:dyDescent="0.2">
      <c r="B778" s="37"/>
      <c r="C778" s="37"/>
      <c r="D778" s="37"/>
      <c r="E778" s="37"/>
    </row>
    <row r="779" spans="1:5" ht="15" customHeight="1" x14ac:dyDescent="0.2">
      <c r="B779" s="37"/>
      <c r="C779" s="37"/>
      <c r="D779" s="37"/>
      <c r="E779" s="37"/>
    </row>
    <row r="780" spans="1:5" ht="15" customHeight="1" x14ac:dyDescent="0.2">
      <c r="B780" s="37"/>
      <c r="C780" s="37"/>
      <c r="D780" s="37"/>
      <c r="E780" s="37"/>
    </row>
    <row r="781" spans="1:5" ht="15" customHeight="1" x14ac:dyDescent="0.25">
      <c r="A781" s="36" t="s">
        <v>18</v>
      </c>
      <c r="B781" s="37"/>
      <c r="C781" s="37"/>
      <c r="D781" s="37"/>
      <c r="E781" s="37"/>
    </row>
    <row r="782" spans="1:5" ht="15" customHeight="1" x14ac:dyDescent="0.2">
      <c r="A782" s="132" t="s">
        <v>65</v>
      </c>
      <c r="B782" s="37"/>
      <c r="C782" s="37"/>
      <c r="D782" s="37"/>
      <c r="E782" s="39" t="s">
        <v>128</v>
      </c>
    </row>
    <row r="783" spans="1:5" ht="15" customHeight="1" x14ac:dyDescent="0.25">
      <c r="A783" s="36"/>
      <c r="B783" s="41"/>
      <c r="C783" s="37"/>
      <c r="D783" s="37"/>
      <c r="E783" s="42"/>
    </row>
    <row r="784" spans="1:5" ht="15" customHeight="1" x14ac:dyDescent="0.2">
      <c r="A784" s="236" t="s">
        <v>49</v>
      </c>
      <c r="B784" s="195" t="s">
        <v>50</v>
      </c>
      <c r="C784" s="195" t="s">
        <v>51</v>
      </c>
      <c r="D784" s="196" t="s">
        <v>52</v>
      </c>
      <c r="E784" s="195" t="s">
        <v>53</v>
      </c>
    </row>
    <row r="785" spans="1:5" ht="15" customHeight="1" x14ac:dyDescent="0.2">
      <c r="A785" s="198"/>
      <c r="B785" s="238">
        <v>60002100325</v>
      </c>
      <c r="C785" s="236">
        <v>4357</v>
      </c>
      <c r="D785" s="224" t="s">
        <v>154</v>
      </c>
      <c r="E785" s="239">
        <v>-20000</v>
      </c>
    </row>
    <row r="786" spans="1:5" ht="15" customHeight="1" x14ac:dyDescent="0.2">
      <c r="A786" s="237">
        <v>53100884</v>
      </c>
      <c r="B786" s="238">
        <v>60002100324</v>
      </c>
      <c r="C786" s="236">
        <v>4357</v>
      </c>
      <c r="D786" s="224" t="s">
        <v>93</v>
      </c>
      <c r="E786" s="239">
        <v>20000</v>
      </c>
    </row>
    <row r="787" spans="1:5" ht="15" customHeight="1" x14ac:dyDescent="0.2">
      <c r="A787" s="245"/>
      <c r="B787" s="212"/>
      <c r="C787" s="213" t="s">
        <v>55</v>
      </c>
      <c r="D787" s="214"/>
      <c r="E787" s="215">
        <f>SUM(E785:E786)</f>
        <v>0</v>
      </c>
    </row>
    <row r="788" spans="1:5" ht="15" customHeight="1" x14ac:dyDescent="0.2"/>
    <row r="789" spans="1:5" ht="15" customHeight="1" x14ac:dyDescent="0.2"/>
    <row r="790" spans="1:5" ht="15" customHeight="1" x14ac:dyDescent="0.25">
      <c r="A790" s="33" t="s">
        <v>590</v>
      </c>
    </row>
    <row r="791" spans="1:5" ht="15" customHeight="1" x14ac:dyDescent="0.2">
      <c r="A791" s="323" t="s">
        <v>121</v>
      </c>
      <c r="B791" s="323"/>
      <c r="C791" s="323"/>
      <c r="D791" s="323"/>
      <c r="E791" s="323"/>
    </row>
    <row r="792" spans="1:5" ht="15" customHeight="1" x14ac:dyDescent="0.2">
      <c r="A792" s="323"/>
      <c r="B792" s="323"/>
      <c r="C792" s="323"/>
      <c r="D792" s="323"/>
      <c r="E792" s="323"/>
    </row>
    <row r="793" spans="1:5" ht="15" customHeight="1" x14ac:dyDescent="0.2">
      <c r="A793" s="320" t="s">
        <v>591</v>
      </c>
      <c r="B793" s="320"/>
      <c r="C793" s="320"/>
      <c r="D793" s="320"/>
      <c r="E793" s="320"/>
    </row>
    <row r="794" spans="1:5" ht="15" customHeight="1" x14ac:dyDescent="0.2">
      <c r="A794" s="320"/>
      <c r="B794" s="320"/>
      <c r="C794" s="320"/>
      <c r="D794" s="320"/>
      <c r="E794" s="320"/>
    </row>
    <row r="795" spans="1:5" ht="15" customHeight="1" x14ac:dyDescent="0.2">
      <c r="A795" s="320"/>
      <c r="B795" s="320"/>
      <c r="C795" s="320"/>
      <c r="D795" s="320"/>
      <c r="E795" s="320"/>
    </row>
    <row r="796" spans="1:5" ht="15" customHeight="1" x14ac:dyDescent="0.2">
      <c r="A796" s="320"/>
      <c r="B796" s="320"/>
      <c r="C796" s="320"/>
      <c r="D796" s="320"/>
      <c r="E796" s="320"/>
    </row>
    <row r="797" spans="1:5" ht="15" customHeight="1" x14ac:dyDescent="0.2">
      <c r="A797" s="320"/>
      <c r="B797" s="320"/>
      <c r="C797" s="320"/>
      <c r="D797" s="320"/>
      <c r="E797" s="320"/>
    </row>
    <row r="798" spans="1:5" ht="15" customHeight="1" x14ac:dyDescent="0.2">
      <c r="A798" s="320"/>
      <c r="B798" s="320"/>
      <c r="C798" s="320"/>
      <c r="D798" s="320"/>
      <c r="E798" s="320"/>
    </row>
    <row r="799" spans="1:5" ht="15" customHeight="1" x14ac:dyDescent="0.2"/>
    <row r="800" spans="1:5" ht="15" customHeight="1" x14ac:dyDescent="0.25">
      <c r="A800" s="36" t="s">
        <v>18</v>
      </c>
      <c r="B800" s="37"/>
      <c r="C800" s="37"/>
      <c r="D800" s="37"/>
      <c r="E800" s="37"/>
    </row>
    <row r="801" spans="1:5" ht="15" customHeight="1" x14ac:dyDescent="0.2">
      <c r="A801" s="176" t="s">
        <v>188</v>
      </c>
      <c r="B801" s="37"/>
      <c r="C801" s="37"/>
      <c r="D801" s="37"/>
      <c r="E801" s="39" t="s">
        <v>189</v>
      </c>
    </row>
    <row r="802" spans="1:5" ht="15" customHeight="1" x14ac:dyDescent="0.25">
      <c r="A802" s="36"/>
      <c r="B802" s="41"/>
      <c r="C802" s="37"/>
      <c r="D802" s="37"/>
      <c r="E802" s="42"/>
    </row>
    <row r="803" spans="1:5" ht="15" customHeight="1" x14ac:dyDescent="0.2">
      <c r="A803" s="236" t="s">
        <v>49</v>
      </c>
      <c r="B803" s="195" t="s">
        <v>50</v>
      </c>
      <c r="C803" s="195" t="s">
        <v>51</v>
      </c>
      <c r="D803" s="196" t="s">
        <v>52</v>
      </c>
      <c r="E803" s="195" t="s">
        <v>53</v>
      </c>
    </row>
    <row r="804" spans="1:5" ht="15" customHeight="1" x14ac:dyDescent="0.2">
      <c r="A804" s="237">
        <v>33113233</v>
      </c>
      <c r="B804" s="238">
        <v>60002100806</v>
      </c>
      <c r="C804" s="236">
        <v>4399</v>
      </c>
      <c r="D804" s="224" t="s">
        <v>93</v>
      </c>
      <c r="E804" s="239">
        <v>-3210.49</v>
      </c>
    </row>
    <row r="805" spans="1:5" ht="15" customHeight="1" x14ac:dyDescent="0.2">
      <c r="A805" s="237">
        <v>33513233</v>
      </c>
      <c r="B805" s="238">
        <v>60002100806</v>
      </c>
      <c r="C805" s="236">
        <v>4399</v>
      </c>
      <c r="D805" s="224" t="s">
        <v>93</v>
      </c>
      <c r="E805" s="239">
        <v>-18192.759999999998</v>
      </c>
    </row>
    <row r="806" spans="1:5" ht="15" customHeight="1" x14ac:dyDescent="0.2">
      <c r="A806" s="237">
        <v>33113233</v>
      </c>
      <c r="B806" s="238">
        <v>60002100806</v>
      </c>
      <c r="C806" s="236">
        <v>4399</v>
      </c>
      <c r="D806" s="224" t="s">
        <v>164</v>
      </c>
      <c r="E806" s="239">
        <v>2241.04</v>
      </c>
    </row>
    <row r="807" spans="1:5" ht="15" customHeight="1" x14ac:dyDescent="0.2">
      <c r="A807" s="237">
        <v>33513233</v>
      </c>
      <c r="B807" s="238">
        <v>60002100806</v>
      </c>
      <c r="C807" s="236">
        <v>4399</v>
      </c>
      <c r="D807" s="224" t="s">
        <v>164</v>
      </c>
      <c r="E807" s="239">
        <v>12699.21</v>
      </c>
    </row>
    <row r="808" spans="1:5" ht="15" customHeight="1" x14ac:dyDescent="0.2">
      <c r="A808" s="237">
        <v>33113233</v>
      </c>
      <c r="B808" s="238">
        <v>60002100806</v>
      </c>
      <c r="C808" s="236">
        <v>4399</v>
      </c>
      <c r="D808" s="224" t="s">
        <v>165</v>
      </c>
      <c r="E808" s="239">
        <v>560.4</v>
      </c>
    </row>
    <row r="809" spans="1:5" ht="15" customHeight="1" x14ac:dyDescent="0.2">
      <c r="A809" s="237">
        <v>33513233</v>
      </c>
      <c r="B809" s="238">
        <v>60002100806</v>
      </c>
      <c r="C809" s="236">
        <v>4399</v>
      </c>
      <c r="D809" s="224" t="s">
        <v>165</v>
      </c>
      <c r="E809" s="239">
        <v>3175.6</v>
      </c>
    </row>
    <row r="810" spans="1:5" ht="15" customHeight="1" x14ac:dyDescent="0.2">
      <c r="A810" s="237">
        <v>33113233</v>
      </c>
      <c r="B810" s="238">
        <v>60002100806</v>
      </c>
      <c r="C810" s="236">
        <v>4399</v>
      </c>
      <c r="D810" s="224" t="s">
        <v>166</v>
      </c>
      <c r="E810" s="239">
        <v>201.9</v>
      </c>
    </row>
    <row r="811" spans="1:5" ht="15" customHeight="1" x14ac:dyDescent="0.2">
      <c r="A811" s="237">
        <v>33513233</v>
      </c>
      <c r="B811" s="238">
        <v>60002100806</v>
      </c>
      <c r="C811" s="236">
        <v>4399</v>
      </c>
      <c r="D811" s="224" t="s">
        <v>166</v>
      </c>
      <c r="E811" s="239">
        <v>1144.0999999999999</v>
      </c>
    </row>
    <row r="812" spans="1:5" ht="15" customHeight="1" x14ac:dyDescent="0.2">
      <c r="A812" s="237">
        <v>33113233</v>
      </c>
      <c r="B812" s="238">
        <v>60002100806</v>
      </c>
      <c r="C812" s="236">
        <v>4399</v>
      </c>
      <c r="D812" s="224" t="s">
        <v>407</v>
      </c>
      <c r="E812" s="239">
        <v>207.15</v>
      </c>
    </row>
    <row r="813" spans="1:5" ht="15" customHeight="1" x14ac:dyDescent="0.2">
      <c r="A813" s="237">
        <v>33513233</v>
      </c>
      <c r="B813" s="238">
        <v>60002100806</v>
      </c>
      <c r="C813" s="236">
        <v>4399</v>
      </c>
      <c r="D813" s="224" t="s">
        <v>407</v>
      </c>
      <c r="E813" s="239">
        <v>1173.8499999999999</v>
      </c>
    </row>
    <row r="814" spans="1:5" ht="15" customHeight="1" x14ac:dyDescent="0.2">
      <c r="A814" s="240"/>
      <c r="B814" s="240"/>
      <c r="C814" s="204" t="s">
        <v>55</v>
      </c>
      <c r="D814" s="205"/>
      <c r="E814" s="206">
        <f>SUM(E804:E813)</f>
        <v>0</v>
      </c>
    </row>
    <row r="815" spans="1:5" ht="15" customHeight="1" x14ac:dyDescent="0.2"/>
    <row r="816" spans="1:5" ht="15" customHeight="1" x14ac:dyDescent="0.2"/>
    <row r="817" spans="1:5" ht="15" customHeight="1" x14ac:dyDescent="0.25">
      <c r="A817" s="33" t="s">
        <v>592</v>
      </c>
    </row>
    <row r="818" spans="1:5" ht="15" customHeight="1" x14ac:dyDescent="0.2">
      <c r="A818" s="323" t="s">
        <v>121</v>
      </c>
      <c r="B818" s="323"/>
      <c r="C818" s="323"/>
      <c r="D818" s="323"/>
      <c r="E818" s="323"/>
    </row>
    <row r="819" spans="1:5" ht="15" customHeight="1" x14ac:dyDescent="0.2">
      <c r="A819" s="323"/>
      <c r="B819" s="323"/>
      <c r="C819" s="323"/>
      <c r="D819" s="323"/>
      <c r="E819" s="323"/>
    </row>
    <row r="820" spans="1:5" ht="15" customHeight="1" x14ac:dyDescent="0.2">
      <c r="A820" s="320" t="s">
        <v>593</v>
      </c>
      <c r="B820" s="320"/>
      <c r="C820" s="320"/>
      <c r="D820" s="320"/>
      <c r="E820" s="320"/>
    </row>
    <row r="821" spans="1:5" ht="15" customHeight="1" x14ac:dyDescent="0.2">
      <c r="A821" s="320"/>
      <c r="B821" s="320"/>
      <c r="C821" s="320"/>
      <c r="D821" s="320"/>
      <c r="E821" s="320"/>
    </row>
    <row r="822" spans="1:5" ht="15" customHeight="1" x14ac:dyDescent="0.2">
      <c r="A822" s="320"/>
      <c r="B822" s="320"/>
      <c r="C822" s="320"/>
      <c r="D822" s="320"/>
      <c r="E822" s="320"/>
    </row>
    <row r="823" spans="1:5" ht="15" customHeight="1" x14ac:dyDescent="0.2">
      <c r="A823" s="320"/>
      <c r="B823" s="320"/>
      <c r="C823" s="320"/>
      <c r="D823" s="320"/>
      <c r="E823" s="320"/>
    </row>
    <row r="824" spans="1:5" ht="15" customHeight="1" x14ac:dyDescent="0.2">
      <c r="A824" s="320"/>
      <c r="B824" s="320"/>
      <c r="C824" s="320"/>
      <c r="D824" s="320"/>
      <c r="E824" s="320"/>
    </row>
    <row r="825" spans="1:5" ht="15" customHeight="1" x14ac:dyDescent="0.2">
      <c r="A825" s="320"/>
      <c r="B825" s="320"/>
      <c r="C825" s="320"/>
      <c r="D825" s="320"/>
      <c r="E825" s="320"/>
    </row>
    <row r="826" spans="1:5" ht="15" customHeight="1" x14ac:dyDescent="0.2"/>
    <row r="827" spans="1:5" ht="15" customHeight="1" x14ac:dyDescent="0.25">
      <c r="A827" s="36" t="s">
        <v>18</v>
      </c>
      <c r="B827" s="37"/>
      <c r="C827" s="37"/>
      <c r="D827" s="37"/>
      <c r="E827" s="37"/>
    </row>
    <row r="828" spans="1:5" ht="15" customHeight="1" x14ac:dyDescent="0.2">
      <c r="A828" s="176" t="s">
        <v>188</v>
      </c>
      <c r="B828" s="37"/>
      <c r="C828" s="37"/>
      <c r="D828" s="37"/>
      <c r="E828" s="39" t="s">
        <v>189</v>
      </c>
    </row>
    <row r="829" spans="1:5" ht="15" customHeight="1" x14ac:dyDescent="0.25">
      <c r="A829" s="36"/>
      <c r="B829" s="41"/>
      <c r="C829" s="37"/>
      <c r="D829" s="37"/>
      <c r="E829" s="42"/>
    </row>
    <row r="830" spans="1:5" ht="15" customHeight="1" x14ac:dyDescent="0.2">
      <c r="A830" s="236" t="s">
        <v>49</v>
      </c>
      <c r="B830" s="195" t="s">
        <v>50</v>
      </c>
      <c r="C830" s="195" t="s">
        <v>51</v>
      </c>
      <c r="D830" s="196" t="s">
        <v>52</v>
      </c>
      <c r="E830" s="195" t="s">
        <v>53</v>
      </c>
    </row>
    <row r="831" spans="1:5" ht="15" customHeight="1" x14ac:dyDescent="0.2">
      <c r="A831" s="237">
        <v>33113233</v>
      </c>
      <c r="B831" s="238">
        <v>60002100580</v>
      </c>
      <c r="C831" s="236">
        <v>4378</v>
      </c>
      <c r="D831" s="224" t="s">
        <v>93</v>
      </c>
      <c r="E831" s="239">
        <v>-3661.86</v>
      </c>
    </row>
    <row r="832" spans="1:5" ht="15" customHeight="1" x14ac:dyDescent="0.2">
      <c r="A832" s="237">
        <v>33513233</v>
      </c>
      <c r="B832" s="238">
        <v>60002100580</v>
      </c>
      <c r="C832" s="236">
        <v>4378</v>
      </c>
      <c r="D832" s="224" t="s">
        <v>93</v>
      </c>
      <c r="E832" s="239">
        <v>-20750.54</v>
      </c>
    </row>
    <row r="833" spans="1:5" ht="15" customHeight="1" x14ac:dyDescent="0.2">
      <c r="A833" s="237">
        <v>33113233</v>
      </c>
      <c r="B833" s="238">
        <v>60002100580</v>
      </c>
      <c r="C833" s="236">
        <v>4378</v>
      </c>
      <c r="D833" s="224" t="s">
        <v>164</v>
      </c>
      <c r="E833" s="239">
        <v>2091.36</v>
      </c>
    </row>
    <row r="834" spans="1:5" ht="15" customHeight="1" x14ac:dyDescent="0.2">
      <c r="A834" s="237">
        <v>33513233</v>
      </c>
      <c r="B834" s="238">
        <v>60002100580</v>
      </c>
      <c r="C834" s="236">
        <v>4378</v>
      </c>
      <c r="D834" s="224" t="s">
        <v>164</v>
      </c>
      <c r="E834" s="239">
        <v>11851.04</v>
      </c>
    </row>
    <row r="835" spans="1:5" ht="15" customHeight="1" x14ac:dyDescent="0.2">
      <c r="A835" s="237">
        <v>33113233</v>
      </c>
      <c r="B835" s="238">
        <v>60002100580</v>
      </c>
      <c r="C835" s="236">
        <v>4378</v>
      </c>
      <c r="D835" s="224" t="s">
        <v>216</v>
      </c>
      <c r="E835" s="239">
        <v>430.5</v>
      </c>
    </row>
    <row r="836" spans="1:5" ht="15" customHeight="1" x14ac:dyDescent="0.2">
      <c r="A836" s="237">
        <v>33513233</v>
      </c>
      <c r="B836" s="238">
        <v>60002100580</v>
      </c>
      <c r="C836" s="236">
        <v>4378</v>
      </c>
      <c r="D836" s="224" t="s">
        <v>216</v>
      </c>
      <c r="E836" s="239">
        <v>2439.5</v>
      </c>
    </row>
    <row r="837" spans="1:5" ht="15" customHeight="1" x14ac:dyDescent="0.2">
      <c r="A837" s="237">
        <v>33113233</v>
      </c>
      <c r="B837" s="238">
        <v>60002100580</v>
      </c>
      <c r="C837" s="236">
        <v>4378</v>
      </c>
      <c r="D837" s="224" t="s">
        <v>165</v>
      </c>
      <c r="E837" s="239">
        <v>630.6</v>
      </c>
    </row>
    <row r="838" spans="1:5" ht="15" customHeight="1" x14ac:dyDescent="0.2">
      <c r="A838" s="237">
        <v>33513233</v>
      </c>
      <c r="B838" s="238">
        <v>60002100580</v>
      </c>
      <c r="C838" s="236">
        <v>4378</v>
      </c>
      <c r="D838" s="224" t="s">
        <v>165</v>
      </c>
      <c r="E838" s="239">
        <v>3573.4</v>
      </c>
    </row>
    <row r="839" spans="1:5" ht="15" customHeight="1" x14ac:dyDescent="0.2">
      <c r="A839" s="237">
        <v>33113233</v>
      </c>
      <c r="B839" s="238">
        <v>60002100580</v>
      </c>
      <c r="C839" s="236">
        <v>4378</v>
      </c>
      <c r="D839" s="224" t="s">
        <v>166</v>
      </c>
      <c r="E839" s="239">
        <v>227.25</v>
      </c>
    </row>
    <row r="840" spans="1:5" ht="15" customHeight="1" x14ac:dyDescent="0.2">
      <c r="A840" s="237">
        <v>33513233</v>
      </c>
      <c r="B840" s="238">
        <v>60002100580</v>
      </c>
      <c r="C840" s="236">
        <v>4378</v>
      </c>
      <c r="D840" s="224" t="s">
        <v>166</v>
      </c>
      <c r="E840" s="239">
        <v>1287.75</v>
      </c>
    </row>
    <row r="841" spans="1:5" ht="15" customHeight="1" x14ac:dyDescent="0.2">
      <c r="A841" s="237">
        <v>33113233</v>
      </c>
      <c r="B841" s="238">
        <v>60002100580</v>
      </c>
      <c r="C841" s="236">
        <v>4378</v>
      </c>
      <c r="D841" s="224" t="s">
        <v>407</v>
      </c>
      <c r="E841" s="239">
        <v>207.15</v>
      </c>
    </row>
    <row r="842" spans="1:5" ht="15" customHeight="1" x14ac:dyDescent="0.2">
      <c r="A842" s="237">
        <v>33513233</v>
      </c>
      <c r="B842" s="238">
        <v>60002100580</v>
      </c>
      <c r="C842" s="236">
        <v>4378</v>
      </c>
      <c r="D842" s="224" t="s">
        <v>407</v>
      </c>
      <c r="E842" s="239">
        <v>1173.8499999999999</v>
      </c>
    </row>
    <row r="843" spans="1:5" ht="15" customHeight="1" x14ac:dyDescent="0.2">
      <c r="A843" s="237">
        <v>33113233</v>
      </c>
      <c r="B843" s="238">
        <v>60002100580</v>
      </c>
      <c r="C843" s="236">
        <v>4378</v>
      </c>
      <c r="D843" s="224" t="s">
        <v>129</v>
      </c>
      <c r="E843" s="239">
        <v>75</v>
      </c>
    </row>
    <row r="844" spans="1:5" ht="15" customHeight="1" x14ac:dyDescent="0.2">
      <c r="A844" s="237">
        <v>33513233</v>
      </c>
      <c r="B844" s="238">
        <v>60002100580</v>
      </c>
      <c r="C844" s="236">
        <v>4378</v>
      </c>
      <c r="D844" s="224" t="s">
        <v>129</v>
      </c>
      <c r="E844" s="239">
        <v>425</v>
      </c>
    </row>
    <row r="845" spans="1:5" ht="15" customHeight="1" x14ac:dyDescent="0.2">
      <c r="A845" s="240"/>
      <c r="B845" s="240"/>
      <c r="C845" s="204" t="s">
        <v>55</v>
      </c>
      <c r="D845" s="205"/>
      <c r="E845" s="206">
        <f>SUM(E831:E844)</f>
        <v>4.5474735088646412E-13</v>
      </c>
    </row>
    <row r="846" spans="1:5" ht="15" customHeight="1" x14ac:dyDescent="0.2"/>
    <row r="847" spans="1:5" ht="15" customHeight="1" x14ac:dyDescent="0.2"/>
    <row r="848" spans="1:5" ht="15" customHeight="1" x14ac:dyDescent="0.25">
      <c r="A848" s="33" t="s">
        <v>594</v>
      </c>
    </row>
    <row r="849" spans="1:5" ht="15" customHeight="1" x14ac:dyDescent="0.2">
      <c r="A849" s="323" t="s">
        <v>121</v>
      </c>
      <c r="B849" s="323"/>
      <c r="C849" s="323"/>
      <c r="D849" s="323"/>
      <c r="E849" s="323"/>
    </row>
    <row r="850" spans="1:5" ht="15" customHeight="1" x14ac:dyDescent="0.2">
      <c r="A850" s="323"/>
      <c r="B850" s="323"/>
      <c r="C850" s="323"/>
      <c r="D850" s="323"/>
      <c r="E850" s="323"/>
    </row>
    <row r="851" spans="1:5" ht="15" customHeight="1" x14ac:dyDescent="0.2">
      <c r="A851" s="320" t="s">
        <v>595</v>
      </c>
      <c r="B851" s="320"/>
      <c r="C851" s="320"/>
      <c r="D851" s="320"/>
      <c r="E851" s="320"/>
    </row>
    <row r="852" spans="1:5" ht="15" customHeight="1" x14ac:dyDescent="0.2">
      <c r="A852" s="320"/>
      <c r="B852" s="320"/>
      <c r="C852" s="320"/>
      <c r="D852" s="320"/>
      <c r="E852" s="320"/>
    </row>
    <row r="853" spans="1:5" ht="15" customHeight="1" x14ac:dyDescent="0.2">
      <c r="A853" s="320"/>
      <c r="B853" s="320"/>
      <c r="C853" s="320"/>
      <c r="D853" s="320"/>
      <c r="E853" s="320"/>
    </row>
    <row r="854" spans="1:5" ht="15" customHeight="1" x14ac:dyDescent="0.2">
      <c r="A854" s="320"/>
      <c r="B854" s="320"/>
      <c r="C854" s="320"/>
      <c r="D854" s="320"/>
      <c r="E854" s="320"/>
    </row>
    <row r="855" spans="1:5" ht="15" customHeight="1" x14ac:dyDescent="0.2">
      <c r="A855" s="320"/>
      <c r="B855" s="320"/>
      <c r="C855" s="320"/>
      <c r="D855" s="320"/>
      <c r="E855" s="320"/>
    </row>
    <row r="856" spans="1:5" ht="15" customHeight="1" x14ac:dyDescent="0.2">
      <c r="A856" s="320"/>
      <c r="B856" s="320"/>
      <c r="C856" s="320"/>
      <c r="D856" s="320"/>
      <c r="E856" s="320"/>
    </row>
    <row r="857" spans="1:5" ht="15" customHeight="1" x14ac:dyDescent="0.2">
      <c r="A857" s="320"/>
      <c r="B857" s="320"/>
      <c r="C857" s="320"/>
      <c r="D857" s="320"/>
      <c r="E857" s="320"/>
    </row>
    <row r="858" spans="1:5" ht="15" customHeight="1" x14ac:dyDescent="0.2">
      <c r="A858" s="84"/>
      <c r="B858" s="84"/>
      <c r="C858" s="84"/>
      <c r="D858" s="84"/>
      <c r="E858" s="84"/>
    </row>
    <row r="859" spans="1:5" ht="15" customHeight="1" x14ac:dyDescent="0.25">
      <c r="A859" s="36" t="s">
        <v>18</v>
      </c>
      <c r="B859" s="37"/>
      <c r="C859" s="37"/>
      <c r="D859" s="37"/>
      <c r="E859" s="37"/>
    </row>
    <row r="860" spans="1:5" ht="15" customHeight="1" x14ac:dyDescent="0.2">
      <c r="A860" s="132" t="s">
        <v>188</v>
      </c>
      <c r="B860" s="37"/>
      <c r="C860" s="37"/>
      <c r="D860" s="37"/>
      <c r="E860" s="39" t="s">
        <v>189</v>
      </c>
    </row>
    <row r="861" spans="1:5" ht="15" customHeight="1" x14ac:dyDescent="0.25">
      <c r="A861" s="36"/>
      <c r="B861" s="41"/>
      <c r="C861" s="37"/>
      <c r="D861" s="37"/>
      <c r="E861" s="42"/>
    </row>
    <row r="862" spans="1:5" ht="15" customHeight="1" x14ac:dyDescent="0.2">
      <c r="A862" s="236" t="s">
        <v>49</v>
      </c>
      <c r="B862" s="195" t="s">
        <v>50</v>
      </c>
      <c r="C862" s="195" t="s">
        <v>51</v>
      </c>
      <c r="D862" s="196" t="s">
        <v>52</v>
      </c>
      <c r="E862" s="207" t="s">
        <v>53</v>
      </c>
    </row>
    <row r="863" spans="1:5" ht="15" customHeight="1" x14ac:dyDescent="0.2">
      <c r="A863" s="237">
        <v>33514013</v>
      </c>
      <c r="B863" s="238">
        <v>60009100070</v>
      </c>
      <c r="C863" s="236">
        <v>6172</v>
      </c>
      <c r="D863" s="243" t="s">
        <v>213</v>
      </c>
      <c r="E863" s="239">
        <v>-72250</v>
      </c>
    </row>
    <row r="864" spans="1:5" ht="15" customHeight="1" x14ac:dyDescent="0.2">
      <c r="A864" s="237">
        <v>33500881</v>
      </c>
      <c r="B864" s="238">
        <v>60009100070</v>
      </c>
      <c r="C864" s="236">
        <v>6172</v>
      </c>
      <c r="D864" s="243" t="s">
        <v>213</v>
      </c>
      <c r="E864" s="239">
        <v>-312750</v>
      </c>
    </row>
    <row r="865" spans="1:5" ht="15" customHeight="1" x14ac:dyDescent="0.2">
      <c r="A865" s="237">
        <v>33100880</v>
      </c>
      <c r="B865" s="238">
        <v>60009100070</v>
      </c>
      <c r="C865" s="236">
        <v>6172</v>
      </c>
      <c r="D865" s="224" t="s">
        <v>92</v>
      </c>
      <c r="E865" s="239">
        <v>5850</v>
      </c>
    </row>
    <row r="866" spans="1:5" ht="15" customHeight="1" x14ac:dyDescent="0.2">
      <c r="A866" s="237">
        <v>33100880</v>
      </c>
      <c r="B866" s="238">
        <v>60009100070</v>
      </c>
      <c r="C866" s="236">
        <v>6172</v>
      </c>
      <c r="D866" s="224" t="s">
        <v>94</v>
      </c>
      <c r="E866" s="239">
        <v>6900</v>
      </c>
    </row>
    <row r="867" spans="1:5" ht="15" customHeight="1" x14ac:dyDescent="0.2">
      <c r="A867" s="237">
        <v>33100880</v>
      </c>
      <c r="B867" s="238">
        <v>60009100070</v>
      </c>
      <c r="C867" s="236">
        <v>6172</v>
      </c>
      <c r="D867" s="243" t="s">
        <v>213</v>
      </c>
      <c r="E867" s="239">
        <v>300000</v>
      </c>
    </row>
    <row r="868" spans="1:5" ht="15" customHeight="1" x14ac:dyDescent="0.2">
      <c r="A868" s="237">
        <v>33514013</v>
      </c>
      <c r="B868" s="238">
        <v>60009100070</v>
      </c>
      <c r="C868" s="236">
        <v>6172</v>
      </c>
      <c r="D868" s="224" t="s">
        <v>92</v>
      </c>
      <c r="E868" s="239">
        <v>33150</v>
      </c>
    </row>
    <row r="869" spans="1:5" ht="15" customHeight="1" x14ac:dyDescent="0.2">
      <c r="A869" s="237">
        <v>33514013</v>
      </c>
      <c r="B869" s="238">
        <v>60009100070</v>
      </c>
      <c r="C869" s="236">
        <v>6172</v>
      </c>
      <c r="D869" s="224" t="s">
        <v>94</v>
      </c>
      <c r="E869" s="239">
        <v>39100</v>
      </c>
    </row>
    <row r="870" spans="1:5" ht="15" customHeight="1" x14ac:dyDescent="0.2">
      <c r="A870" s="240"/>
      <c r="B870" s="240"/>
      <c r="C870" s="204" t="s">
        <v>55</v>
      </c>
      <c r="D870" s="205"/>
      <c r="E870" s="206">
        <f>SUM(E863:E869)</f>
        <v>0</v>
      </c>
    </row>
    <row r="871" spans="1:5" ht="15" customHeight="1" x14ac:dyDescent="0.2">
      <c r="A871" s="145"/>
      <c r="B871" s="145"/>
      <c r="C871" s="142"/>
      <c r="D871" s="37"/>
      <c r="E871" s="147"/>
    </row>
    <row r="872" spans="1:5" ht="15" customHeight="1" x14ac:dyDescent="0.2"/>
    <row r="873" spans="1:5" ht="15" customHeight="1" x14ac:dyDescent="0.25">
      <c r="A873" s="33" t="s">
        <v>596</v>
      </c>
    </row>
    <row r="874" spans="1:5" ht="15" customHeight="1" x14ac:dyDescent="0.2">
      <c r="A874" s="323" t="s">
        <v>226</v>
      </c>
      <c r="B874" s="323"/>
      <c r="C874" s="323"/>
      <c r="D874" s="323"/>
      <c r="E874" s="323"/>
    </row>
    <row r="875" spans="1:5" ht="15" customHeight="1" x14ac:dyDescent="0.2">
      <c r="A875" s="323"/>
      <c r="B875" s="323"/>
      <c r="C875" s="323"/>
      <c r="D875" s="323"/>
      <c r="E875" s="323"/>
    </row>
    <row r="876" spans="1:5" ht="15" customHeight="1" x14ac:dyDescent="0.2">
      <c r="A876" s="320" t="s">
        <v>597</v>
      </c>
      <c r="B876" s="320"/>
      <c r="C876" s="320"/>
      <c r="D876" s="320"/>
      <c r="E876" s="320"/>
    </row>
    <row r="877" spans="1:5" ht="15" customHeight="1" x14ac:dyDescent="0.2">
      <c r="A877" s="320"/>
      <c r="B877" s="320"/>
      <c r="C877" s="320"/>
      <c r="D877" s="320"/>
      <c r="E877" s="320"/>
    </row>
    <row r="878" spans="1:5" ht="15" customHeight="1" x14ac:dyDescent="0.2">
      <c r="A878" s="320"/>
      <c r="B878" s="320"/>
      <c r="C878" s="320"/>
      <c r="D878" s="320"/>
      <c r="E878" s="320"/>
    </row>
    <row r="879" spans="1:5" ht="15" customHeight="1" x14ac:dyDescent="0.2">
      <c r="A879" s="320"/>
      <c r="B879" s="320"/>
      <c r="C879" s="320"/>
      <c r="D879" s="320"/>
      <c r="E879" s="320"/>
    </row>
    <row r="880" spans="1:5" ht="15" customHeight="1" x14ac:dyDescent="0.2">
      <c r="A880" s="320"/>
      <c r="B880" s="320"/>
      <c r="C880" s="320"/>
      <c r="D880" s="320"/>
      <c r="E880" s="320"/>
    </row>
    <row r="881" spans="1:5" ht="15" customHeight="1" x14ac:dyDescent="0.2">
      <c r="A881" s="320"/>
      <c r="B881" s="320"/>
      <c r="C881" s="320"/>
      <c r="D881" s="320"/>
      <c r="E881" s="320"/>
    </row>
    <row r="882" spans="1:5" ht="15" customHeight="1" x14ac:dyDescent="0.2">
      <c r="A882" s="320"/>
      <c r="B882" s="320"/>
      <c r="C882" s="320"/>
      <c r="D882" s="320"/>
      <c r="E882" s="320"/>
    </row>
    <row r="883" spans="1:5" ht="15" customHeight="1" x14ac:dyDescent="0.2">
      <c r="A883" s="320"/>
      <c r="B883" s="320"/>
      <c r="C883" s="320"/>
      <c r="D883" s="320"/>
      <c r="E883" s="320"/>
    </row>
    <row r="884" spans="1:5" ht="15" customHeight="1" x14ac:dyDescent="0.2">
      <c r="A884" s="320"/>
      <c r="B884" s="320"/>
      <c r="C884" s="320"/>
      <c r="D884" s="320"/>
      <c r="E884" s="320"/>
    </row>
    <row r="885" spans="1:5" ht="15" customHeight="1" x14ac:dyDescent="0.2">
      <c r="A885" s="37"/>
      <c r="B885" s="141"/>
      <c r="C885" s="142"/>
      <c r="D885" s="37"/>
      <c r="E885" s="143"/>
    </row>
    <row r="886" spans="1:5" ht="15" customHeight="1" x14ac:dyDescent="0.25">
      <c r="A886" s="36" t="s">
        <v>18</v>
      </c>
      <c r="B886" s="61"/>
      <c r="C886" s="37"/>
      <c r="D886" s="37"/>
      <c r="E886" s="41"/>
    </row>
    <row r="887" spans="1:5" ht="15" customHeight="1" x14ac:dyDescent="0.2">
      <c r="A887" s="38" t="s">
        <v>227</v>
      </c>
      <c r="B887" s="61"/>
      <c r="C887" s="37"/>
      <c r="D887" s="37"/>
      <c r="E887" s="39" t="s">
        <v>228</v>
      </c>
    </row>
    <row r="888" spans="1:5" ht="15" customHeight="1" x14ac:dyDescent="0.2">
      <c r="A888" s="38"/>
      <c r="B888" s="87"/>
      <c r="C888" s="37"/>
      <c r="D888" s="37"/>
      <c r="E888" s="42"/>
    </row>
    <row r="889" spans="1:5" ht="15" customHeight="1" x14ac:dyDescent="0.2">
      <c r="A889" s="195" t="s">
        <v>49</v>
      </c>
      <c r="B889" s="195" t="s">
        <v>50</v>
      </c>
      <c r="C889" s="195" t="s">
        <v>51</v>
      </c>
      <c r="D889" s="196" t="s">
        <v>52</v>
      </c>
      <c r="E889" s="207" t="s">
        <v>53</v>
      </c>
    </row>
    <row r="890" spans="1:5" ht="15" customHeight="1" x14ac:dyDescent="0.2">
      <c r="A890" s="198">
        <v>9</v>
      </c>
      <c r="B890" s="238">
        <v>20000000000</v>
      </c>
      <c r="C890" s="218">
        <v>5273</v>
      </c>
      <c r="D890" s="269" t="s">
        <v>68</v>
      </c>
      <c r="E890" s="239">
        <v>-192307</v>
      </c>
    </row>
    <row r="891" spans="1:5" ht="15" customHeight="1" x14ac:dyDescent="0.2">
      <c r="A891" s="198">
        <v>24</v>
      </c>
      <c r="B891" s="238">
        <v>20000000000</v>
      </c>
      <c r="C891" s="218">
        <v>5273</v>
      </c>
      <c r="D891" s="269" t="s">
        <v>68</v>
      </c>
      <c r="E891" s="239">
        <v>-307693</v>
      </c>
    </row>
    <row r="892" spans="1:5" ht="15" customHeight="1" x14ac:dyDescent="0.2">
      <c r="A892" s="198">
        <v>9</v>
      </c>
      <c r="B892" s="238">
        <v>30103003012</v>
      </c>
      <c r="C892" s="218">
        <v>5511</v>
      </c>
      <c r="D892" s="267" t="s">
        <v>598</v>
      </c>
      <c r="E892" s="239">
        <v>192307</v>
      </c>
    </row>
    <row r="893" spans="1:5" ht="15" customHeight="1" x14ac:dyDescent="0.2">
      <c r="A893" s="198">
        <v>24</v>
      </c>
      <c r="B893" s="238">
        <v>30103003012</v>
      </c>
      <c r="C893" s="218">
        <v>5511</v>
      </c>
      <c r="D893" s="267" t="s">
        <v>598</v>
      </c>
      <c r="E893" s="239">
        <v>307693</v>
      </c>
    </row>
    <row r="894" spans="1:5" ht="15" customHeight="1" x14ac:dyDescent="0.2">
      <c r="A894" s="240"/>
      <c r="B894" s="240"/>
      <c r="C894" s="204" t="s">
        <v>55</v>
      </c>
      <c r="D894" s="205"/>
      <c r="E894" s="206">
        <f>SUM(E890:E893)</f>
        <v>0</v>
      </c>
    </row>
    <row r="895" spans="1:5" ht="15" customHeight="1" x14ac:dyDescent="0.2"/>
    <row r="896" spans="1:5" ht="15" customHeight="1" x14ac:dyDescent="0.2"/>
    <row r="897" spans="1:5" ht="15" customHeight="1" x14ac:dyDescent="0.25">
      <c r="A897" s="33" t="s">
        <v>599</v>
      </c>
    </row>
    <row r="898" spans="1:5" ht="15" customHeight="1" x14ac:dyDescent="0.2">
      <c r="A898" s="321" t="s">
        <v>63</v>
      </c>
      <c r="B898" s="321"/>
      <c r="C898" s="321"/>
      <c r="D898" s="321"/>
      <c r="E898" s="321"/>
    </row>
    <row r="899" spans="1:5" ht="15" customHeight="1" x14ac:dyDescent="0.2">
      <c r="A899" s="321" t="s">
        <v>275</v>
      </c>
      <c r="B899" s="321"/>
      <c r="C899" s="321"/>
      <c r="D899" s="321"/>
      <c r="E899" s="321"/>
    </row>
    <row r="900" spans="1:5" ht="15" customHeight="1" x14ac:dyDescent="0.2">
      <c r="A900" s="320" t="s">
        <v>600</v>
      </c>
      <c r="B900" s="320"/>
      <c r="C900" s="320"/>
      <c r="D900" s="320"/>
      <c r="E900" s="320"/>
    </row>
    <row r="901" spans="1:5" ht="15" customHeight="1" x14ac:dyDescent="0.2">
      <c r="A901" s="320"/>
      <c r="B901" s="320"/>
      <c r="C901" s="320"/>
      <c r="D901" s="320"/>
      <c r="E901" s="320"/>
    </row>
    <row r="902" spans="1:5" ht="15" customHeight="1" x14ac:dyDescent="0.2">
      <c r="A902" s="320"/>
      <c r="B902" s="320"/>
      <c r="C902" s="320"/>
      <c r="D902" s="320"/>
      <c r="E902" s="320"/>
    </row>
    <row r="903" spans="1:5" ht="15" customHeight="1" x14ac:dyDescent="0.2">
      <c r="A903" s="320"/>
      <c r="B903" s="320"/>
      <c r="C903" s="320"/>
      <c r="D903" s="320"/>
      <c r="E903" s="320"/>
    </row>
    <row r="904" spans="1:5" ht="15" customHeight="1" x14ac:dyDescent="0.2">
      <c r="A904" s="35"/>
      <c r="B904" s="35"/>
      <c r="C904" s="35"/>
      <c r="D904" s="35"/>
      <c r="E904" s="35"/>
    </row>
    <row r="905" spans="1:5" ht="15" customHeight="1" x14ac:dyDescent="0.25">
      <c r="A905" s="36" t="s">
        <v>1</v>
      </c>
      <c r="B905" s="37"/>
      <c r="C905" s="37"/>
      <c r="D905" s="37"/>
      <c r="E905" s="37"/>
    </row>
    <row r="906" spans="1:5" ht="15" customHeight="1" x14ac:dyDescent="0.2">
      <c r="A906" s="38" t="s">
        <v>70</v>
      </c>
      <c r="B906" s="37"/>
      <c r="C906" s="37"/>
      <c r="D906" s="37"/>
      <c r="E906" s="39" t="s">
        <v>71</v>
      </c>
    </row>
    <row r="907" spans="1:5" ht="15" customHeight="1" x14ac:dyDescent="0.25">
      <c r="B907" s="36"/>
      <c r="C907" s="37"/>
      <c r="D907" s="37"/>
      <c r="E907" s="42"/>
    </row>
    <row r="908" spans="1:5" ht="15" customHeight="1" x14ac:dyDescent="0.2">
      <c r="A908" s="195" t="s">
        <v>49</v>
      </c>
      <c r="B908" s="195" t="s">
        <v>50</v>
      </c>
      <c r="C908" s="195" t="s">
        <v>51</v>
      </c>
      <c r="D908" s="196" t="s">
        <v>52</v>
      </c>
      <c r="E908" s="197" t="s">
        <v>53</v>
      </c>
    </row>
    <row r="909" spans="1:5" ht="15" customHeight="1" x14ac:dyDescent="0.2">
      <c r="A909" s="216">
        <v>98193</v>
      </c>
      <c r="B909" s="258">
        <v>90000000000</v>
      </c>
      <c r="C909" s="218"/>
      <c r="D909" s="219" t="s">
        <v>282</v>
      </c>
      <c r="E909" s="220">
        <v>100000</v>
      </c>
    </row>
    <row r="910" spans="1:5" ht="15" customHeight="1" x14ac:dyDescent="0.2">
      <c r="A910" s="221"/>
      <c r="B910" s="217"/>
      <c r="C910" s="204" t="s">
        <v>55</v>
      </c>
      <c r="D910" s="205"/>
      <c r="E910" s="206">
        <f>SUM(E909:E909)</f>
        <v>100000</v>
      </c>
    </row>
    <row r="911" spans="1:5" ht="15" customHeight="1" x14ac:dyDescent="0.2">
      <c r="A911" s="41"/>
      <c r="B911" s="41"/>
      <c r="C911" s="41"/>
      <c r="D911" s="41"/>
    </row>
    <row r="912" spans="1:5" ht="15" customHeight="1" x14ac:dyDescent="0.25">
      <c r="A912" s="36" t="s">
        <v>18</v>
      </c>
      <c r="B912" s="37"/>
      <c r="C912" s="37"/>
      <c r="D912" s="37"/>
      <c r="E912" s="37"/>
    </row>
    <row r="913" spans="1:5" ht="15" customHeight="1" x14ac:dyDescent="0.2">
      <c r="A913" s="38" t="s">
        <v>159</v>
      </c>
      <c r="E913" t="s">
        <v>160</v>
      </c>
    </row>
    <row r="914" spans="1:5" ht="15" customHeight="1" x14ac:dyDescent="0.2">
      <c r="A914" s="41"/>
      <c r="B914" s="40"/>
      <c r="C914" s="37"/>
      <c r="E914" s="133"/>
    </row>
    <row r="915" spans="1:5" ht="15" customHeight="1" x14ac:dyDescent="0.2">
      <c r="A915" s="195" t="s">
        <v>49</v>
      </c>
      <c r="B915" s="207" t="s">
        <v>50</v>
      </c>
      <c r="C915" s="195" t="s">
        <v>51</v>
      </c>
      <c r="D915" s="222" t="s">
        <v>52</v>
      </c>
      <c r="E915" s="197" t="s">
        <v>53</v>
      </c>
    </row>
    <row r="916" spans="1:5" ht="15" customHeight="1" x14ac:dyDescent="0.2">
      <c r="A916" s="216">
        <v>98193</v>
      </c>
      <c r="B916" s="223">
        <v>12000000000</v>
      </c>
      <c r="C916" s="209">
        <v>6172</v>
      </c>
      <c r="D916" s="224" t="s">
        <v>93</v>
      </c>
      <c r="E916" s="225">
        <v>100000</v>
      </c>
    </row>
    <row r="917" spans="1:5" ht="15" customHeight="1" x14ac:dyDescent="0.2">
      <c r="A917" s="216"/>
      <c r="B917" s="226"/>
      <c r="C917" s="204" t="s">
        <v>55</v>
      </c>
      <c r="D917" s="227"/>
      <c r="E917" s="228">
        <f>SUM(E916:E916)</f>
        <v>100000</v>
      </c>
    </row>
    <row r="918" spans="1:5" ht="15" customHeight="1" x14ac:dyDescent="0.2"/>
    <row r="919" spans="1:5" ht="15" customHeight="1" x14ac:dyDescent="0.2"/>
    <row r="920" spans="1:5" ht="15" customHeight="1" x14ac:dyDescent="0.25">
      <c r="A920" s="33" t="s">
        <v>601</v>
      </c>
    </row>
    <row r="921" spans="1:5" ht="15" customHeight="1" x14ac:dyDescent="0.2">
      <c r="A921" s="323" t="s">
        <v>362</v>
      </c>
      <c r="B921" s="323"/>
      <c r="C921" s="323"/>
      <c r="D921" s="323"/>
      <c r="E921" s="323"/>
    </row>
    <row r="922" spans="1:5" ht="15" customHeight="1" x14ac:dyDescent="0.2">
      <c r="A922" s="323"/>
      <c r="B922" s="323"/>
      <c r="C922" s="323"/>
      <c r="D922" s="323"/>
      <c r="E922" s="323"/>
    </row>
    <row r="923" spans="1:5" ht="15" customHeight="1" x14ac:dyDescent="0.2">
      <c r="A923" s="322" t="s">
        <v>602</v>
      </c>
      <c r="B923" s="322"/>
      <c r="C923" s="322"/>
      <c r="D923" s="322"/>
      <c r="E923" s="322"/>
    </row>
    <row r="924" spans="1:5" ht="15" customHeight="1" x14ac:dyDescent="0.2">
      <c r="A924" s="322"/>
      <c r="B924" s="322"/>
      <c r="C924" s="322"/>
      <c r="D924" s="322"/>
      <c r="E924" s="322"/>
    </row>
    <row r="925" spans="1:5" ht="15" customHeight="1" x14ac:dyDescent="0.2">
      <c r="A925" s="322"/>
      <c r="B925" s="322"/>
      <c r="C925" s="322"/>
      <c r="D925" s="322"/>
      <c r="E925" s="322"/>
    </row>
    <row r="926" spans="1:5" ht="15" customHeight="1" x14ac:dyDescent="0.2">
      <c r="A926" s="322"/>
      <c r="B926" s="322"/>
      <c r="C926" s="322"/>
      <c r="D926" s="322"/>
      <c r="E926" s="322"/>
    </row>
    <row r="927" spans="1:5" ht="15" customHeight="1" x14ac:dyDescent="0.2">
      <c r="A927" s="322"/>
      <c r="B927" s="322"/>
      <c r="C927" s="322"/>
      <c r="D927" s="322"/>
      <c r="E927" s="322"/>
    </row>
    <row r="928" spans="1:5" ht="15" customHeight="1" x14ac:dyDescent="0.2">
      <c r="A928" s="322"/>
      <c r="B928" s="322"/>
      <c r="C928" s="322"/>
      <c r="D928" s="322"/>
      <c r="E928" s="322"/>
    </row>
    <row r="929" spans="1:5" ht="15" customHeight="1" x14ac:dyDescent="0.25">
      <c r="A929" s="64" t="s">
        <v>18</v>
      </c>
      <c r="B929" s="65"/>
      <c r="C929" s="65"/>
      <c r="D929" s="65"/>
      <c r="E929" s="68"/>
    </row>
    <row r="930" spans="1:5" ht="15" customHeight="1" x14ac:dyDescent="0.2">
      <c r="A930" s="38" t="s">
        <v>60</v>
      </c>
      <c r="B930" s="37"/>
      <c r="C930" s="37"/>
      <c r="D930" s="37"/>
      <c r="E930" s="39" t="s">
        <v>61</v>
      </c>
    </row>
    <row r="931" spans="1:5" ht="15" customHeight="1" x14ac:dyDescent="0.2">
      <c r="A931" s="38"/>
      <c r="B931" s="37"/>
      <c r="C931" s="37"/>
      <c r="D931" s="37"/>
      <c r="E931" s="42"/>
    </row>
    <row r="932" spans="1:5" ht="15" customHeight="1" x14ac:dyDescent="0.2">
      <c r="A932" s="195" t="s">
        <v>49</v>
      </c>
      <c r="B932" s="207" t="s">
        <v>50</v>
      </c>
      <c r="C932" s="195" t="s">
        <v>51</v>
      </c>
      <c r="D932" s="196" t="s">
        <v>52</v>
      </c>
      <c r="E932" s="197" t="s">
        <v>53</v>
      </c>
    </row>
    <row r="933" spans="1:5" ht="15" customHeight="1" x14ac:dyDescent="0.2">
      <c r="A933" s="296">
        <v>213</v>
      </c>
      <c r="B933" s="272">
        <v>30101000000</v>
      </c>
      <c r="C933" s="200">
        <v>3312</v>
      </c>
      <c r="D933" s="224" t="s">
        <v>229</v>
      </c>
      <c r="E933" s="254">
        <v>-129120</v>
      </c>
    </row>
    <row r="934" spans="1:5" ht="15" customHeight="1" x14ac:dyDescent="0.2">
      <c r="A934" s="296"/>
      <c r="B934" s="272">
        <v>20000000000</v>
      </c>
      <c r="C934" s="209">
        <v>3319</v>
      </c>
      <c r="D934" s="243" t="s">
        <v>213</v>
      </c>
      <c r="E934" s="254">
        <v>-25000</v>
      </c>
    </row>
    <row r="935" spans="1:5" ht="15" customHeight="1" x14ac:dyDescent="0.2">
      <c r="A935" s="296"/>
      <c r="B935" s="272">
        <v>20000000000</v>
      </c>
      <c r="C935" s="209">
        <v>3319</v>
      </c>
      <c r="D935" s="224" t="s">
        <v>93</v>
      </c>
      <c r="E935" s="254">
        <v>-75000</v>
      </c>
    </row>
    <row r="936" spans="1:5" ht="15" customHeight="1" x14ac:dyDescent="0.2">
      <c r="A936" s="296">
        <v>20</v>
      </c>
      <c r="B936" s="272">
        <v>30003000000</v>
      </c>
      <c r="C936" s="209">
        <v>3319</v>
      </c>
      <c r="D936" s="259" t="s">
        <v>56</v>
      </c>
      <c r="E936" s="254">
        <v>-40000</v>
      </c>
    </row>
    <row r="937" spans="1:5" ht="15" customHeight="1" x14ac:dyDescent="0.2">
      <c r="A937" s="296">
        <v>201</v>
      </c>
      <c r="B937" s="272">
        <v>30003000000</v>
      </c>
      <c r="C937" s="209">
        <v>3319</v>
      </c>
      <c r="D937" s="259" t="s">
        <v>56</v>
      </c>
      <c r="E937" s="254">
        <v>-10000</v>
      </c>
    </row>
    <row r="938" spans="1:5" ht="15" customHeight="1" x14ac:dyDescent="0.2">
      <c r="A938" s="296">
        <v>13</v>
      </c>
      <c r="B938" s="272">
        <v>30003001603</v>
      </c>
      <c r="C938" s="209">
        <v>3315</v>
      </c>
      <c r="D938" s="259" t="s">
        <v>56</v>
      </c>
      <c r="E938" s="254">
        <v>279120</v>
      </c>
    </row>
    <row r="939" spans="1:5" ht="15" customHeight="1" x14ac:dyDescent="0.2">
      <c r="A939" s="216"/>
      <c r="B939" s="285"/>
      <c r="C939" s="204" t="s">
        <v>55</v>
      </c>
      <c r="D939" s="205"/>
      <c r="E939" s="206">
        <f>SUM(E933:E938)</f>
        <v>0</v>
      </c>
    </row>
    <row r="940" spans="1:5" ht="15" customHeight="1" x14ac:dyDescent="0.2"/>
    <row r="941" spans="1:5" ht="15" customHeight="1" x14ac:dyDescent="0.2"/>
    <row r="942" spans="1:5" ht="15" customHeight="1" x14ac:dyDescent="0.25">
      <c r="A942" s="33" t="s">
        <v>603</v>
      </c>
    </row>
    <row r="943" spans="1:5" ht="15" customHeight="1" x14ac:dyDescent="0.2">
      <c r="A943" s="322" t="s">
        <v>604</v>
      </c>
      <c r="B943" s="322"/>
      <c r="C943" s="322"/>
      <c r="D943" s="322"/>
      <c r="E943" s="322"/>
    </row>
    <row r="944" spans="1:5" ht="15" customHeight="1" x14ac:dyDescent="0.2">
      <c r="A944" s="322"/>
      <c r="B944" s="322"/>
      <c r="C944" s="322"/>
      <c r="D944" s="322"/>
      <c r="E944" s="322"/>
    </row>
    <row r="945" spans="1:5" ht="15" customHeight="1" x14ac:dyDescent="0.2">
      <c r="A945" s="322"/>
      <c r="B945" s="322"/>
      <c r="C945" s="322"/>
      <c r="D945" s="322"/>
      <c r="E945" s="322"/>
    </row>
    <row r="946" spans="1:5" ht="15" customHeight="1" x14ac:dyDescent="0.2">
      <c r="A946" s="322"/>
      <c r="B946" s="322"/>
      <c r="C946" s="322"/>
      <c r="D946" s="322"/>
      <c r="E946" s="322"/>
    </row>
    <row r="947" spans="1:5" ht="15" customHeight="1" x14ac:dyDescent="0.2">
      <c r="A947" s="322" t="s">
        <v>605</v>
      </c>
      <c r="B947" s="322"/>
      <c r="C947" s="322"/>
      <c r="D947" s="322"/>
      <c r="E947" s="322"/>
    </row>
    <row r="948" spans="1:5" ht="15" customHeight="1" x14ac:dyDescent="0.2">
      <c r="A948" s="322"/>
      <c r="B948" s="322"/>
      <c r="C948" s="322"/>
      <c r="D948" s="322"/>
      <c r="E948" s="322"/>
    </row>
    <row r="949" spans="1:5" ht="15" customHeight="1" x14ac:dyDescent="0.2">
      <c r="A949" s="322"/>
      <c r="B949" s="322"/>
      <c r="C949" s="322"/>
      <c r="D949" s="322"/>
      <c r="E949" s="322"/>
    </row>
    <row r="950" spans="1:5" ht="15" customHeight="1" x14ac:dyDescent="0.2">
      <c r="A950" s="322"/>
      <c r="B950" s="322"/>
      <c r="C950" s="322"/>
      <c r="D950" s="322"/>
      <c r="E950" s="322"/>
    </row>
    <row r="951" spans="1:5" ht="15" customHeight="1" x14ac:dyDescent="0.2">
      <c r="A951" s="322"/>
      <c r="B951" s="322"/>
      <c r="C951" s="322"/>
      <c r="D951" s="322"/>
      <c r="E951" s="322"/>
    </row>
    <row r="952" spans="1:5" ht="15" customHeight="1" x14ac:dyDescent="0.2">
      <c r="A952" s="322"/>
      <c r="B952" s="322"/>
      <c r="C952" s="322"/>
      <c r="D952" s="322"/>
      <c r="E952" s="322"/>
    </row>
    <row r="953" spans="1:5" ht="15" customHeight="1" x14ac:dyDescent="0.25">
      <c r="A953" s="33"/>
    </row>
    <row r="954" spans="1:5" ht="15" customHeight="1" x14ac:dyDescent="0.25">
      <c r="A954" s="36" t="s">
        <v>18</v>
      </c>
      <c r="B954" s="37"/>
      <c r="C954" s="37"/>
      <c r="D954" s="37"/>
      <c r="E954" s="37"/>
    </row>
    <row r="955" spans="1:5" ht="15" customHeight="1" x14ac:dyDescent="0.2">
      <c r="A955" s="38" t="s">
        <v>70</v>
      </c>
      <c r="B955" s="37"/>
      <c r="C955" s="37"/>
      <c r="D955" s="37"/>
      <c r="E955" s="39" t="s">
        <v>71</v>
      </c>
    </row>
    <row r="956" spans="1:5" ht="15" customHeight="1" x14ac:dyDescent="0.25">
      <c r="A956" s="36"/>
      <c r="B956" s="41"/>
      <c r="C956" s="37"/>
      <c r="D956" s="37"/>
      <c r="E956" s="42"/>
    </row>
    <row r="957" spans="1:5" ht="15" customHeight="1" x14ac:dyDescent="0.2">
      <c r="A957" s="195" t="s">
        <v>49</v>
      </c>
      <c r="B957" s="195" t="s">
        <v>50</v>
      </c>
      <c r="C957" s="195" t="s">
        <v>51</v>
      </c>
      <c r="D957" s="264" t="s">
        <v>52</v>
      </c>
      <c r="E957" s="197" t="s">
        <v>53</v>
      </c>
    </row>
    <row r="958" spans="1:5" ht="15" customHeight="1" x14ac:dyDescent="0.2">
      <c r="A958" s="198">
        <v>1</v>
      </c>
      <c r="B958" s="238">
        <v>30102000000</v>
      </c>
      <c r="C958" s="303">
        <v>6409</v>
      </c>
      <c r="D958" s="243" t="s">
        <v>566</v>
      </c>
      <c r="E958" s="294">
        <v>-7220000</v>
      </c>
    </row>
    <row r="959" spans="1:5" ht="15" customHeight="1" x14ac:dyDescent="0.2">
      <c r="A959" s="304"/>
      <c r="B959" s="272"/>
      <c r="C959" s="204" t="s">
        <v>55</v>
      </c>
      <c r="D959" s="205"/>
      <c r="E959" s="206">
        <f>SUM(E958:E958)</f>
        <v>-7220000</v>
      </c>
    </row>
    <row r="960" spans="1:5" ht="15" customHeight="1" x14ac:dyDescent="0.2">
      <c r="A960" s="302"/>
      <c r="B960" s="312"/>
      <c r="C960" s="142"/>
      <c r="D960" s="37"/>
      <c r="E960" s="147"/>
    </row>
    <row r="961" spans="1:5" ht="15" customHeight="1" x14ac:dyDescent="0.25">
      <c r="A961" s="64" t="s">
        <v>18</v>
      </c>
      <c r="B961" s="65"/>
      <c r="C961" s="65"/>
    </row>
    <row r="962" spans="1:5" ht="15" customHeight="1" x14ac:dyDescent="0.2">
      <c r="A962" s="38" t="s">
        <v>278</v>
      </c>
      <c r="B962" s="37"/>
      <c r="C962" s="37"/>
      <c r="D962" s="37"/>
      <c r="E962" s="39" t="s">
        <v>279</v>
      </c>
    </row>
    <row r="963" spans="1:5" ht="15" customHeight="1" x14ac:dyDescent="0.2">
      <c r="A963" s="68"/>
      <c r="B963" s="118"/>
      <c r="C963" s="65"/>
      <c r="D963" s="119"/>
      <c r="E963" s="97"/>
    </row>
    <row r="964" spans="1:5" ht="15" customHeight="1" x14ac:dyDescent="0.2">
      <c r="A964" s="207" t="s">
        <v>49</v>
      </c>
      <c r="B964" s="207" t="s">
        <v>50</v>
      </c>
      <c r="C964" s="207" t="s">
        <v>51</v>
      </c>
      <c r="D964" s="208" t="s">
        <v>52</v>
      </c>
      <c r="E964" s="197" t="s">
        <v>53</v>
      </c>
    </row>
    <row r="965" spans="1:5" ht="15" customHeight="1" x14ac:dyDescent="0.2">
      <c r="A965" s="211">
        <v>1</v>
      </c>
      <c r="B965" s="209">
        <v>30100008357</v>
      </c>
      <c r="C965" s="200">
        <v>3741</v>
      </c>
      <c r="D965" s="224" t="s">
        <v>240</v>
      </c>
      <c r="E965" s="202">
        <v>1500000</v>
      </c>
    </row>
    <row r="966" spans="1:5" ht="15" customHeight="1" x14ac:dyDescent="0.2">
      <c r="A966" s="211">
        <v>1</v>
      </c>
      <c r="B966" s="209">
        <v>30100008315</v>
      </c>
      <c r="C966" s="200">
        <v>3741</v>
      </c>
      <c r="D966" s="224" t="s">
        <v>240</v>
      </c>
      <c r="E966" s="202">
        <v>80000</v>
      </c>
    </row>
    <row r="967" spans="1:5" ht="15" customHeight="1" x14ac:dyDescent="0.2">
      <c r="A967" s="211"/>
      <c r="B967" s="212"/>
      <c r="C967" s="213" t="s">
        <v>55</v>
      </c>
      <c r="D967" s="214"/>
      <c r="E967" s="215">
        <f>SUM(E965:E966)</f>
        <v>1580000</v>
      </c>
    </row>
    <row r="968" spans="1:5" ht="15" customHeight="1" x14ac:dyDescent="0.2">
      <c r="A968" s="302"/>
      <c r="B968" s="312"/>
      <c r="C968" s="142"/>
      <c r="D968" s="37"/>
      <c r="E968" s="147"/>
    </row>
    <row r="969" spans="1:5" ht="15" customHeight="1" x14ac:dyDescent="0.25">
      <c r="A969" s="36" t="s">
        <v>18</v>
      </c>
      <c r="B969" s="37"/>
      <c r="C969" s="37"/>
      <c r="D969" s="37"/>
      <c r="E969" s="41"/>
    </row>
    <row r="970" spans="1:5" ht="15" customHeight="1" x14ac:dyDescent="0.2">
      <c r="A970" s="66" t="s">
        <v>75</v>
      </c>
      <c r="B970" s="65"/>
      <c r="C970" s="65"/>
      <c r="D970" s="65"/>
      <c r="E970" s="67" t="s">
        <v>76</v>
      </c>
    </row>
    <row r="971" spans="1:5" ht="15" customHeight="1" x14ac:dyDescent="0.2">
      <c r="A971" s="38"/>
      <c r="B971" s="41"/>
      <c r="C971" s="37"/>
      <c r="D971" s="37"/>
      <c r="E971" s="42"/>
    </row>
    <row r="972" spans="1:5" ht="15" customHeight="1" x14ac:dyDescent="0.2">
      <c r="A972" s="195" t="s">
        <v>49</v>
      </c>
      <c r="B972" s="195" t="s">
        <v>50</v>
      </c>
      <c r="C972" s="195" t="s">
        <v>51</v>
      </c>
      <c r="D972" s="196" t="s">
        <v>52</v>
      </c>
      <c r="E972" s="197" t="s">
        <v>53</v>
      </c>
    </row>
    <row r="973" spans="1:5" ht="15" customHeight="1" x14ac:dyDescent="0.2">
      <c r="A973" s="198">
        <v>1</v>
      </c>
      <c r="B973" s="238">
        <v>30101000000</v>
      </c>
      <c r="C973" s="218">
        <v>3419</v>
      </c>
      <c r="D973" s="243" t="s">
        <v>468</v>
      </c>
      <c r="E973" s="284">
        <v>300000</v>
      </c>
    </row>
    <row r="974" spans="1:5" ht="15" customHeight="1" x14ac:dyDescent="0.2">
      <c r="A974" s="198">
        <v>1</v>
      </c>
      <c r="B974" s="238">
        <v>30101000000</v>
      </c>
      <c r="C974" s="236">
        <v>3419</v>
      </c>
      <c r="D974" s="243" t="s">
        <v>606</v>
      </c>
      <c r="E974" s="284">
        <v>1750000</v>
      </c>
    </row>
    <row r="975" spans="1:5" ht="15" customHeight="1" x14ac:dyDescent="0.2">
      <c r="A975" s="198">
        <v>1</v>
      </c>
      <c r="B975" s="238">
        <v>30101000000</v>
      </c>
      <c r="C975" s="236">
        <v>3429</v>
      </c>
      <c r="D975" s="224" t="s">
        <v>134</v>
      </c>
      <c r="E975" s="284">
        <v>500000</v>
      </c>
    </row>
    <row r="976" spans="1:5" ht="15" customHeight="1" x14ac:dyDescent="0.2">
      <c r="A976" s="198">
        <v>1</v>
      </c>
      <c r="B976" s="238">
        <v>30101000000</v>
      </c>
      <c r="C976" s="236">
        <v>3429</v>
      </c>
      <c r="D976" s="243" t="s">
        <v>606</v>
      </c>
      <c r="E976" s="284">
        <v>40000</v>
      </c>
    </row>
    <row r="977" spans="1:5" ht="15" customHeight="1" x14ac:dyDescent="0.2">
      <c r="A977" s="240"/>
      <c r="B977" s="240"/>
      <c r="C977" s="204" t="s">
        <v>55</v>
      </c>
      <c r="D977" s="205"/>
      <c r="E977" s="206">
        <f>SUM(E973:E976)</f>
        <v>2590000</v>
      </c>
    </row>
    <row r="978" spans="1:5" ht="15" customHeight="1" x14ac:dyDescent="0.2"/>
    <row r="979" spans="1:5" ht="15" customHeight="1" x14ac:dyDescent="0.25">
      <c r="A979" s="36" t="s">
        <v>18</v>
      </c>
      <c r="B979" s="37"/>
      <c r="C979" s="37"/>
      <c r="D979" s="37"/>
      <c r="E979" s="41"/>
    </row>
    <row r="980" spans="1:5" ht="15" customHeight="1" x14ac:dyDescent="0.2">
      <c r="A980" s="38" t="s">
        <v>84</v>
      </c>
      <c r="B980" s="41"/>
      <c r="C980" s="41"/>
      <c r="D980" s="41"/>
      <c r="E980" s="41" t="s">
        <v>85</v>
      </c>
    </row>
    <row r="981" spans="1:5" ht="15" customHeight="1" x14ac:dyDescent="0.2">
      <c r="A981" s="38"/>
      <c r="B981" s="41"/>
      <c r="C981" s="37"/>
      <c r="D981" s="37"/>
      <c r="E981" s="42"/>
    </row>
    <row r="982" spans="1:5" ht="15" customHeight="1" x14ac:dyDescent="0.2">
      <c r="A982" s="195" t="s">
        <v>49</v>
      </c>
      <c r="B982" s="195" t="s">
        <v>50</v>
      </c>
      <c r="C982" s="195" t="s">
        <v>51</v>
      </c>
      <c r="D982" s="196" t="s">
        <v>52</v>
      </c>
      <c r="E982" s="197" t="s">
        <v>53</v>
      </c>
    </row>
    <row r="983" spans="1:5" ht="15" customHeight="1" x14ac:dyDescent="0.2">
      <c r="A983" s="211">
        <v>1</v>
      </c>
      <c r="B983" s="238">
        <v>30101000000</v>
      </c>
      <c r="C983" s="200">
        <v>4399</v>
      </c>
      <c r="D983" s="224" t="s">
        <v>468</v>
      </c>
      <c r="E983" s="239">
        <v>200000</v>
      </c>
    </row>
    <row r="984" spans="1:5" ht="15" customHeight="1" x14ac:dyDescent="0.2">
      <c r="A984" s="240"/>
      <c r="B984" s="240"/>
      <c r="C984" s="204" t="s">
        <v>55</v>
      </c>
      <c r="D984" s="205"/>
      <c r="E984" s="206">
        <f>SUM(E983:E983)</f>
        <v>200000</v>
      </c>
    </row>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36" t="s">
        <v>18</v>
      </c>
      <c r="B990" s="37"/>
      <c r="C990" s="37"/>
      <c r="D990" s="37"/>
      <c r="E990" s="37"/>
    </row>
    <row r="991" spans="1:5" ht="15" customHeight="1" x14ac:dyDescent="0.2">
      <c r="A991" s="66" t="s">
        <v>444</v>
      </c>
      <c r="B991" s="65"/>
      <c r="C991" s="65"/>
      <c r="D991" s="65"/>
      <c r="E991" s="67" t="s">
        <v>445</v>
      </c>
    </row>
    <row r="992" spans="1:5" ht="15" customHeight="1" x14ac:dyDescent="0.25">
      <c r="A992" s="36"/>
      <c r="B992" s="157"/>
      <c r="C992" s="37"/>
      <c r="D992" s="37"/>
      <c r="E992" s="42"/>
    </row>
    <row r="993" spans="1:5" ht="15" customHeight="1" x14ac:dyDescent="0.2">
      <c r="A993" s="207" t="s">
        <v>49</v>
      </c>
      <c r="B993" s="195" t="s">
        <v>50</v>
      </c>
      <c r="C993" s="195" t="s">
        <v>51</v>
      </c>
      <c r="D993" s="196" t="s">
        <v>52</v>
      </c>
      <c r="E993" s="195" t="s">
        <v>53</v>
      </c>
    </row>
    <row r="994" spans="1:5" ht="15" customHeight="1" x14ac:dyDescent="0.2">
      <c r="A994" s="198">
        <v>1</v>
      </c>
      <c r="B994" s="263">
        <v>30100008426</v>
      </c>
      <c r="C994" s="292">
        <v>2212</v>
      </c>
      <c r="D994" s="224" t="s">
        <v>240</v>
      </c>
      <c r="E994" s="239">
        <v>200000</v>
      </c>
    </row>
    <row r="995" spans="1:5" ht="15" customHeight="1" x14ac:dyDescent="0.2">
      <c r="A995" s="198"/>
      <c r="B995" s="285"/>
      <c r="C995" s="204" t="s">
        <v>55</v>
      </c>
      <c r="D995" s="205"/>
      <c r="E995" s="206">
        <f>SUM(E994:E994)</f>
        <v>200000</v>
      </c>
    </row>
    <row r="996" spans="1:5" ht="15" customHeight="1" x14ac:dyDescent="0.2"/>
    <row r="997" spans="1:5" ht="15" customHeight="1" x14ac:dyDescent="0.25">
      <c r="A997" s="36" t="s">
        <v>18</v>
      </c>
      <c r="B997" s="37"/>
      <c r="C997" s="37"/>
      <c r="D997" s="37"/>
      <c r="E997" s="41"/>
    </row>
    <row r="998" spans="1:5" ht="15" customHeight="1" x14ac:dyDescent="0.2">
      <c r="A998" s="38" t="s">
        <v>60</v>
      </c>
      <c r="B998" s="37"/>
      <c r="C998" s="37"/>
      <c r="D998" s="37"/>
      <c r="E998" s="39" t="s">
        <v>61</v>
      </c>
    </row>
    <row r="999" spans="1:5" ht="15" customHeight="1" x14ac:dyDescent="0.2">
      <c r="A999" s="38"/>
      <c r="B999" s="41"/>
      <c r="C999" s="37"/>
      <c r="D999" s="37"/>
      <c r="E999" s="42"/>
    </row>
    <row r="1000" spans="1:5" ht="15" customHeight="1" x14ac:dyDescent="0.2">
      <c r="A1000" s="195" t="s">
        <v>49</v>
      </c>
      <c r="B1000" s="195" t="s">
        <v>50</v>
      </c>
      <c r="C1000" s="195" t="s">
        <v>51</v>
      </c>
      <c r="D1000" s="196" t="s">
        <v>52</v>
      </c>
      <c r="E1000" s="197" t="s">
        <v>53</v>
      </c>
    </row>
    <row r="1001" spans="1:5" ht="15" customHeight="1" x14ac:dyDescent="0.2">
      <c r="A1001" s="211">
        <v>1</v>
      </c>
      <c r="B1001" s="238">
        <v>30101000000</v>
      </c>
      <c r="C1001" s="200">
        <v>3319</v>
      </c>
      <c r="D1001" s="224" t="s">
        <v>468</v>
      </c>
      <c r="E1001" s="284">
        <v>370000</v>
      </c>
    </row>
    <row r="1002" spans="1:5" ht="15" customHeight="1" x14ac:dyDescent="0.2">
      <c r="A1002" s="211">
        <v>1</v>
      </c>
      <c r="B1002" s="209">
        <v>30100008000</v>
      </c>
      <c r="C1002" s="200">
        <v>3319</v>
      </c>
      <c r="D1002" s="267" t="s">
        <v>97</v>
      </c>
      <c r="E1002" s="284">
        <v>50000</v>
      </c>
    </row>
    <row r="1003" spans="1:5" ht="15" customHeight="1" x14ac:dyDescent="0.2">
      <c r="A1003" s="211">
        <v>1</v>
      </c>
      <c r="B1003" s="209">
        <v>30100008235</v>
      </c>
      <c r="C1003" s="200">
        <v>3319</v>
      </c>
      <c r="D1003" s="267" t="s">
        <v>97</v>
      </c>
      <c r="E1003" s="284">
        <v>200000</v>
      </c>
    </row>
    <row r="1004" spans="1:5" ht="15" customHeight="1" x14ac:dyDescent="0.2">
      <c r="A1004" s="211">
        <v>1</v>
      </c>
      <c r="B1004" s="209">
        <v>30100008385</v>
      </c>
      <c r="C1004" s="200">
        <v>3319</v>
      </c>
      <c r="D1004" s="267" t="s">
        <v>97</v>
      </c>
      <c r="E1004" s="284">
        <v>100000</v>
      </c>
    </row>
    <row r="1005" spans="1:5" ht="15" customHeight="1" x14ac:dyDescent="0.2">
      <c r="A1005" s="211">
        <v>1</v>
      </c>
      <c r="B1005" s="209">
        <v>30103000000</v>
      </c>
      <c r="C1005" s="200">
        <v>3319</v>
      </c>
      <c r="D1005" s="224" t="s">
        <v>607</v>
      </c>
      <c r="E1005" s="284">
        <v>100000</v>
      </c>
    </row>
    <row r="1006" spans="1:5" ht="15" customHeight="1" x14ac:dyDescent="0.2">
      <c r="A1006" s="211">
        <v>1</v>
      </c>
      <c r="B1006" s="238">
        <v>30102000000</v>
      </c>
      <c r="C1006" s="200">
        <v>3319</v>
      </c>
      <c r="D1006" s="224" t="s">
        <v>388</v>
      </c>
      <c r="E1006" s="284">
        <v>730000</v>
      </c>
    </row>
    <row r="1007" spans="1:5" ht="15" customHeight="1" x14ac:dyDescent="0.2">
      <c r="A1007" s="211">
        <v>1</v>
      </c>
      <c r="B1007" s="238">
        <v>30101000000</v>
      </c>
      <c r="C1007" s="200">
        <v>3319</v>
      </c>
      <c r="D1007" s="243" t="s">
        <v>606</v>
      </c>
      <c r="E1007" s="284">
        <v>450000</v>
      </c>
    </row>
    <row r="1008" spans="1:5" ht="15" customHeight="1" x14ac:dyDescent="0.2">
      <c r="A1008" s="211">
        <v>1</v>
      </c>
      <c r="B1008" s="209">
        <v>30100008385</v>
      </c>
      <c r="C1008" s="200">
        <v>3319</v>
      </c>
      <c r="D1008" s="224" t="s">
        <v>240</v>
      </c>
      <c r="E1008" s="284">
        <v>500000</v>
      </c>
    </row>
    <row r="1009" spans="1:5" ht="15" customHeight="1" x14ac:dyDescent="0.2">
      <c r="A1009" s="240"/>
      <c r="B1009" s="240"/>
      <c r="C1009" s="204" t="s">
        <v>55</v>
      </c>
      <c r="D1009" s="205"/>
      <c r="E1009" s="206">
        <f>SUM(E1001:E1008)</f>
        <v>2500000</v>
      </c>
    </row>
    <row r="1010" spans="1:5" ht="15" customHeight="1" x14ac:dyDescent="0.2"/>
    <row r="1011" spans="1:5" ht="15" customHeight="1" x14ac:dyDescent="0.25">
      <c r="A1011" s="64" t="s">
        <v>18</v>
      </c>
      <c r="B1011" s="65"/>
      <c r="C1011" s="65"/>
      <c r="D1011" s="41"/>
      <c r="E1011" s="41"/>
    </row>
    <row r="1012" spans="1:5" ht="15" customHeight="1" x14ac:dyDescent="0.2">
      <c r="A1012" s="66" t="s">
        <v>47</v>
      </c>
      <c r="B1012" s="65"/>
      <c r="C1012" s="65"/>
      <c r="D1012" s="65"/>
      <c r="E1012" s="67" t="s">
        <v>48</v>
      </c>
    </row>
    <row r="1013" spans="1:5" ht="15" customHeight="1" x14ac:dyDescent="0.2"/>
    <row r="1014" spans="1:5" ht="15" customHeight="1" x14ac:dyDescent="0.2">
      <c r="A1014" s="195" t="s">
        <v>49</v>
      </c>
      <c r="B1014" s="195" t="s">
        <v>50</v>
      </c>
      <c r="C1014" s="195" t="s">
        <v>51</v>
      </c>
      <c r="D1014" s="196" t="s">
        <v>52</v>
      </c>
      <c r="E1014" s="197" t="s">
        <v>53</v>
      </c>
    </row>
    <row r="1015" spans="1:5" ht="15" customHeight="1" x14ac:dyDescent="0.2">
      <c r="A1015" s="211">
        <v>1</v>
      </c>
      <c r="B1015" s="238">
        <v>30101000000</v>
      </c>
      <c r="C1015" s="200">
        <v>3599</v>
      </c>
      <c r="D1015" s="243" t="s">
        <v>116</v>
      </c>
      <c r="E1015" s="239">
        <v>150000</v>
      </c>
    </row>
    <row r="1016" spans="1:5" ht="15" customHeight="1" x14ac:dyDescent="0.2">
      <c r="A1016" s="240"/>
      <c r="B1016" s="240"/>
      <c r="C1016" s="204" t="s">
        <v>55</v>
      </c>
      <c r="D1016" s="205"/>
      <c r="E1016" s="206">
        <f>SUM(E1015:E1015)</f>
        <v>150000</v>
      </c>
    </row>
    <row r="1017" spans="1:5" ht="15" customHeight="1" x14ac:dyDescent="0.2"/>
    <row r="1018" spans="1:5" ht="15" customHeight="1" x14ac:dyDescent="0.2"/>
    <row r="1019" spans="1:5" ht="15" customHeight="1" x14ac:dyDescent="0.25">
      <c r="A1019" s="33" t="s">
        <v>608</v>
      </c>
    </row>
    <row r="1020" spans="1:5" ht="15" customHeight="1" x14ac:dyDescent="0.2">
      <c r="A1020" s="321" t="s">
        <v>452</v>
      </c>
      <c r="B1020" s="321"/>
      <c r="C1020" s="321"/>
      <c r="D1020" s="321"/>
      <c r="E1020" s="321"/>
    </row>
    <row r="1021" spans="1:5" ht="15" customHeight="1" x14ac:dyDescent="0.2">
      <c r="A1021" s="321"/>
      <c r="B1021" s="321"/>
      <c r="C1021" s="321"/>
      <c r="D1021" s="321"/>
      <c r="E1021" s="321"/>
    </row>
    <row r="1022" spans="1:5" ht="15" customHeight="1" x14ac:dyDescent="0.2">
      <c r="A1022" s="320" t="s">
        <v>609</v>
      </c>
      <c r="B1022" s="320"/>
      <c r="C1022" s="320"/>
      <c r="D1022" s="320"/>
      <c r="E1022" s="320"/>
    </row>
    <row r="1023" spans="1:5" ht="15" customHeight="1" x14ac:dyDescent="0.2">
      <c r="A1023" s="320"/>
      <c r="B1023" s="320"/>
      <c r="C1023" s="320"/>
      <c r="D1023" s="320"/>
      <c r="E1023" s="320"/>
    </row>
    <row r="1024" spans="1:5" ht="15" customHeight="1" x14ac:dyDescent="0.2">
      <c r="A1024" s="320"/>
      <c r="B1024" s="320"/>
      <c r="C1024" s="320"/>
      <c r="D1024" s="320"/>
      <c r="E1024" s="320"/>
    </row>
    <row r="1025" spans="1:5" ht="15" customHeight="1" x14ac:dyDescent="0.2">
      <c r="A1025" s="320"/>
      <c r="B1025" s="320"/>
      <c r="C1025" s="320"/>
      <c r="D1025" s="320"/>
      <c r="E1025" s="320"/>
    </row>
    <row r="1026" spans="1:5" ht="15" customHeight="1" x14ac:dyDescent="0.2">
      <c r="A1026" s="320"/>
      <c r="B1026" s="320"/>
      <c r="C1026" s="320"/>
      <c r="D1026" s="320"/>
      <c r="E1026" s="320"/>
    </row>
    <row r="1027" spans="1:5" ht="15" customHeight="1" x14ac:dyDescent="0.2"/>
    <row r="1028" spans="1:5" ht="15" customHeight="1" x14ac:dyDescent="0.25">
      <c r="A1028" s="36" t="s">
        <v>18</v>
      </c>
      <c r="B1028" s="37"/>
      <c r="C1028" s="37"/>
      <c r="D1028" s="37"/>
      <c r="E1028" s="41"/>
    </row>
    <row r="1029" spans="1:5" ht="15" customHeight="1" x14ac:dyDescent="0.2">
      <c r="A1029" s="38" t="s">
        <v>199</v>
      </c>
      <c r="B1029" s="37"/>
      <c r="C1029" s="37"/>
      <c r="D1029" s="37"/>
      <c r="E1029" s="39" t="s">
        <v>200</v>
      </c>
    </row>
    <row r="1030" spans="1:5" ht="15" customHeight="1" x14ac:dyDescent="0.2">
      <c r="A1030" s="38"/>
      <c r="B1030" s="41"/>
      <c r="C1030" s="37"/>
      <c r="D1030" s="37"/>
      <c r="E1030" s="42"/>
    </row>
    <row r="1031" spans="1:5" ht="15" customHeight="1" x14ac:dyDescent="0.2">
      <c r="A1031" s="138"/>
      <c r="B1031" s="195" t="s">
        <v>50</v>
      </c>
      <c r="C1031" s="195" t="s">
        <v>51</v>
      </c>
      <c r="D1031" s="196" t="s">
        <v>52</v>
      </c>
      <c r="E1031" s="197" t="s">
        <v>53</v>
      </c>
    </row>
    <row r="1032" spans="1:5" ht="15" customHeight="1" x14ac:dyDescent="0.2">
      <c r="A1032" s="53"/>
      <c r="B1032" s="238">
        <v>11000000000</v>
      </c>
      <c r="C1032" s="200">
        <v>6113</v>
      </c>
      <c r="D1032" s="224" t="s">
        <v>454</v>
      </c>
      <c r="E1032" s="239">
        <v>-50000</v>
      </c>
    </row>
    <row r="1033" spans="1:5" ht="15" customHeight="1" x14ac:dyDescent="0.2">
      <c r="A1033" s="53"/>
      <c r="B1033" s="238">
        <v>11000000000</v>
      </c>
      <c r="C1033" s="200">
        <v>6113</v>
      </c>
      <c r="D1033" s="243" t="s">
        <v>245</v>
      </c>
      <c r="E1033" s="239">
        <v>-200000</v>
      </c>
    </row>
    <row r="1034" spans="1:5" ht="15" customHeight="1" x14ac:dyDescent="0.2">
      <c r="A1034" s="53"/>
      <c r="B1034" s="238">
        <v>11000000000</v>
      </c>
      <c r="C1034" s="200">
        <v>6113</v>
      </c>
      <c r="D1034" s="224" t="s">
        <v>154</v>
      </c>
      <c r="E1034" s="239">
        <v>-50000</v>
      </c>
    </row>
    <row r="1035" spans="1:5" ht="15" customHeight="1" x14ac:dyDescent="0.2">
      <c r="A1035" s="53"/>
      <c r="B1035" s="238">
        <v>30101000000</v>
      </c>
      <c r="C1035" s="200">
        <v>6113</v>
      </c>
      <c r="D1035" s="243" t="s">
        <v>116</v>
      </c>
      <c r="E1035" s="239">
        <v>-300000</v>
      </c>
    </row>
    <row r="1036" spans="1:5" ht="15" customHeight="1" x14ac:dyDescent="0.2">
      <c r="A1036" s="145"/>
      <c r="B1036" s="240"/>
      <c r="C1036" s="204" t="s">
        <v>55</v>
      </c>
      <c r="D1036" s="205"/>
      <c r="E1036" s="206">
        <f>SUM(E1032:E1035)</f>
        <v>-600000</v>
      </c>
    </row>
    <row r="1037" spans="1:5" ht="15" customHeight="1" x14ac:dyDescent="0.2"/>
    <row r="1038" spans="1:5" ht="15" customHeight="1" x14ac:dyDescent="0.2"/>
    <row r="1039" spans="1:5" ht="15" customHeight="1" x14ac:dyDescent="0.2"/>
    <row r="1040" spans="1:5" ht="15" customHeight="1" x14ac:dyDescent="0.2"/>
    <row r="1041" spans="1:5" ht="15" customHeight="1" x14ac:dyDescent="0.2"/>
    <row r="1042" spans="1:5" ht="15" customHeight="1" x14ac:dyDescent="0.25">
      <c r="A1042" s="36" t="s">
        <v>18</v>
      </c>
      <c r="B1042" s="61"/>
      <c r="C1042" s="37"/>
      <c r="D1042" s="37"/>
      <c r="E1042" s="41"/>
    </row>
    <row r="1043" spans="1:5" ht="15" customHeight="1" x14ac:dyDescent="0.2">
      <c r="A1043" s="38" t="s">
        <v>159</v>
      </c>
      <c r="B1043" s="61"/>
      <c r="C1043" s="37"/>
      <c r="D1043" s="37"/>
      <c r="E1043" s="39" t="s">
        <v>160</v>
      </c>
    </row>
    <row r="1044" spans="1:5" ht="15" customHeight="1" x14ac:dyDescent="0.2">
      <c r="A1044" s="38"/>
      <c r="B1044" s="87"/>
      <c r="C1044" s="37"/>
      <c r="D1044" s="37"/>
      <c r="E1044" s="42"/>
    </row>
    <row r="1045" spans="1:5" ht="15" customHeight="1" x14ac:dyDescent="0.2">
      <c r="A1045" s="138"/>
      <c r="B1045" s="195" t="s">
        <v>50</v>
      </c>
      <c r="C1045" s="195" t="s">
        <v>51</v>
      </c>
      <c r="D1045" s="196" t="s">
        <v>52</v>
      </c>
      <c r="E1045" s="207" t="s">
        <v>53</v>
      </c>
    </row>
    <row r="1046" spans="1:5" ht="15" customHeight="1" x14ac:dyDescent="0.2">
      <c r="A1046" s="53"/>
      <c r="B1046" s="238">
        <v>12000000099</v>
      </c>
      <c r="C1046" s="218">
        <v>6172</v>
      </c>
      <c r="D1046" s="224" t="s">
        <v>129</v>
      </c>
      <c r="E1046" s="239">
        <v>-200000</v>
      </c>
    </row>
    <row r="1047" spans="1:5" ht="15" customHeight="1" x14ac:dyDescent="0.2">
      <c r="A1047" s="53"/>
      <c r="B1047" s="238">
        <v>12000000000</v>
      </c>
      <c r="C1047" s="218">
        <v>6172</v>
      </c>
      <c r="D1047" s="224" t="s">
        <v>610</v>
      </c>
      <c r="E1047" s="239">
        <v>-300000</v>
      </c>
    </row>
    <row r="1048" spans="1:5" ht="15" customHeight="1" x14ac:dyDescent="0.2">
      <c r="A1048" s="53"/>
      <c r="B1048" s="238">
        <v>12000000000</v>
      </c>
      <c r="C1048" s="218">
        <v>6172</v>
      </c>
      <c r="D1048" s="224" t="s">
        <v>203</v>
      </c>
      <c r="E1048" s="239">
        <v>-200000</v>
      </c>
    </row>
    <row r="1049" spans="1:5" ht="15" customHeight="1" x14ac:dyDescent="0.2">
      <c r="A1049" s="53"/>
      <c r="B1049" s="238">
        <v>12000000000</v>
      </c>
      <c r="C1049" s="218">
        <v>6172</v>
      </c>
      <c r="D1049" s="224" t="s">
        <v>154</v>
      </c>
      <c r="E1049" s="239">
        <v>-300000</v>
      </c>
    </row>
    <row r="1050" spans="1:5" ht="15" customHeight="1" x14ac:dyDescent="0.2">
      <c r="B1050" s="240"/>
      <c r="C1050" s="204" t="s">
        <v>55</v>
      </c>
      <c r="D1050" s="205"/>
      <c r="E1050" s="206">
        <f>SUM(E1046:E1049)</f>
        <v>-1000000</v>
      </c>
    </row>
    <row r="1051" spans="1:5" ht="15" customHeight="1" x14ac:dyDescent="0.2"/>
    <row r="1052" spans="1:5" ht="15" customHeight="1" x14ac:dyDescent="0.25">
      <c r="A1052" s="36" t="s">
        <v>18</v>
      </c>
      <c r="B1052" s="37"/>
      <c r="C1052" s="37"/>
      <c r="D1052" s="37"/>
      <c r="E1052" s="37"/>
    </row>
    <row r="1053" spans="1:5" ht="15" customHeight="1" x14ac:dyDescent="0.2">
      <c r="A1053" s="132" t="s">
        <v>152</v>
      </c>
      <c r="B1053" s="37"/>
      <c r="C1053" s="37"/>
      <c r="D1053" s="37"/>
      <c r="E1053" s="39" t="s">
        <v>153</v>
      </c>
    </row>
    <row r="1054" spans="1:5" ht="15" customHeight="1" x14ac:dyDescent="0.25">
      <c r="A1054" s="36"/>
      <c r="B1054" s="41"/>
      <c r="C1054" s="37"/>
      <c r="D1054" s="37"/>
      <c r="E1054" s="42"/>
    </row>
    <row r="1055" spans="1:5" ht="15" customHeight="1" x14ac:dyDescent="0.2">
      <c r="A1055" s="141"/>
      <c r="B1055" s="195" t="s">
        <v>50</v>
      </c>
      <c r="C1055" s="195" t="s">
        <v>51</v>
      </c>
      <c r="D1055" s="196" t="s">
        <v>52</v>
      </c>
      <c r="E1055" s="207" t="s">
        <v>53</v>
      </c>
    </row>
    <row r="1056" spans="1:5" ht="15" customHeight="1" x14ac:dyDescent="0.2">
      <c r="A1056" s="170"/>
      <c r="B1056" s="272">
        <v>20000000000</v>
      </c>
      <c r="C1056" s="209">
        <v>6172</v>
      </c>
      <c r="D1056" s="224" t="s">
        <v>93</v>
      </c>
      <c r="E1056" s="239">
        <v>-160000</v>
      </c>
    </row>
    <row r="1057" spans="1:5" ht="15" customHeight="1" x14ac:dyDescent="0.2">
      <c r="A1057" s="145"/>
      <c r="B1057" s="240"/>
      <c r="C1057" s="204" t="s">
        <v>55</v>
      </c>
      <c r="D1057" s="205"/>
      <c r="E1057" s="206">
        <f>SUM(E1056:E1056)</f>
        <v>-160000</v>
      </c>
    </row>
    <row r="1058" spans="1:5" ht="15" customHeight="1" x14ac:dyDescent="0.2"/>
    <row r="1059" spans="1:5" ht="15" customHeight="1" x14ac:dyDescent="0.25">
      <c r="A1059" s="36" t="s">
        <v>18</v>
      </c>
      <c r="B1059" s="37"/>
      <c r="C1059" s="37"/>
      <c r="D1059" s="37"/>
      <c r="E1059" s="37"/>
    </row>
    <row r="1060" spans="1:5" ht="15" customHeight="1" x14ac:dyDescent="0.2">
      <c r="A1060" s="38" t="s">
        <v>70</v>
      </c>
      <c r="B1060" s="37"/>
      <c r="C1060" s="37"/>
      <c r="D1060" s="37"/>
      <c r="E1060" s="39" t="s">
        <v>71</v>
      </c>
    </row>
    <row r="1061" spans="1:5" ht="15" customHeight="1" x14ac:dyDescent="0.25">
      <c r="A1061" s="36"/>
      <c r="B1061" s="41"/>
      <c r="C1061" s="37"/>
      <c r="D1061" s="37"/>
      <c r="E1061" s="42"/>
    </row>
    <row r="1062" spans="1:5" ht="15" customHeight="1" x14ac:dyDescent="0.2">
      <c r="A1062" s="195" t="s">
        <v>49</v>
      </c>
      <c r="B1062" s="195" t="s">
        <v>50</v>
      </c>
      <c r="C1062" s="195" t="s">
        <v>51</v>
      </c>
      <c r="D1062" s="196" t="s">
        <v>52</v>
      </c>
      <c r="E1062" s="197" t="s">
        <v>53</v>
      </c>
    </row>
    <row r="1063" spans="1:5" ht="15" customHeight="1" x14ac:dyDescent="0.2">
      <c r="A1063" s="198">
        <v>1</v>
      </c>
      <c r="B1063" s="238">
        <v>30102000000</v>
      </c>
      <c r="C1063" s="303">
        <v>6409</v>
      </c>
      <c r="D1063" s="243" t="s">
        <v>566</v>
      </c>
      <c r="E1063" s="294">
        <v>-3506000</v>
      </c>
    </row>
    <row r="1064" spans="1:5" ht="15" customHeight="1" x14ac:dyDescent="0.2">
      <c r="A1064" s="304"/>
      <c r="B1064" s="272"/>
      <c r="C1064" s="204" t="s">
        <v>55</v>
      </c>
      <c r="D1064" s="205"/>
      <c r="E1064" s="206">
        <f>E1063</f>
        <v>-3506000</v>
      </c>
    </row>
    <row r="1065" spans="1:5" ht="15" customHeight="1" x14ac:dyDescent="0.2"/>
    <row r="1066" spans="1:5" ht="15" customHeight="1" x14ac:dyDescent="0.25">
      <c r="A1066" s="64" t="s">
        <v>18</v>
      </c>
      <c r="B1066" s="37"/>
      <c r="C1066" s="37"/>
      <c r="D1066" s="37"/>
      <c r="E1066" s="37"/>
    </row>
    <row r="1067" spans="1:5" ht="15" customHeight="1" x14ac:dyDescent="0.2">
      <c r="A1067" s="38" t="s">
        <v>278</v>
      </c>
      <c r="B1067" s="37"/>
      <c r="C1067" s="37"/>
      <c r="D1067" s="37"/>
      <c r="E1067" s="39" t="s">
        <v>279</v>
      </c>
    </row>
    <row r="1068" spans="1:5" ht="15" customHeight="1" x14ac:dyDescent="0.2">
      <c r="A1068" s="174"/>
      <c r="B1068" s="128"/>
      <c r="C1068" s="37"/>
      <c r="D1068" s="37"/>
      <c r="E1068" s="42"/>
    </row>
    <row r="1069" spans="1:5" ht="15" customHeight="1" x14ac:dyDescent="0.2">
      <c r="A1069" s="138"/>
      <c r="B1069" s="195" t="s">
        <v>50</v>
      </c>
      <c r="C1069" s="195" t="s">
        <v>51</v>
      </c>
      <c r="D1069" s="196" t="s">
        <v>52</v>
      </c>
      <c r="E1069" s="207" t="s">
        <v>53</v>
      </c>
    </row>
    <row r="1070" spans="1:5" ht="15" customHeight="1" x14ac:dyDescent="0.2">
      <c r="A1070" s="170"/>
      <c r="B1070" s="272">
        <v>20000000000</v>
      </c>
      <c r="C1070" s="236">
        <v>1036</v>
      </c>
      <c r="D1070" s="224" t="s">
        <v>611</v>
      </c>
      <c r="E1070" s="266">
        <v>-6552</v>
      </c>
    </row>
    <row r="1071" spans="1:5" ht="15" customHeight="1" x14ac:dyDescent="0.2">
      <c r="A1071" s="170"/>
      <c r="B1071" s="272">
        <v>20004000000</v>
      </c>
      <c r="C1071" s="209">
        <v>3719</v>
      </c>
      <c r="D1071" s="243" t="s">
        <v>213</v>
      </c>
      <c r="E1071" s="266">
        <v>-43000</v>
      </c>
    </row>
    <row r="1072" spans="1:5" ht="15" customHeight="1" x14ac:dyDescent="0.2">
      <c r="A1072" s="170"/>
      <c r="B1072" s="272">
        <v>20004000000</v>
      </c>
      <c r="C1072" s="236">
        <v>3769</v>
      </c>
      <c r="D1072" s="243" t="s">
        <v>213</v>
      </c>
      <c r="E1072" s="266">
        <v>-100000</v>
      </c>
    </row>
    <row r="1073" spans="1:5" ht="15" customHeight="1" x14ac:dyDescent="0.2">
      <c r="A1073" s="53"/>
      <c r="B1073" s="272"/>
      <c r="C1073" s="204" t="s">
        <v>55</v>
      </c>
      <c r="D1073" s="205"/>
      <c r="E1073" s="206">
        <f>SUM(E1070:E1072)</f>
        <v>-149552</v>
      </c>
    </row>
    <row r="1074" spans="1:5" ht="15" customHeight="1" x14ac:dyDescent="0.2"/>
    <row r="1075" spans="1:5" ht="15" customHeight="1" x14ac:dyDescent="0.25">
      <c r="A1075" s="64" t="s">
        <v>18</v>
      </c>
      <c r="B1075" s="65"/>
      <c r="C1075" s="65"/>
    </row>
    <row r="1076" spans="1:5" ht="15" customHeight="1" x14ac:dyDescent="0.2">
      <c r="A1076" s="38" t="s">
        <v>84</v>
      </c>
      <c r="B1076" s="41"/>
      <c r="C1076" s="41"/>
      <c r="D1076" s="41"/>
      <c r="E1076" s="41" t="s">
        <v>85</v>
      </c>
    </row>
    <row r="1077" spans="1:5" ht="15" customHeight="1" x14ac:dyDescent="0.2">
      <c r="A1077" s="68"/>
      <c r="B1077" s="118"/>
      <c r="C1077" s="65"/>
      <c r="D1077" s="119"/>
      <c r="E1077" s="97"/>
    </row>
    <row r="1078" spans="1:5" ht="15" customHeight="1" x14ac:dyDescent="0.2">
      <c r="A1078" s="207" t="s">
        <v>49</v>
      </c>
      <c r="B1078" s="207" t="s">
        <v>50</v>
      </c>
      <c r="C1078" s="207" t="s">
        <v>51</v>
      </c>
      <c r="D1078" s="208" t="s">
        <v>52</v>
      </c>
      <c r="E1078" s="197" t="s">
        <v>53</v>
      </c>
    </row>
    <row r="1079" spans="1:5" ht="15" customHeight="1" x14ac:dyDescent="0.2">
      <c r="A1079" s="198">
        <v>412</v>
      </c>
      <c r="B1079" s="209">
        <v>20004000000</v>
      </c>
      <c r="C1079" s="200">
        <v>4399</v>
      </c>
      <c r="D1079" s="224" t="s">
        <v>93</v>
      </c>
      <c r="E1079" s="202">
        <v>-40000</v>
      </c>
    </row>
    <row r="1080" spans="1:5" ht="15" customHeight="1" x14ac:dyDescent="0.2">
      <c r="A1080" s="211"/>
      <c r="B1080" s="212"/>
      <c r="C1080" s="213" t="s">
        <v>55</v>
      </c>
      <c r="D1080" s="214"/>
      <c r="E1080" s="215">
        <f>SUM(E1079:E1079)</f>
        <v>-40000</v>
      </c>
    </row>
    <row r="1081" spans="1:5" ht="15" customHeight="1" x14ac:dyDescent="0.2"/>
    <row r="1082" spans="1:5" ht="15" customHeight="1" x14ac:dyDescent="0.25">
      <c r="A1082" s="36" t="s">
        <v>18</v>
      </c>
      <c r="B1082" s="37"/>
      <c r="C1082" s="37"/>
      <c r="D1082" s="37"/>
      <c r="E1082" s="37"/>
    </row>
    <row r="1083" spans="1:5" ht="15" customHeight="1" x14ac:dyDescent="0.2">
      <c r="A1083" s="66" t="s">
        <v>444</v>
      </c>
      <c r="B1083" s="65"/>
      <c r="C1083" s="65"/>
      <c r="D1083" s="65"/>
      <c r="E1083" s="67" t="s">
        <v>445</v>
      </c>
    </row>
    <row r="1084" spans="1:5" ht="15" customHeight="1" x14ac:dyDescent="0.25">
      <c r="A1084" s="36"/>
      <c r="B1084" s="157"/>
      <c r="C1084" s="37"/>
      <c r="D1084" s="37"/>
      <c r="E1084" s="42"/>
    </row>
    <row r="1085" spans="1:5" ht="15" customHeight="1" x14ac:dyDescent="0.2">
      <c r="A1085" s="207" t="s">
        <v>49</v>
      </c>
      <c r="B1085" s="195" t="s">
        <v>50</v>
      </c>
      <c r="C1085" s="195" t="s">
        <v>51</v>
      </c>
      <c r="D1085" s="196" t="s">
        <v>52</v>
      </c>
      <c r="E1085" s="195" t="s">
        <v>53</v>
      </c>
    </row>
    <row r="1086" spans="1:5" ht="15" customHeight="1" x14ac:dyDescent="0.2">
      <c r="A1086" s="198">
        <v>604</v>
      </c>
      <c r="B1086" s="263">
        <v>20000000000</v>
      </c>
      <c r="C1086" s="292">
        <v>2242</v>
      </c>
      <c r="D1086" s="224" t="s">
        <v>461</v>
      </c>
      <c r="E1086" s="239">
        <v>-4500000</v>
      </c>
    </row>
    <row r="1087" spans="1:5" ht="15" customHeight="1" x14ac:dyDescent="0.2">
      <c r="A1087" s="198">
        <v>27</v>
      </c>
      <c r="B1087" s="263">
        <v>30004001599</v>
      </c>
      <c r="C1087" s="292">
        <v>2299</v>
      </c>
      <c r="D1087" s="259" t="s">
        <v>56</v>
      </c>
      <c r="E1087" s="239">
        <v>-740000</v>
      </c>
    </row>
    <row r="1088" spans="1:5" ht="15" customHeight="1" x14ac:dyDescent="0.2">
      <c r="A1088" s="198"/>
      <c r="B1088" s="285"/>
      <c r="C1088" s="204" t="s">
        <v>55</v>
      </c>
      <c r="D1088" s="205"/>
      <c r="E1088" s="206">
        <f>SUM(E1086:E1087)</f>
        <v>-5240000</v>
      </c>
    </row>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36" t="s">
        <v>18</v>
      </c>
    </row>
    <row r="1095" spans="1:5" ht="15" customHeight="1" x14ac:dyDescent="0.2">
      <c r="A1095" s="66" t="s">
        <v>47</v>
      </c>
      <c r="B1095" s="65"/>
      <c r="C1095" s="65"/>
      <c r="D1095" s="65"/>
      <c r="E1095" s="67" t="s">
        <v>48</v>
      </c>
    </row>
    <row r="1096" spans="1:5" ht="15" customHeight="1" x14ac:dyDescent="0.2">
      <c r="A1096" s="127"/>
      <c r="B1096" s="128"/>
      <c r="C1096" s="37"/>
      <c r="D1096" s="37"/>
      <c r="E1096" s="42"/>
    </row>
    <row r="1097" spans="1:5" ht="15" customHeight="1" x14ac:dyDescent="0.2">
      <c r="A1097" s="70"/>
      <c r="B1097" s="195" t="s">
        <v>50</v>
      </c>
      <c r="C1097" s="195" t="s">
        <v>51</v>
      </c>
      <c r="D1097" s="196" t="s">
        <v>52</v>
      </c>
      <c r="E1097" s="197" t="s">
        <v>53</v>
      </c>
    </row>
    <row r="1098" spans="1:5" ht="15" customHeight="1" x14ac:dyDescent="0.2">
      <c r="A1098" s="53"/>
      <c r="B1098" s="263">
        <v>20000000000</v>
      </c>
      <c r="C1098" s="236">
        <v>3532</v>
      </c>
      <c r="D1098" s="224" t="s">
        <v>93</v>
      </c>
      <c r="E1098" s="202">
        <v>-3000</v>
      </c>
    </row>
    <row r="1099" spans="1:5" ht="15" customHeight="1" x14ac:dyDescent="0.2">
      <c r="A1099" s="53"/>
      <c r="B1099" s="263">
        <v>20000000000</v>
      </c>
      <c r="C1099" s="236">
        <v>3599</v>
      </c>
      <c r="D1099" s="243" t="s">
        <v>213</v>
      </c>
      <c r="E1099" s="202">
        <v>-30000</v>
      </c>
    </row>
    <row r="1100" spans="1:5" ht="15" customHeight="1" x14ac:dyDescent="0.2">
      <c r="A1100" s="53"/>
      <c r="B1100" s="263">
        <v>20000000000</v>
      </c>
      <c r="C1100" s="236">
        <v>6172</v>
      </c>
      <c r="D1100" s="224" t="s">
        <v>93</v>
      </c>
      <c r="E1100" s="202">
        <v>-15000</v>
      </c>
    </row>
    <row r="1101" spans="1:5" ht="15" customHeight="1" x14ac:dyDescent="0.2">
      <c r="A1101" s="53"/>
      <c r="B1101" s="203"/>
      <c r="C1101" s="204" t="s">
        <v>55</v>
      </c>
      <c r="D1101" s="205"/>
      <c r="E1101" s="206">
        <f>SUM(E1098:E1100)</f>
        <v>-48000</v>
      </c>
    </row>
    <row r="1102" spans="1:5" ht="15" customHeight="1" x14ac:dyDescent="0.2"/>
    <row r="1103" spans="1:5" ht="15" customHeight="1" x14ac:dyDescent="0.25">
      <c r="A1103" s="36" t="s">
        <v>18</v>
      </c>
      <c r="B1103" s="61"/>
      <c r="C1103" s="37"/>
      <c r="D1103" s="37"/>
      <c r="E1103" s="37"/>
    </row>
    <row r="1104" spans="1:5" ht="15" customHeight="1" x14ac:dyDescent="0.2">
      <c r="A1104" s="66" t="s">
        <v>65</v>
      </c>
      <c r="B1104" s="95"/>
      <c r="C1104" s="65"/>
      <c r="D1104" s="65"/>
      <c r="E1104" s="67" t="s">
        <v>232</v>
      </c>
    </row>
    <row r="1105" spans="1:5" ht="15" customHeight="1" x14ac:dyDescent="0.25">
      <c r="A1105" s="36" t="s">
        <v>234</v>
      </c>
      <c r="B1105" s="182"/>
      <c r="C1105" s="37"/>
      <c r="D1105" s="37"/>
      <c r="E1105" s="42"/>
    </row>
    <row r="1106" spans="1:5" ht="15" customHeight="1" x14ac:dyDescent="0.2">
      <c r="A1106" s="195" t="s">
        <v>49</v>
      </c>
      <c r="B1106" s="195" t="s">
        <v>50</v>
      </c>
      <c r="C1106" s="195" t="s">
        <v>51</v>
      </c>
      <c r="D1106" s="196" t="s">
        <v>52</v>
      </c>
      <c r="E1106" s="197" t="s">
        <v>53</v>
      </c>
    </row>
    <row r="1107" spans="1:5" ht="15" customHeight="1" x14ac:dyDescent="0.2">
      <c r="A1107" s="211">
        <v>12</v>
      </c>
      <c r="B1107" s="209">
        <v>60004100029</v>
      </c>
      <c r="C1107" s="236">
        <v>2212</v>
      </c>
      <c r="D1107" s="275" t="s">
        <v>125</v>
      </c>
      <c r="E1107" s="225">
        <v>-88000</v>
      </c>
    </row>
    <row r="1108" spans="1:5" ht="15" customHeight="1" x14ac:dyDescent="0.2">
      <c r="A1108" s="211">
        <v>12</v>
      </c>
      <c r="B1108" s="209">
        <v>60004100032</v>
      </c>
      <c r="C1108" s="236">
        <v>2212</v>
      </c>
      <c r="D1108" s="275" t="s">
        <v>125</v>
      </c>
      <c r="E1108" s="225">
        <v>-740300</v>
      </c>
    </row>
    <row r="1109" spans="1:5" ht="15" customHeight="1" x14ac:dyDescent="0.2">
      <c r="A1109" s="211">
        <v>12</v>
      </c>
      <c r="B1109" s="209">
        <v>60004100033</v>
      </c>
      <c r="C1109" s="236">
        <v>2212</v>
      </c>
      <c r="D1109" s="275" t="s">
        <v>125</v>
      </c>
      <c r="E1109" s="225">
        <v>-12000</v>
      </c>
    </row>
    <row r="1110" spans="1:5" ht="15" customHeight="1" x14ac:dyDescent="0.2">
      <c r="A1110" s="211">
        <v>12</v>
      </c>
      <c r="B1110" s="209">
        <v>60004100536</v>
      </c>
      <c r="C1110" s="236">
        <v>2212</v>
      </c>
      <c r="D1110" s="275" t="s">
        <v>125</v>
      </c>
      <c r="E1110" s="225">
        <v>-1363000</v>
      </c>
    </row>
    <row r="1111" spans="1:5" ht="15" customHeight="1" x14ac:dyDescent="0.2">
      <c r="A1111" s="211">
        <v>12</v>
      </c>
      <c r="B1111" s="209">
        <v>60004100803</v>
      </c>
      <c r="C1111" s="236">
        <v>2212</v>
      </c>
      <c r="D1111" s="275" t="s">
        <v>125</v>
      </c>
      <c r="E1111" s="225">
        <v>-452000</v>
      </c>
    </row>
    <row r="1112" spans="1:5" ht="15" customHeight="1" x14ac:dyDescent="0.2">
      <c r="A1112" s="198"/>
      <c r="B1112" s="203"/>
      <c r="C1112" s="204" t="s">
        <v>55</v>
      </c>
      <c r="D1112" s="205"/>
      <c r="E1112" s="206">
        <f>SUM(E1107:E1111)</f>
        <v>-2655300</v>
      </c>
    </row>
    <row r="1113" spans="1:5" ht="15" customHeight="1" x14ac:dyDescent="0.2"/>
    <row r="1114" spans="1:5" ht="15" customHeight="1" x14ac:dyDescent="0.25">
      <c r="A1114" s="36" t="s">
        <v>250</v>
      </c>
      <c r="B1114" s="182"/>
      <c r="C1114" s="37"/>
      <c r="D1114" s="37"/>
      <c r="E1114" s="42"/>
    </row>
    <row r="1115" spans="1:5" ht="15" customHeight="1" x14ac:dyDescent="0.2">
      <c r="A1115" s="195" t="s">
        <v>49</v>
      </c>
      <c r="B1115" s="195" t="s">
        <v>50</v>
      </c>
      <c r="C1115" s="195" t="s">
        <v>51</v>
      </c>
      <c r="D1115" s="196" t="s">
        <v>52</v>
      </c>
      <c r="E1115" s="207" t="s">
        <v>53</v>
      </c>
    </row>
    <row r="1116" spans="1:5" ht="15" customHeight="1" x14ac:dyDescent="0.2">
      <c r="A1116" s="211">
        <v>13</v>
      </c>
      <c r="B1116" s="209">
        <v>60003100418</v>
      </c>
      <c r="C1116" s="236">
        <v>3315</v>
      </c>
      <c r="D1116" s="275" t="s">
        <v>125</v>
      </c>
      <c r="E1116" s="225">
        <v>-388300</v>
      </c>
    </row>
    <row r="1117" spans="1:5" ht="15" customHeight="1" x14ac:dyDescent="0.2">
      <c r="A1117" s="198"/>
      <c r="B1117" s="203"/>
      <c r="C1117" s="204" t="s">
        <v>55</v>
      </c>
      <c r="D1117" s="205"/>
      <c r="E1117" s="206">
        <f>SUM(E1116:E1116)</f>
        <v>-388300</v>
      </c>
    </row>
    <row r="1118" spans="1:5" ht="15" customHeight="1" x14ac:dyDescent="0.2"/>
    <row r="1119" spans="1:5" ht="15" customHeight="1" x14ac:dyDescent="0.25">
      <c r="A1119" s="36" t="s">
        <v>263</v>
      </c>
      <c r="B1119" s="182"/>
      <c r="C1119" s="37"/>
      <c r="D1119" s="37"/>
      <c r="E1119" s="42"/>
    </row>
    <row r="1120" spans="1:5" ht="15" customHeight="1" x14ac:dyDescent="0.2">
      <c r="A1120" s="195" t="s">
        <v>49</v>
      </c>
      <c r="B1120" s="195" t="s">
        <v>50</v>
      </c>
      <c r="C1120" s="195" t="s">
        <v>51</v>
      </c>
      <c r="D1120" s="196" t="s">
        <v>52</v>
      </c>
      <c r="E1120" s="207" t="s">
        <v>53</v>
      </c>
    </row>
    <row r="1121" spans="1:5" ht="15" customHeight="1" x14ac:dyDescent="0.2">
      <c r="A1121" s="211">
        <v>11</v>
      </c>
      <c r="B1121" s="209">
        <v>60002100628</v>
      </c>
      <c r="C1121" s="236">
        <v>4357</v>
      </c>
      <c r="D1121" s="224" t="s">
        <v>154</v>
      </c>
      <c r="E1121" s="225">
        <v>-487695</v>
      </c>
    </row>
    <row r="1122" spans="1:5" ht="15" customHeight="1" x14ac:dyDescent="0.2">
      <c r="A1122" s="198"/>
      <c r="B1122" s="203"/>
      <c r="C1122" s="204" t="s">
        <v>55</v>
      </c>
      <c r="D1122" s="205"/>
      <c r="E1122" s="206">
        <f>SUM(E1121:E1121)</f>
        <v>-487695</v>
      </c>
    </row>
    <row r="1123" spans="1:5" ht="15" customHeight="1" x14ac:dyDescent="0.2"/>
    <row r="1124" spans="1:5" ht="15" customHeight="1" x14ac:dyDescent="0.25">
      <c r="A1124" s="36" t="s">
        <v>18</v>
      </c>
      <c r="B1124" s="37"/>
      <c r="C1124" s="37"/>
      <c r="D1124" s="37"/>
      <c r="E1124" s="37"/>
    </row>
    <row r="1125" spans="1:5" ht="15" customHeight="1" x14ac:dyDescent="0.2">
      <c r="A1125" s="132" t="s">
        <v>65</v>
      </c>
      <c r="B1125" s="37"/>
      <c r="C1125" s="37"/>
      <c r="D1125" s="37"/>
      <c r="E1125" s="39" t="s">
        <v>128</v>
      </c>
    </row>
    <row r="1126" spans="1:5" ht="15" customHeight="1" x14ac:dyDescent="0.25">
      <c r="A1126" s="36"/>
      <c r="B1126" s="41"/>
      <c r="C1126" s="37"/>
      <c r="D1126" s="37"/>
      <c r="E1126" s="42"/>
    </row>
    <row r="1127" spans="1:5" ht="15" customHeight="1" x14ac:dyDescent="0.2">
      <c r="A1127" s="236" t="s">
        <v>49</v>
      </c>
      <c r="B1127" s="195" t="s">
        <v>50</v>
      </c>
      <c r="C1127" s="195" t="s">
        <v>51</v>
      </c>
      <c r="D1127" s="196" t="s">
        <v>52</v>
      </c>
      <c r="E1127" s="195" t="s">
        <v>53</v>
      </c>
    </row>
    <row r="1128" spans="1:5" ht="15" customHeight="1" x14ac:dyDescent="0.2">
      <c r="A1128" s="237"/>
      <c r="B1128" s="238">
        <v>60002100336</v>
      </c>
      <c r="C1128" s="236">
        <v>4357</v>
      </c>
      <c r="D1128" s="224" t="s">
        <v>154</v>
      </c>
      <c r="E1128" s="239">
        <v>-1795000</v>
      </c>
    </row>
    <row r="1129" spans="1:5" ht="15" customHeight="1" x14ac:dyDescent="0.2">
      <c r="A1129" s="237">
        <v>53100880</v>
      </c>
      <c r="B1129" s="238">
        <v>60002100336</v>
      </c>
      <c r="C1129" s="236">
        <v>4357</v>
      </c>
      <c r="D1129" s="224" t="s">
        <v>93</v>
      </c>
      <c r="E1129" s="239">
        <v>-263500</v>
      </c>
    </row>
    <row r="1130" spans="1:5" ht="15" customHeight="1" x14ac:dyDescent="0.2">
      <c r="A1130" s="237">
        <v>53500881</v>
      </c>
      <c r="B1130" s="238">
        <v>60002100336</v>
      </c>
      <c r="C1130" s="236">
        <v>4357</v>
      </c>
      <c r="D1130" s="224" t="s">
        <v>93</v>
      </c>
      <c r="E1130" s="239">
        <v>-737800</v>
      </c>
    </row>
    <row r="1131" spans="1:5" ht="15" customHeight="1" x14ac:dyDescent="0.2">
      <c r="A1131" s="237">
        <v>53100882</v>
      </c>
      <c r="B1131" s="238">
        <v>60002100336</v>
      </c>
      <c r="C1131" s="236">
        <v>4357</v>
      </c>
      <c r="D1131" s="224" t="s">
        <v>93</v>
      </c>
      <c r="E1131" s="239">
        <v>-52700</v>
      </c>
    </row>
    <row r="1132" spans="1:5" ht="15" customHeight="1" x14ac:dyDescent="0.2">
      <c r="A1132" s="237">
        <v>53100884</v>
      </c>
      <c r="B1132" s="238">
        <v>60002100336</v>
      </c>
      <c r="C1132" s="236">
        <v>4357</v>
      </c>
      <c r="D1132" s="224" t="s">
        <v>93</v>
      </c>
      <c r="E1132" s="239">
        <v>-200000</v>
      </c>
    </row>
    <row r="1133" spans="1:5" ht="15" customHeight="1" x14ac:dyDescent="0.2">
      <c r="A1133" s="237"/>
      <c r="B1133" s="238">
        <v>60002100530</v>
      </c>
      <c r="C1133" s="236">
        <v>4357</v>
      </c>
      <c r="D1133" s="224" t="s">
        <v>154</v>
      </c>
      <c r="E1133" s="239">
        <v>-3731000</v>
      </c>
    </row>
    <row r="1134" spans="1:5" ht="15" customHeight="1" x14ac:dyDescent="0.2">
      <c r="A1134" s="237">
        <v>53100880</v>
      </c>
      <c r="B1134" s="238">
        <v>60003100571</v>
      </c>
      <c r="C1134" s="236">
        <v>3315</v>
      </c>
      <c r="D1134" s="224" t="s">
        <v>93</v>
      </c>
      <c r="E1134" s="239">
        <v>-155250</v>
      </c>
    </row>
    <row r="1135" spans="1:5" ht="15" customHeight="1" x14ac:dyDescent="0.2">
      <c r="A1135" s="237">
        <v>53500881</v>
      </c>
      <c r="B1135" s="238">
        <v>60003100571</v>
      </c>
      <c r="C1135" s="236">
        <v>3315</v>
      </c>
      <c r="D1135" s="224" t="s">
        <v>93</v>
      </c>
      <c r="E1135" s="239">
        <v>-434700</v>
      </c>
    </row>
    <row r="1136" spans="1:5" ht="15" customHeight="1" x14ac:dyDescent="0.2">
      <c r="A1136" s="237">
        <v>53100882</v>
      </c>
      <c r="B1136" s="238">
        <v>60003100571</v>
      </c>
      <c r="C1136" s="236">
        <v>3315</v>
      </c>
      <c r="D1136" s="224" t="s">
        <v>93</v>
      </c>
      <c r="E1136" s="239">
        <v>-31050</v>
      </c>
    </row>
    <row r="1137" spans="1:5" ht="15" customHeight="1" x14ac:dyDescent="0.2">
      <c r="A1137" s="237">
        <v>53100884</v>
      </c>
      <c r="B1137" s="238">
        <v>60003100571</v>
      </c>
      <c r="C1137" s="236">
        <v>3315</v>
      </c>
      <c r="D1137" s="224" t="s">
        <v>93</v>
      </c>
      <c r="E1137" s="239">
        <v>-250000</v>
      </c>
    </row>
    <row r="1138" spans="1:5" ht="15" customHeight="1" x14ac:dyDescent="0.2">
      <c r="A1138" s="237"/>
      <c r="B1138" s="238">
        <v>60002100325</v>
      </c>
      <c r="C1138" s="236">
        <v>4357</v>
      </c>
      <c r="D1138" s="224" t="s">
        <v>154</v>
      </c>
      <c r="E1138" s="239">
        <v>-687967.5</v>
      </c>
    </row>
    <row r="1139" spans="1:5" ht="15" customHeight="1" x14ac:dyDescent="0.2">
      <c r="A1139" s="240"/>
      <c r="B1139" s="240"/>
      <c r="C1139" s="204" t="s">
        <v>55</v>
      </c>
      <c r="D1139" s="205"/>
      <c r="E1139" s="206">
        <f>SUM(E1128:E1138)</f>
        <v>-8338967.5</v>
      </c>
    </row>
    <row r="1140" spans="1:5" ht="15" customHeight="1" x14ac:dyDescent="0.2"/>
    <row r="1141" spans="1:5" ht="15" customHeight="1" x14ac:dyDescent="0.2"/>
    <row r="1142" spans="1:5" ht="15" customHeight="1" x14ac:dyDescent="0.2"/>
    <row r="1143" spans="1:5" ht="15" customHeight="1" x14ac:dyDescent="0.2"/>
    <row r="1144" spans="1:5" ht="15" customHeight="1" x14ac:dyDescent="0.2"/>
    <row r="1145" spans="1:5" ht="15" customHeight="1" x14ac:dyDescent="0.2"/>
    <row r="1146" spans="1:5" ht="15" customHeight="1" x14ac:dyDescent="0.25">
      <c r="A1146" s="36" t="s">
        <v>18</v>
      </c>
      <c r="B1146" s="37"/>
      <c r="C1146" s="37"/>
      <c r="D1146" s="37"/>
      <c r="E1146" s="37"/>
    </row>
    <row r="1147" spans="1:5" ht="15" customHeight="1" x14ac:dyDescent="0.2">
      <c r="A1147" s="38" t="s">
        <v>70</v>
      </c>
      <c r="B1147" s="37"/>
      <c r="C1147" s="37"/>
      <c r="D1147" s="37"/>
      <c r="E1147" s="39" t="s">
        <v>71</v>
      </c>
    </row>
    <row r="1148" spans="1:5" ht="15" customHeight="1" x14ac:dyDescent="0.25">
      <c r="A1148" s="36"/>
      <c r="B1148" s="41"/>
      <c r="C1148" s="37"/>
      <c r="D1148" s="37"/>
      <c r="E1148" s="42"/>
    </row>
    <row r="1149" spans="1:5" ht="15" customHeight="1" x14ac:dyDescent="0.2">
      <c r="A1149" s="138"/>
      <c r="B1149" s="70"/>
      <c r="C1149" s="195" t="s">
        <v>51</v>
      </c>
      <c r="D1149" s="264" t="s">
        <v>52</v>
      </c>
      <c r="E1149" s="197" t="s">
        <v>53</v>
      </c>
    </row>
    <row r="1150" spans="1:5" ht="15" customHeight="1" x14ac:dyDescent="0.2">
      <c r="A1150" s="53"/>
      <c r="B1150" s="109"/>
      <c r="C1150" s="248">
        <v>6172</v>
      </c>
      <c r="D1150" s="249" t="s">
        <v>68</v>
      </c>
      <c r="E1150" s="294">
        <v>22613814.5</v>
      </c>
    </row>
    <row r="1151" spans="1:5" ht="15" customHeight="1" x14ac:dyDescent="0.2">
      <c r="A1151" s="302"/>
      <c r="B1151" s="109"/>
      <c r="C1151" s="204" t="s">
        <v>55</v>
      </c>
      <c r="D1151" s="235"/>
      <c r="E1151" s="206">
        <f>SUM(E1150:E1150)</f>
        <v>22613814.5</v>
      </c>
    </row>
    <row r="1152" spans="1:5" ht="15" customHeight="1" x14ac:dyDescent="0.2"/>
    <row r="1153" spans="1:5" ht="15" customHeight="1" x14ac:dyDescent="0.2"/>
    <row r="1154" spans="1:5" ht="15" customHeight="1" x14ac:dyDescent="0.25">
      <c r="A1154" s="33" t="s">
        <v>612</v>
      </c>
    </row>
    <row r="1155" spans="1:5" ht="15" customHeight="1" x14ac:dyDescent="0.2">
      <c r="A1155" s="321" t="s">
        <v>257</v>
      </c>
      <c r="B1155" s="321"/>
      <c r="C1155" s="321"/>
      <c r="D1155" s="321"/>
      <c r="E1155" s="321"/>
    </row>
    <row r="1156" spans="1:5" ht="15" customHeight="1" x14ac:dyDescent="0.2">
      <c r="A1156" s="321"/>
      <c r="B1156" s="321"/>
      <c r="C1156" s="321"/>
      <c r="D1156" s="321"/>
      <c r="E1156" s="321"/>
    </row>
    <row r="1157" spans="1:5" ht="15" customHeight="1" x14ac:dyDescent="0.2">
      <c r="A1157" s="320" t="s">
        <v>613</v>
      </c>
      <c r="B1157" s="320"/>
      <c r="C1157" s="320"/>
      <c r="D1157" s="320"/>
      <c r="E1157" s="320"/>
    </row>
    <row r="1158" spans="1:5" ht="15" customHeight="1" x14ac:dyDescent="0.2">
      <c r="A1158" s="320"/>
      <c r="B1158" s="320"/>
      <c r="C1158" s="320"/>
      <c r="D1158" s="320"/>
      <c r="E1158" s="320"/>
    </row>
    <row r="1159" spans="1:5" ht="15" customHeight="1" x14ac:dyDescent="0.2">
      <c r="A1159" s="320"/>
      <c r="B1159" s="320"/>
      <c r="C1159" s="320"/>
      <c r="D1159" s="320"/>
      <c r="E1159" s="320"/>
    </row>
    <row r="1160" spans="1:5" ht="15" customHeight="1" x14ac:dyDescent="0.2">
      <c r="A1160" s="320"/>
      <c r="B1160" s="320"/>
      <c r="C1160" s="320"/>
      <c r="D1160" s="320"/>
      <c r="E1160" s="320"/>
    </row>
    <row r="1161" spans="1:5" ht="15" customHeight="1" x14ac:dyDescent="0.2">
      <c r="A1161" s="320"/>
      <c r="B1161" s="320"/>
      <c r="C1161" s="320"/>
      <c r="D1161" s="320"/>
      <c r="E1161" s="320"/>
    </row>
    <row r="1162" spans="1:5" ht="15" customHeight="1" x14ac:dyDescent="0.2">
      <c r="A1162" s="320"/>
      <c r="B1162" s="320"/>
      <c r="C1162" s="320"/>
      <c r="D1162" s="320"/>
      <c r="E1162" s="320"/>
    </row>
    <row r="1163" spans="1:5" ht="15" customHeight="1" x14ac:dyDescent="0.2"/>
    <row r="1164" spans="1:5" ht="15" customHeight="1" x14ac:dyDescent="0.25">
      <c r="A1164" s="36" t="s">
        <v>18</v>
      </c>
      <c r="B1164" s="61"/>
      <c r="C1164" s="37"/>
      <c r="D1164" s="37"/>
      <c r="E1164" s="37"/>
    </row>
    <row r="1165" spans="1:5" ht="15" customHeight="1" x14ac:dyDescent="0.2">
      <c r="A1165" s="66" t="s">
        <v>65</v>
      </c>
      <c r="B1165" s="95"/>
      <c r="C1165" s="65"/>
      <c r="D1165" s="65"/>
      <c r="E1165" s="67" t="s">
        <v>232</v>
      </c>
    </row>
    <row r="1166" spans="1:5" ht="15" customHeight="1" x14ac:dyDescent="0.25">
      <c r="A1166" s="36" t="s">
        <v>263</v>
      </c>
      <c r="B1166" s="182"/>
      <c r="C1166" s="37"/>
      <c r="D1166" s="37"/>
      <c r="E1166" s="42"/>
    </row>
    <row r="1167" spans="1:5" ht="15" customHeight="1" x14ac:dyDescent="0.2">
      <c r="A1167" s="195" t="s">
        <v>49</v>
      </c>
      <c r="B1167" s="195" t="s">
        <v>50</v>
      </c>
      <c r="C1167" s="195" t="s">
        <v>51</v>
      </c>
      <c r="D1167" s="196" t="s">
        <v>52</v>
      </c>
      <c r="E1167" s="207" t="s">
        <v>53</v>
      </c>
    </row>
    <row r="1168" spans="1:5" ht="15" customHeight="1" x14ac:dyDescent="0.2">
      <c r="A1168" s="211">
        <v>888</v>
      </c>
      <c r="B1168" s="209">
        <v>60002100091</v>
      </c>
      <c r="C1168" s="236">
        <v>4357</v>
      </c>
      <c r="D1168" s="275" t="s">
        <v>125</v>
      </c>
      <c r="E1168" s="225">
        <v>-8000000</v>
      </c>
    </row>
    <row r="1169" spans="1:5" ht="15" customHeight="1" x14ac:dyDescent="0.2">
      <c r="A1169" s="211">
        <v>888</v>
      </c>
      <c r="B1169" s="209">
        <v>60002100262</v>
      </c>
      <c r="C1169" s="236">
        <v>4357</v>
      </c>
      <c r="D1169" s="275" t="s">
        <v>125</v>
      </c>
      <c r="E1169" s="225">
        <v>-110827</v>
      </c>
    </row>
    <row r="1170" spans="1:5" ht="15" customHeight="1" x14ac:dyDescent="0.2">
      <c r="A1170" s="211">
        <v>888</v>
      </c>
      <c r="B1170" s="209">
        <v>60002100516</v>
      </c>
      <c r="C1170" s="236">
        <v>4357</v>
      </c>
      <c r="D1170" s="275" t="s">
        <v>125</v>
      </c>
      <c r="E1170" s="225">
        <v>-98627</v>
      </c>
    </row>
    <row r="1171" spans="1:5" ht="15" customHeight="1" x14ac:dyDescent="0.2">
      <c r="A1171" s="211">
        <v>888</v>
      </c>
      <c r="B1171" s="209">
        <v>60002100521</v>
      </c>
      <c r="C1171" s="236">
        <v>4357</v>
      </c>
      <c r="D1171" s="275" t="s">
        <v>125</v>
      </c>
      <c r="E1171" s="225">
        <v>-1204130.6000000001</v>
      </c>
    </row>
    <row r="1172" spans="1:5" ht="15" customHeight="1" x14ac:dyDescent="0.2">
      <c r="A1172" s="211">
        <v>888</v>
      </c>
      <c r="B1172" s="209">
        <v>60002100523</v>
      </c>
      <c r="C1172" s="236">
        <v>4357</v>
      </c>
      <c r="D1172" s="275" t="s">
        <v>125</v>
      </c>
      <c r="E1172" s="225">
        <v>-8500000</v>
      </c>
    </row>
    <row r="1173" spans="1:5" ht="15" customHeight="1" x14ac:dyDescent="0.2">
      <c r="A1173" s="211">
        <v>888</v>
      </c>
      <c r="B1173" s="209">
        <v>60002100527</v>
      </c>
      <c r="C1173" s="236">
        <v>4357</v>
      </c>
      <c r="D1173" s="275" t="s">
        <v>125</v>
      </c>
      <c r="E1173" s="225">
        <v>-92672</v>
      </c>
    </row>
    <row r="1174" spans="1:5" ht="15" customHeight="1" x14ac:dyDescent="0.2">
      <c r="A1174" s="211">
        <v>888</v>
      </c>
      <c r="B1174" s="209">
        <v>60002100529</v>
      </c>
      <c r="C1174" s="236">
        <v>4357</v>
      </c>
      <c r="D1174" s="275" t="s">
        <v>125</v>
      </c>
      <c r="E1174" s="225">
        <v>-6000000</v>
      </c>
    </row>
    <row r="1175" spans="1:5" ht="15" customHeight="1" x14ac:dyDescent="0.2">
      <c r="A1175" s="211">
        <v>888</v>
      </c>
      <c r="B1175" s="209">
        <v>60002100681</v>
      </c>
      <c r="C1175" s="236">
        <v>4357</v>
      </c>
      <c r="D1175" s="275" t="s">
        <v>125</v>
      </c>
      <c r="E1175" s="225">
        <v>-208921</v>
      </c>
    </row>
    <row r="1176" spans="1:5" ht="15" customHeight="1" x14ac:dyDescent="0.2">
      <c r="A1176" s="211">
        <v>888</v>
      </c>
      <c r="B1176" s="209">
        <v>60002100682</v>
      </c>
      <c r="C1176" s="236">
        <v>4357</v>
      </c>
      <c r="D1176" s="275" t="s">
        <v>125</v>
      </c>
      <c r="E1176" s="225">
        <v>-106144</v>
      </c>
    </row>
    <row r="1177" spans="1:5" ht="15" customHeight="1" x14ac:dyDescent="0.2">
      <c r="A1177" s="211">
        <v>888</v>
      </c>
      <c r="B1177" s="209">
        <v>60002100684</v>
      </c>
      <c r="C1177" s="236">
        <v>4357</v>
      </c>
      <c r="D1177" s="275" t="s">
        <v>125</v>
      </c>
      <c r="E1177" s="225">
        <v>-1140000</v>
      </c>
    </row>
    <row r="1178" spans="1:5" ht="15" customHeight="1" x14ac:dyDescent="0.2">
      <c r="A1178" s="211">
        <v>888</v>
      </c>
      <c r="B1178" s="209">
        <v>60002100756</v>
      </c>
      <c r="C1178" s="236">
        <v>4357</v>
      </c>
      <c r="D1178" s="275" t="s">
        <v>125</v>
      </c>
      <c r="E1178" s="225">
        <v>-4500000</v>
      </c>
    </row>
    <row r="1179" spans="1:5" ht="15" customHeight="1" x14ac:dyDescent="0.2">
      <c r="A1179" s="211">
        <v>888</v>
      </c>
      <c r="B1179" s="209">
        <v>60002100766</v>
      </c>
      <c r="C1179" s="236">
        <v>4357</v>
      </c>
      <c r="D1179" s="224" t="s">
        <v>154</v>
      </c>
      <c r="E1179" s="225">
        <v>-1400000</v>
      </c>
    </row>
    <row r="1180" spans="1:5" ht="15" customHeight="1" x14ac:dyDescent="0.2">
      <c r="A1180" s="211">
        <v>888</v>
      </c>
      <c r="B1180" s="209">
        <v>60002100683</v>
      </c>
      <c r="C1180" s="236">
        <v>4357</v>
      </c>
      <c r="D1180" s="275" t="s">
        <v>125</v>
      </c>
      <c r="E1180" s="225">
        <v>-352248</v>
      </c>
    </row>
    <row r="1181" spans="1:5" ht="15" customHeight="1" x14ac:dyDescent="0.2">
      <c r="A1181" s="211">
        <v>888</v>
      </c>
      <c r="B1181" s="209">
        <v>60002100755</v>
      </c>
      <c r="C1181" s="236">
        <v>4354</v>
      </c>
      <c r="D1181" s="275" t="s">
        <v>125</v>
      </c>
      <c r="E1181" s="225">
        <v>-400000</v>
      </c>
    </row>
    <row r="1182" spans="1:5" ht="15" customHeight="1" x14ac:dyDescent="0.2">
      <c r="A1182" s="198"/>
      <c r="B1182" s="203"/>
      <c r="C1182" s="204" t="s">
        <v>55</v>
      </c>
      <c r="D1182" s="205"/>
      <c r="E1182" s="206">
        <f>SUM(E1168:E1181)</f>
        <v>-32113569.600000001</v>
      </c>
    </row>
    <row r="1183" spans="1:5" ht="15" customHeight="1" x14ac:dyDescent="0.2"/>
    <row r="1184" spans="1:5" ht="15" customHeight="1" x14ac:dyDescent="0.25">
      <c r="A1184" s="36" t="s">
        <v>246</v>
      </c>
      <c r="B1184" s="182"/>
      <c r="C1184" s="37"/>
      <c r="D1184" s="37"/>
      <c r="E1184" s="42"/>
    </row>
    <row r="1185" spans="1:5" ht="15" customHeight="1" x14ac:dyDescent="0.2">
      <c r="A1185" s="195" t="s">
        <v>49</v>
      </c>
      <c r="B1185" s="195" t="s">
        <v>50</v>
      </c>
      <c r="C1185" s="195" t="s">
        <v>51</v>
      </c>
      <c r="D1185" s="196" t="s">
        <v>52</v>
      </c>
      <c r="E1185" s="207" t="s">
        <v>53</v>
      </c>
    </row>
    <row r="1186" spans="1:5" ht="15" customHeight="1" x14ac:dyDescent="0.2">
      <c r="A1186" s="211">
        <v>888</v>
      </c>
      <c r="B1186" s="209">
        <v>60005100783</v>
      </c>
      <c r="C1186" s="236">
        <v>3533</v>
      </c>
      <c r="D1186" s="275" t="s">
        <v>125</v>
      </c>
      <c r="E1186" s="225">
        <v>-4200000</v>
      </c>
    </row>
    <row r="1187" spans="1:5" ht="15" customHeight="1" x14ac:dyDescent="0.2">
      <c r="A1187" s="211">
        <v>888</v>
      </c>
      <c r="B1187" s="209">
        <v>60005100782</v>
      </c>
      <c r="C1187" s="236">
        <v>3523</v>
      </c>
      <c r="D1187" s="275" t="s">
        <v>125</v>
      </c>
      <c r="E1187" s="225">
        <v>-300000</v>
      </c>
    </row>
    <row r="1188" spans="1:5" ht="15" customHeight="1" x14ac:dyDescent="0.2">
      <c r="A1188" s="198"/>
      <c r="B1188" s="203"/>
      <c r="C1188" s="204" t="s">
        <v>55</v>
      </c>
      <c r="D1188" s="205"/>
      <c r="E1188" s="206">
        <f>SUM(E1186:E1187)</f>
        <v>-4500000</v>
      </c>
    </row>
    <row r="1189" spans="1:5" ht="15" customHeight="1" x14ac:dyDescent="0.2"/>
    <row r="1190" spans="1:5" ht="15" customHeight="1" x14ac:dyDescent="0.25">
      <c r="A1190" s="36" t="s">
        <v>233</v>
      </c>
      <c r="B1190" s="182"/>
      <c r="C1190" s="37"/>
      <c r="D1190" s="37"/>
      <c r="E1190" s="42"/>
    </row>
    <row r="1191" spans="1:5" ht="15" customHeight="1" x14ac:dyDescent="0.2">
      <c r="A1191" s="195" t="s">
        <v>49</v>
      </c>
      <c r="B1191" s="195" t="s">
        <v>50</v>
      </c>
      <c r="C1191" s="195" t="s">
        <v>51</v>
      </c>
      <c r="D1191" s="196" t="s">
        <v>52</v>
      </c>
      <c r="E1191" s="207" t="s">
        <v>53</v>
      </c>
    </row>
    <row r="1192" spans="1:5" ht="15" customHeight="1" x14ac:dyDescent="0.2">
      <c r="A1192" s="211">
        <v>888</v>
      </c>
      <c r="B1192" s="209">
        <v>60001100601</v>
      </c>
      <c r="C1192" s="236">
        <v>3145</v>
      </c>
      <c r="D1192" s="275" t="s">
        <v>125</v>
      </c>
      <c r="E1192" s="225">
        <v>-160000</v>
      </c>
    </row>
    <row r="1193" spans="1:5" ht="15" customHeight="1" x14ac:dyDescent="0.2">
      <c r="A1193" s="211">
        <v>888</v>
      </c>
      <c r="B1193" s="209">
        <v>60001100607</v>
      </c>
      <c r="C1193" s="236">
        <v>3121</v>
      </c>
      <c r="D1193" s="275" t="s">
        <v>125</v>
      </c>
      <c r="E1193" s="225">
        <v>-73000</v>
      </c>
    </row>
    <row r="1194" spans="1:5" ht="15" customHeight="1" x14ac:dyDescent="0.2">
      <c r="A1194" s="211">
        <v>888</v>
      </c>
      <c r="B1194" s="209">
        <v>60001100608</v>
      </c>
      <c r="C1194" s="236">
        <v>3114</v>
      </c>
      <c r="D1194" s="275" t="s">
        <v>125</v>
      </c>
      <c r="E1194" s="225">
        <v>-20000</v>
      </c>
    </row>
    <row r="1195" spans="1:5" ht="15" customHeight="1" x14ac:dyDescent="0.2">
      <c r="A1195" s="211">
        <v>888</v>
      </c>
      <c r="B1195" s="209">
        <v>60001100713</v>
      </c>
      <c r="C1195" s="236">
        <v>3121</v>
      </c>
      <c r="D1195" s="224" t="s">
        <v>125</v>
      </c>
      <c r="E1195" s="225">
        <v>-185000</v>
      </c>
    </row>
    <row r="1196" spans="1:5" ht="15" customHeight="1" x14ac:dyDescent="0.2">
      <c r="A1196" s="211">
        <v>888</v>
      </c>
      <c r="B1196" s="209">
        <v>60001100716</v>
      </c>
      <c r="C1196" s="236">
        <v>3122</v>
      </c>
      <c r="D1196" s="224" t="s">
        <v>125</v>
      </c>
      <c r="E1196" s="225">
        <v>-19000</v>
      </c>
    </row>
    <row r="1197" spans="1:5" ht="15" customHeight="1" x14ac:dyDescent="0.2">
      <c r="A1197" s="211">
        <v>888</v>
      </c>
      <c r="B1197" s="209">
        <v>60001100720</v>
      </c>
      <c r="C1197" s="236">
        <v>3123</v>
      </c>
      <c r="D1197" s="224" t="s">
        <v>125</v>
      </c>
      <c r="E1197" s="225">
        <v>-200000</v>
      </c>
    </row>
    <row r="1198" spans="1:5" ht="15" customHeight="1" x14ac:dyDescent="0.2">
      <c r="A1198" s="211">
        <v>888</v>
      </c>
      <c r="B1198" s="209">
        <v>60001100722</v>
      </c>
      <c r="C1198" s="236">
        <v>3121</v>
      </c>
      <c r="D1198" s="224" t="s">
        <v>125</v>
      </c>
      <c r="E1198" s="225">
        <v>-20000</v>
      </c>
    </row>
    <row r="1199" spans="1:5" ht="15" customHeight="1" x14ac:dyDescent="0.2">
      <c r="A1199" s="211">
        <v>888</v>
      </c>
      <c r="B1199" s="209">
        <v>60001100700</v>
      </c>
      <c r="C1199" s="236">
        <v>3147</v>
      </c>
      <c r="D1199" s="224" t="s">
        <v>125</v>
      </c>
      <c r="E1199" s="225">
        <v>-164000</v>
      </c>
    </row>
    <row r="1200" spans="1:5" ht="15" customHeight="1" x14ac:dyDescent="0.2">
      <c r="A1200" s="211">
        <v>888</v>
      </c>
      <c r="B1200" s="209">
        <v>60001100701</v>
      </c>
      <c r="C1200" s="236">
        <v>3122</v>
      </c>
      <c r="D1200" s="275" t="s">
        <v>125</v>
      </c>
      <c r="E1200" s="225">
        <v>-32000</v>
      </c>
    </row>
    <row r="1201" spans="1:5" ht="15" customHeight="1" x14ac:dyDescent="0.2">
      <c r="A1201" s="211">
        <v>888</v>
      </c>
      <c r="B1201" s="209">
        <v>60001100703</v>
      </c>
      <c r="C1201" s="236">
        <v>3122</v>
      </c>
      <c r="D1201" s="275" t="s">
        <v>125</v>
      </c>
      <c r="E1201" s="225">
        <v>-64000</v>
      </c>
    </row>
    <row r="1202" spans="1:5" ht="15" customHeight="1" x14ac:dyDescent="0.2">
      <c r="A1202" s="211">
        <v>888</v>
      </c>
      <c r="B1202" s="209">
        <v>60001100709</v>
      </c>
      <c r="C1202" s="236">
        <v>3147</v>
      </c>
      <c r="D1202" s="275" t="s">
        <v>125</v>
      </c>
      <c r="E1202" s="225">
        <v>-158000</v>
      </c>
    </row>
    <row r="1203" spans="1:5" ht="15" customHeight="1" x14ac:dyDescent="0.2">
      <c r="A1203" s="211">
        <v>888</v>
      </c>
      <c r="B1203" s="209">
        <v>60001100621</v>
      </c>
      <c r="C1203" s="236">
        <v>3122</v>
      </c>
      <c r="D1203" s="224" t="s">
        <v>154</v>
      </c>
      <c r="E1203" s="225">
        <v>-30400</v>
      </c>
    </row>
    <row r="1204" spans="1:5" ht="15" customHeight="1" x14ac:dyDescent="0.2">
      <c r="A1204" s="211">
        <v>888</v>
      </c>
      <c r="B1204" s="209">
        <v>60001100624</v>
      </c>
      <c r="C1204" s="236">
        <v>3122</v>
      </c>
      <c r="D1204" s="224" t="s">
        <v>154</v>
      </c>
      <c r="E1204" s="225">
        <v>-312000</v>
      </c>
    </row>
    <row r="1205" spans="1:5" ht="15" customHeight="1" x14ac:dyDescent="0.2">
      <c r="A1205" s="211">
        <v>888</v>
      </c>
      <c r="B1205" s="209">
        <v>60001100689</v>
      </c>
      <c r="C1205" s="236">
        <v>3114</v>
      </c>
      <c r="D1205" s="224" t="s">
        <v>154</v>
      </c>
      <c r="E1205" s="225">
        <v>-100000</v>
      </c>
    </row>
    <row r="1206" spans="1:5" ht="15" customHeight="1" x14ac:dyDescent="0.2">
      <c r="A1206" s="211">
        <v>888</v>
      </c>
      <c r="B1206" s="209">
        <v>60001100745</v>
      </c>
      <c r="C1206" s="236">
        <v>3121</v>
      </c>
      <c r="D1206" s="224" t="s">
        <v>154</v>
      </c>
      <c r="E1206" s="225">
        <v>-220000</v>
      </c>
    </row>
    <row r="1207" spans="1:5" ht="15" customHeight="1" x14ac:dyDescent="0.2">
      <c r="A1207" s="211">
        <v>888</v>
      </c>
      <c r="B1207" s="209">
        <v>60001100746</v>
      </c>
      <c r="C1207" s="236">
        <v>3123</v>
      </c>
      <c r="D1207" s="224" t="s">
        <v>154</v>
      </c>
      <c r="E1207" s="225">
        <v>-142000</v>
      </c>
    </row>
    <row r="1208" spans="1:5" ht="15" customHeight="1" x14ac:dyDescent="0.2">
      <c r="A1208" s="211">
        <v>888</v>
      </c>
      <c r="B1208" s="209">
        <v>60001100748</v>
      </c>
      <c r="C1208" s="236">
        <v>3121</v>
      </c>
      <c r="D1208" s="224" t="s">
        <v>154</v>
      </c>
      <c r="E1208" s="225">
        <v>-82000</v>
      </c>
    </row>
    <row r="1209" spans="1:5" ht="15" customHeight="1" x14ac:dyDescent="0.2">
      <c r="A1209" s="211">
        <v>888</v>
      </c>
      <c r="B1209" s="209">
        <v>60001100749</v>
      </c>
      <c r="C1209" s="236">
        <v>3123</v>
      </c>
      <c r="D1209" s="224" t="s">
        <v>154</v>
      </c>
      <c r="E1209" s="225">
        <v>-150000</v>
      </c>
    </row>
    <row r="1210" spans="1:5" ht="15" customHeight="1" x14ac:dyDescent="0.2">
      <c r="A1210" s="211">
        <v>888</v>
      </c>
      <c r="B1210" s="209">
        <v>60001100538</v>
      </c>
      <c r="C1210" s="236">
        <v>3114</v>
      </c>
      <c r="D1210" s="275" t="s">
        <v>125</v>
      </c>
      <c r="E1210" s="225">
        <v>-870000</v>
      </c>
    </row>
    <row r="1211" spans="1:5" ht="15" customHeight="1" x14ac:dyDescent="0.2">
      <c r="A1211" s="211">
        <v>888</v>
      </c>
      <c r="B1211" s="209">
        <v>60001100588</v>
      </c>
      <c r="C1211" s="236">
        <v>3122</v>
      </c>
      <c r="D1211" s="275" t="s">
        <v>125</v>
      </c>
      <c r="E1211" s="225">
        <v>-81000</v>
      </c>
    </row>
    <row r="1212" spans="1:5" ht="15" customHeight="1" x14ac:dyDescent="0.2">
      <c r="A1212" s="198"/>
      <c r="B1212" s="203"/>
      <c r="C1212" s="204" t="s">
        <v>55</v>
      </c>
      <c r="D1212" s="205"/>
      <c r="E1212" s="206">
        <f>SUM(E1192:E1211)</f>
        <v>-3082400</v>
      </c>
    </row>
    <row r="1213" spans="1:5" ht="15" customHeight="1" x14ac:dyDescent="0.2"/>
    <row r="1214" spans="1:5" ht="15" customHeight="1" x14ac:dyDescent="0.25">
      <c r="A1214" s="36" t="s">
        <v>234</v>
      </c>
      <c r="B1214" s="182"/>
      <c r="C1214" s="37"/>
      <c r="D1214" s="37"/>
      <c r="E1214" s="42"/>
    </row>
    <row r="1215" spans="1:5" ht="15" customHeight="1" x14ac:dyDescent="0.2">
      <c r="A1215" s="195" t="s">
        <v>49</v>
      </c>
      <c r="B1215" s="195" t="s">
        <v>50</v>
      </c>
      <c r="C1215" s="195" t="s">
        <v>51</v>
      </c>
      <c r="D1215" s="196" t="s">
        <v>52</v>
      </c>
      <c r="E1215" s="207" t="s">
        <v>53</v>
      </c>
    </row>
    <row r="1216" spans="1:5" ht="15" customHeight="1" x14ac:dyDescent="0.2">
      <c r="A1216" s="211">
        <v>888</v>
      </c>
      <c r="B1216" s="209">
        <v>60004100027</v>
      </c>
      <c r="C1216" s="236">
        <v>2212</v>
      </c>
      <c r="D1216" s="275" t="s">
        <v>125</v>
      </c>
      <c r="E1216" s="225">
        <v>-157000</v>
      </c>
    </row>
    <row r="1217" spans="1:5" ht="15" customHeight="1" x14ac:dyDescent="0.2">
      <c r="A1217" s="211">
        <v>888</v>
      </c>
      <c r="B1217" s="209">
        <v>60004100643</v>
      </c>
      <c r="C1217" s="236">
        <v>2212</v>
      </c>
      <c r="D1217" s="281" t="s">
        <v>125</v>
      </c>
      <c r="E1217" s="225">
        <v>-2050000</v>
      </c>
    </row>
    <row r="1218" spans="1:5" ht="15" customHeight="1" x14ac:dyDescent="0.2">
      <c r="A1218" s="211">
        <v>888</v>
      </c>
      <c r="B1218" s="209">
        <v>60004100041</v>
      </c>
      <c r="C1218" s="236">
        <v>2212</v>
      </c>
      <c r="D1218" s="281" t="s">
        <v>125</v>
      </c>
      <c r="E1218" s="225">
        <v>-224000</v>
      </c>
    </row>
    <row r="1219" spans="1:5" ht="15" customHeight="1" x14ac:dyDescent="0.2">
      <c r="A1219" s="211">
        <v>888</v>
      </c>
      <c r="B1219" s="209">
        <v>60004100646</v>
      </c>
      <c r="C1219" s="236">
        <v>2212</v>
      </c>
      <c r="D1219" s="281" t="s">
        <v>125</v>
      </c>
      <c r="E1219" s="225">
        <v>-666400</v>
      </c>
    </row>
    <row r="1220" spans="1:5" ht="15" customHeight="1" x14ac:dyDescent="0.2">
      <c r="A1220" s="211">
        <v>888</v>
      </c>
      <c r="B1220" s="209">
        <v>60004100672</v>
      </c>
      <c r="C1220" s="236">
        <v>2212</v>
      </c>
      <c r="D1220" s="281" t="s">
        <v>125</v>
      </c>
      <c r="E1220" s="225">
        <v>-459020</v>
      </c>
    </row>
    <row r="1221" spans="1:5" ht="15" customHeight="1" x14ac:dyDescent="0.2">
      <c r="A1221" s="211">
        <v>888</v>
      </c>
      <c r="B1221" s="209">
        <v>60004100674</v>
      </c>
      <c r="C1221" s="236">
        <v>2212</v>
      </c>
      <c r="D1221" s="281" t="s">
        <v>125</v>
      </c>
      <c r="E1221" s="225">
        <v>-80348</v>
      </c>
    </row>
    <row r="1222" spans="1:5" ht="15" customHeight="1" x14ac:dyDescent="0.2">
      <c r="A1222" s="211">
        <v>888</v>
      </c>
      <c r="B1222" s="209">
        <v>60004100678</v>
      </c>
      <c r="C1222" s="236">
        <v>2212</v>
      </c>
      <c r="D1222" s="281" t="s">
        <v>125</v>
      </c>
      <c r="E1222" s="225">
        <v>-214800</v>
      </c>
    </row>
    <row r="1223" spans="1:5" ht="15" customHeight="1" x14ac:dyDescent="0.2">
      <c r="A1223" s="211">
        <v>888</v>
      </c>
      <c r="B1223" s="209">
        <v>60004100679</v>
      </c>
      <c r="C1223" s="236">
        <v>2212</v>
      </c>
      <c r="D1223" s="281" t="s">
        <v>125</v>
      </c>
      <c r="E1223" s="225">
        <v>-43240</v>
      </c>
    </row>
    <row r="1224" spans="1:5" ht="15" customHeight="1" x14ac:dyDescent="0.2">
      <c r="A1224" s="211">
        <v>888</v>
      </c>
      <c r="B1224" s="209">
        <v>60004100798</v>
      </c>
      <c r="C1224" s="236">
        <v>2212</v>
      </c>
      <c r="D1224" s="281" t="s">
        <v>125</v>
      </c>
      <c r="E1224" s="225">
        <v>-82400</v>
      </c>
    </row>
    <row r="1225" spans="1:5" ht="15" customHeight="1" x14ac:dyDescent="0.2">
      <c r="A1225" s="198"/>
      <c r="B1225" s="203"/>
      <c r="C1225" s="204" t="s">
        <v>55</v>
      </c>
      <c r="D1225" s="205"/>
      <c r="E1225" s="206">
        <f>SUM(E1216:E1224)</f>
        <v>-3977208</v>
      </c>
    </row>
    <row r="1226" spans="1:5" ht="15" customHeight="1" x14ac:dyDescent="0.2"/>
    <row r="1227" spans="1:5" ht="15" customHeight="1" x14ac:dyDescent="0.25">
      <c r="A1227" s="36" t="s">
        <v>246</v>
      </c>
      <c r="B1227" s="182"/>
      <c r="C1227" s="37"/>
      <c r="D1227" s="37"/>
      <c r="E1227" s="42"/>
    </row>
    <row r="1228" spans="1:5" ht="15" customHeight="1" x14ac:dyDescent="0.2">
      <c r="A1228" s="195" t="s">
        <v>49</v>
      </c>
      <c r="B1228" s="195" t="s">
        <v>50</v>
      </c>
      <c r="C1228" s="195" t="s">
        <v>51</v>
      </c>
      <c r="D1228" s="196" t="s">
        <v>52</v>
      </c>
      <c r="E1228" s="207" t="s">
        <v>53</v>
      </c>
    </row>
    <row r="1229" spans="1:5" ht="15" customHeight="1" x14ac:dyDescent="0.2">
      <c r="A1229" s="211">
        <v>888</v>
      </c>
      <c r="B1229" s="209">
        <v>60003100417</v>
      </c>
      <c r="C1229" s="236">
        <v>3315</v>
      </c>
      <c r="D1229" s="275" t="s">
        <v>125</v>
      </c>
      <c r="E1229" s="225">
        <v>-2000000</v>
      </c>
    </row>
    <row r="1230" spans="1:5" ht="15" customHeight="1" x14ac:dyDescent="0.2">
      <c r="A1230" s="211">
        <v>888</v>
      </c>
      <c r="B1230" s="209">
        <v>60003100422</v>
      </c>
      <c r="C1230" s="236">
        <v>3315</v>
      </c>
      <c r="D1230" s="224" t="s">
        <v>259</v>
      </c>
      <c r="E1230" s="225">
        <v>-253288.1</v>
      </c>
    </row>
    <row r="1231" spans="1:5" ht="15" customHeight="1" x14ac:dyDescent="0.2">
      <c r="A1231" s="211">
        <v>888</v>
      </c>
      <c r="B1231" s="209">
        <v>60003100422</v>
      </c>
      <c r="C1231" s="236">
        <v>3315</v>
      </c>
      <c r="D1231" s="275" t="s">
        <v>125</v>
      </c>
      <c r="E1231" s="225">
        <v>-1254616.8999999999</v>
      </c>
    </row>
    <row r="1232" spans="1:5" ht="15" customHeight="1" x14ac:dyDescent="0.2">
      <c r="A1232" s="211">
        <v>888</v>
      </c>
      <c r="B1232" s="209">
        <v>60003100636</v>
      </c>
      <c r="C1232" s="236">
        <v>3315</v>
      </c>
      <c r="D1232" s="275" t="s">
        <v>125</v>
      </c>
      <c r="E1232" s="225">
        <v>-470000</v>
      </c>
    </row>
    <row r="1233" spans="1:5" ht="15" customHeight="1" x14ac:dyDescent="0.2">
      <c r="A1233" s="211">
        <v>888</v>
      </c>
      <c r="B1233" s="209">
        <v>60003100642</v>
      </c>
      <c r="C1233" s="236">
        <v>3315</v>
      </c>
      <c r="D1233" s="275" t="s">
        <v>125</v>
      </c>
      <c r="E1233" s="225">
        <v>-88780</v>
      </c>
    </row>
    <row r="1234" spans="1:5" ht="15" customHeight="1" x14ac:dyDescent="0.2">
      <c r="A1234" s="211">
        <v>888</v>
      </c>
      <c r="B1234" s="209">
        <v>60003100691</v>
      </c>
      <c r="C1234" s="236">
        <v>3315</v>
      </c>
      <c r="D1234" s="275" t="s">
        <v>125</v>
      </c>
      <c r="E1234" s="225">
        <v>-40046</v>
      </c>
    </row>
    <row r="1235" spans="1:5" ht="15" customHeight="1" x14ac:dyDescent="0.2">
      <c r="A1235" s="211">
        <v>888</v>
      </c>
      <c r="B1235" s="209">
        <v>60003100771</v>
      </c>
      <c r="C1235" s="236">
        <v>3315</v>
      </c>
      <c r="D1235" s="275" t="s">
        <v>125</v>
      </c>
      <c r="E1235" s="225">
        <v>-5735000</v>
      </c>
    </row>
    <row r="1236" spans="1:5" ht="15" customHeight="1" x14ac:dyDescent="0.2">
      <c r="A1236" s="211">
        <v>888</v>
      </c>
      <c r="B1236" s="209">
        <v>60003100773</v>
      </c>
      <c r="C1236" s="236">
        <v>3315</v>
      </c>
      <c r="D1236" s="275" t="s">
        <v>125</v>
      </c>
      <c r="E1236" s="225">
        <v>-600000</v>
      </c>
    </row>
    <row r="1237" spans="1:5" ht="15" customHeight="1" x14ac:dyDescent="0.2">
      <c r="A1237" s="211">
        <v>888</v>
      </c>
      <c r="B1237" s="209">
        <v>60003100634</v>
      </c>
      <c r="C1237" s="236">
        <v>3314</v>
      </c>
      <c r="D1237" s="275" t="s">
        <v>125</v>
      </c>
      <c r="E1237" s="225">
        <v>-294000</v>
      </c>
    </row>
    <row r="1238" spans="1:5" ht="15" customHeight="1" x14ac:dyDescent="0.2">
      <c r="A1238" s="211">
        <v>888</v>
      </c>
      <c r="B1238" s="209">
        <v>60003100767</v>
      </c>
      <c r="C1238" s="236">
        <v>3315</v>
      </c>
      <c r="D1238" s="275" t="s">
        <v>125</v>
      </c>
      <c r="E1238" s="225">
        <v>-600000</v>
      </c>
    </row>
    <row r="1239" spans="1:5" ht="15" customHeight="1" x14ac:dyDescent="0.2">
      <c r="A1239" s="211">
        <v>888</v>
      </c>
      <c r="B1239" s="209">
        <v>60003100768</v>
      </c>
      <c r="C1239" s="236">
        <v>3315</v>
      </c>
      <c r="D1239" s="275" t="s">
        <v>125</v>
      </c>
      <c r="E1239" s="225">
        <v>-250000</v>
      </c>
    </row>
    <row r="1240" spans="1:5" ht="15" customHeight="1" x14ac:dyDescent="0.2">
      <c r="A1240" s="211">
        <v>888</v>
      </c>
      <c r="B1240" s="209">
        <v>60003100769</v>
      </c>
      <c r="C1240" s="236">
        <v>3315</v>
      </c>
      <c r="D1240" s="275" t="s">
        <v>125</v>
      </c>
      <c r="E1240" s="225">
        <v>-104600</v>
      </c>
    </row>
    <row r="1241" spans="1:5" ht="15" customHeight="1" x14ac:dyDescent="0.2">
      <c r="A1241" s="198"/>
      <c r="B1241" s="203"/>
      <c r="C1241" s="204" t="s">
        <v>55</v>
      </c>
      <c r="D1241" s="205"/>
      <c r="E1241" s="206">
        <f>SUM(E1229:E1240)</f>
        <v>-11690331</v>
      </c>
    </row>
    <row r="1242" spans="1:5" ht="15" customHeight="1" x14ac:dyDescent="0.2"/>
    <row r="1243" spans="1:5" ht="15" customHeight="1" x14ac:dyDescent="0.25">
      <c r="A1243" s="36" t="s">
        <v>18</v>
      </c>
      <c r="B1243" s="37"/>
      <c r="C1243" s="37"/>
      <c r="D1243" s="37"/>
      <c r="E1243" s="37"/>
    </row>
    <row r="1244" spans="1:5" ht="15" customHeight="1" x14ac:dyDescent="0.2">
      <c r="A1244" s="38" t="s">
        <v>70</v>
      </c>
      <c r="B1244" s="37"/>
      <c r="C1244" s="37"/>
      <c r="D1244" s="37"/>
      <c r="E1244" s="39" t="s">
        <v>71</v>
      </c>
    </row>
    <row r="1245" spans="1:5" ht="15" customHeight="1" x14ac:dyDescent="0.25">
      <c r="A1245" s="36"/>
      <c r="B1245" s="41"/>
      <c r="C1245" s="37"/>
      <c r="D1245" s="37"/>
      <c r="E1245" s="42"/>
    </row>
    <row r="1246" spans="1:5" ht="15" customHeight="1" x14ac:dyDescent="0.2">
      <c r="A1246" s="195" t="s">
        <v>49</v>
      </c>
      <c r="B1246" s="195" t="s">
        <v>50</v>
      </c>
      <c r="C1246" s="195" t="s">
        <v>51</v>
      </c>
      <c r="D1246" s="264" t="s">
        <v>52</v>
      </c>
      <c r="E1246" s="197" t="s">
        <v>53</v>
      </c>
    </row>
    <row r="1247" spans="1:5" ht="15" customHeight="1" x14ac:dyDescent="0.2">
      <c r="A1247" s="291">
        <v>887</v>
      </c>
      <c r="B1247" s="233">
        <v>20000000000</v>
      </c>
      <c r="C1247" s="292">
        <v>6409</v>
      </c>
      <c r="D1247" s="224" t="s">
        <v>68</v>
      </c>
      <c r="E1247" s="294">
        <v>55363508.600000001</v>
      </c>
    </row>
    <row r="1248" spans="1:5" ht="15" customHeight="1" x14ac:dyDescent="0.2">
      <c r="A1248" s="304"/>
      <c r="B1248" s="209"/>
      <c r="C1248" s="204" t="s">
        <v>55</v>
      </c>
      <c r="D1248" s="235"/>
      <c r="E1248" s="206">
        <f>SUM(E1247:E1247)</f>
        <v>55363508.600000001</v>
      </c>
    </row>
    <row r="1249" spans="1:5" ht="15" customHeight="1" x14ac:dyDescent="0.2"/>
    <row r="1250" spans="1:5" ht="15" customHeight="1" x14ac:dyDescent="0.25">
      <c r="A1250" s="33" t="s">
        <v>614</v>
      </c>
    </row>
    <row r="1251" spans="1:5" ht="15" customHeight="1" x14ac:dyDescent="0.2">
      <c r="A1251" s="321" t="s">
        <v>257</v>
      </c>
      <c r="B1251" s="321"/>
      <c r="C1251" s="321"/>
      <c r="D1251" s="321"/>
      <c r="E1251" s="321"/>
    </row>
    <row r="1252" spans="1:5" ht="15" customHeight="1" x14ac:dyDescent="0.2">
      <c r="A1252" s="321"/>
      <c r="B1252" s="321"/>
      <c r="C1252" s="321"/>
      <c r="D1252" s="321"/>
      <c r="E1252" s="321"/>
    </row>
    <row r="1253" spans="1:5" ht="15" customHeight="1" x14ac:dyDescent="0.2">
      <c r="A1253" s="320" t="s">
        <v>615</v>
      </c>
      <c r="B1253" s="320"/>
      <c r="C1253" s="320"/>
      <c r="D1253" s="320"/>
      <c r="E1253" s="320"/>
    </row>
    <row r="1254" spans="1:5" ht="15" customHeight="1" x14ac:dyDescent="0.2">
      <c r="A1254" s="320"/>
      <c r="B1254" s="320"/>
      <c r="C1254" s="320"/>
      <c r="D1254" s="320"/>
      <c r="E1254" s="320"/>
    </row>
    <row r="1255" spans="1:5" ht="15" customHeight="1" x14ac:dyDescent="0.2">
      <c r="A1255" s="320"/>
      <c r="B1255" s="320"/>
      <c r="C1255" s="320"/>
      <c r="D1255" s="320"/>
      <c r="E1255" s="320"/>
    </row>
    <row r="1256" spans="1:5" ht="15" customHeight="1" x14ac:dyDescent="0.2">
      <c r="A1256" s="320"/>
      <c r="B1256" s="320"/>
      <c r="C1256" s="320"/>
      <c r="D1256" s="320"/>
      <c r="E1256" s="320"/>
    </row>
    <row r="1257" spans="1:5" ht="15" customHeight="1" x14ac:dyDescent="0.2">
      <c r="A1257" s="320"/>
      <c r="B1257" s="320"/>
      <c r="C1257" s="320"/>
      <c r="D1257" s="320"/>
      <c r="E1257" s="320"/>
    </row>
    <row r="1258" spans="1:5" ht="15" customHeight="1" x14ac:dyDescent="0.2">
      <c r="A1258" s="320"/>
      <c r="B1258" s="320"/>
      <c r="C1258" s="320"/>
      <c r="D1258" s="320"/>
      <c r="E1258" s="320"/>
    </row>
    <row r="1259" spans="1:5" ht="15" customHeight="1" x14ac:dyDescent="0.2"/>
    <row r="1260" spans="1:5" ht="15" customHeight="1" x14ac:dyDescent="0.25">
      <c r="A1260" s="36" t="s">
        <v>18</v>
      </c>
      <c r="B1260" s="37"/>
      <c r="C1260" s="37"/>
      <c r="D1260" s="37"/>
      <c r="E1260" s="37"/>
    </row>
    <row r="1261" spans="1:5" ht="15" customHeight="1" x14ac:dyDescent="0.2">
      <c r="A1261" s="66" t="s">
        <v>65</v>
      </c>
      <c r="B1261" s="65"/>
      <c r="C1261" s="65"/>
      <c r="D1261" s="65"/>
      <c r="E1261" s="67" t="s">
        <v>232</v>
      </c>
    </row>
    <row r="1262" spans="1:5" ht="15" customHeight="1" x14ac:dyDescent="0.25">
      <c r="A1262" s="36" t="s">
        <v>233</v>
      </c>
      <c r="B1262" s="128"/>
      <c r="C1262" s="37"/>
      <c r="D1262" s="37"/>
      <c r="E1262" s="42"/>
    </row>
    <row r="1263" spans="1:5" ht="15" customHeight="1" x14ac:dyDescent="0.2">
      <c r="A1263" s="195" t="s">
        <v>49</v>
      </c>
      <c r="B1263" s="195" t="s">
        <v>50</v>
      </c>
      <c r="C1263" s="195" t="s">
        <v>51</v>
      </c>
      <c r="D1263" s="196" t="s">
        <v>52</v>
      </c>
      <c r="E1263" s="197" t="s">
        <v>53</v>
      </c>
    </row>
    <row r="1264" spans="1:5" ht="15" customHeight="1" x14ac:dyDescent="0.2">
      <c r="A1264" s="211">
        <v>870</v>
      </c>
      <c r="B1264" s="209">
        <v>60001100537</v>
      </c>
      <c r="C1264" s="209">
        <v>3122</v>
      </c>
      <c r="D1264" s="275" t="s">
        <v>125</v>
      </c>
      <c r="E1264" s="254">
        <v>-3400000</v>
      </c>
    </row>
    <row r="1265" spans="1:5" ht="15" customHeight="1" x14ac:dyDescent="0.2">
      <c r="A1265" s="211">
        <v>870</v>
      </c>
      <c r="B1265" s="209">
        <v>60001100604</v>
      </c>
      <c r="C1265" s="209">
        <v>3123</v>
      </c>
      <c r="D1265" s="275" t="s">
        <v>125</v>
      </c>
      <c r="E1265" s="254">
        <v>-1548400</v>
      </c>
    </row>
    <row r="1266" spans="1:5" ht="15" customHeight="1" x14ac:dyDescent="0.2">
      <c r="A1266" s="198"/>
      <c r="B1266" s="203"/>
      <c r="C1266" s="204" t="s">
        <v>55</v>
      </c>
      <c r="D1266" s="205"/>
      <c r="E1266" s="206">
        <f>SUM(E1264:E1265)</f>
        <v>-4948400</v>
      </c>
    </row>
    <row r="1267" spans="1:5" ht="15" customHeight="1" x14ac:dyDescent="0.2"/>
    <row r="1268" spans="1:5" ht="15" customHeight="1" x14ac:dyDescent="0.25">
      <c r="A1268" s="36" t="s">
        <v>233</v>
      </c>
      <c r="B1268" s="128"/>
      <c r="C1268" s="37"/>
      <c r="D1268" s="37"/>
      <c r="E1268" s="42"/>
    </row>
    <row r="1269" spans="1:5" ht="15" customHeight="1" x14ac:dyDescent="0.2">
      <c r="A1269" s="195" t="s">
        <v>49</v>
      </c>
      <c r="B1269" s="195" t="s">
        <v>50</v>
      </c>
      <c r="C1269" s="195" t="s">
        <v>51</v>
      </c>
      <c r="D1269" s="196" t="s">
        <v>52</v>
      </c>
      <c r="E1269" s="197" t="s">
        <v>53</v>
      </c>
    </row>
    <row r="1270" spans="1:5" ht="15" customHeight="1" x14ac:dyDescent="0.2">
      <c r="A1270" s="211">
        <v>10</v>
      </c>
      <c r="B1270" s="209">
        <v>60001100604</v>
      </c>
      <c r="C1270" s="209">
        <v>3123</v>
      </c>
      <c r="D1270" s="275" t="s">
        <v>125</v>
      </c>
      <c r="E1270" s="254">
        <v>-58798</v>
      </c>
    </row>
    <row r="1271" spans="1:5" ht="15" customHeight="1" x14ac:dyDescent="0.2">
      <c r="A1271" s="211">
        <v>10</v>
      </c>
      <c r="B1271" s="209">
        <v>60001100537</v>
      </c>
      <c r="C1271" s="209">
        <v>3122</v>
      </c>
      <c r="D1271" s="275" t="s">
        <v>125</v>
      </c>
      <c r="E1271" s="254">
        <v>-600000</v>
      </c>
    </row>
    <row r="1272" spans="1:5" ht="15" customHeight="1" x14ac:dyDescent="0.2">
      <c r="A1272" s="198"/>
      <c r="B1272" s="203"/>
      <c r="C1272" s="204" t="s">
        <v>55</v>
      </c>
      <c r="D1272" s="205"/>
      <c r="E1272" s="206">
        <f>SUM(E1270:E1271)</f>
        <v>-658798</v>
      </c>
    </row>
    <row r="1273" spans="1:5" ht="15" customHeight="1" x14ac:dyDescent="0.2"/>
    <row r="1274" spans="1:5" ht="15" customHeight="1" x14ac:dyDescent="0.25">
      <c r="A1274" s="36" t="s">
        <v>234</v>
      </c>
      <c r="B1274" s="128"/>
      <c r="C1274" s="37"/>
      <c r="D1274" s="37"/>
      <c r="E1274" s="42"/>
    </row>
    <row r="1275" spans="1:5" ht="15" customHeight="1" x14ac:dyDescent="0.2">
      <c r="A1275" s="195" t="s">
        <v>49</v>
      </c>
      <c r="B1275" s="195" t="s">
        <v>50</v>
      </c>
      <c r="C1275" s="195" t="s">
        <v>51</v>
      </c>
      <c r="D1275" s="196" t="s">
        <v>52</v>
      </c>
      <c r="E1275" s="197" t="s">
        <v>53</v>
      </c>
    </row>
    <row r="1276" spans="1:5" ht="15" customHeight="1" x14ac:dyDescent="0.2">
      <c r="A1276" s="211">
        <v>870</v>
      </c>
      <c r="B1276" s="209">
        <v>60004100697</v>
      </c>
      <c r="C1276" s="209">
        <v>2212</v>
      </c>
      <c r="D1276" s="275" t="s">
        <v>125</v>
      </c>
      <c r="E1276" s="254">
        <v>-5742308</v>
      </c>
    </row>
    <row r="1277" spans="1:5" ht="15" customHeight="1" x14ac:dyDescent="0.2">
      <c r="A1277" s="211">
        <v>870</v>
      </c>
      <c r="B1277" s="209">
        <v>60004100647</v>
      </c>
      <c r="C1277" s="209">
        <v>2212</v>
      </c>
      <c r="D1277" s="275" t="s">
        <v>125</v>
      </c>
      <c r="E1277" s="254">
        <v>-570000</v>
      </c>
    </row>
    <row r="1278" spans="1:5" ht="15" customHeight="1" x14ac:dyDescent="0.2">
      <c r="A1278" s="211">
        <v>870</v>
      </c>
      <c r="B1278" s="209">
        <v>60004100534</v>
      </c>
      <c r="C1278" s="209">
        <v>2212</v>
      </c>
      <c r="D1278" s="275" t="s">
        <v>125</v>
      </c>
      <c r="E1278" s="254">
        <v>-16600000</v>
      </c>
    </row>
    <row r="1279" spans="1:5" ht="15" customHeight="1" x14ac:dyDescent="0.2">
      <c r="A1279" s="211">
        <v>870</v>
      </c>
      <c r="B1279" s="209">
        <v>60004100532</v>
      </c>
      <c r="C1279" s="209">
        <v>2212</v>
      </c>
      <c r="D1279" s="275" t="s">
        <v>125</v>
      </c>
      <c r="E1279" s="254">
        <v>-16000000</v>
      </c>
    </row>
    <row r="1280" spans="1:5" ht="15" customHeight="1" x14ac:dyDescent="0.2">
      <c r="A1280" s="198"/>
      <c r="B1280" s="203"/>
      <c r="C1280" s="204" t="s">
        <v>55</v>
      </c>
      <c r="D1280" s="205"/>
      <c r="E1280" s="206">
        <f>SUM(E1276:E1279)</f>
        <v>-38912308</v>
      </c>
    </row>
    <row r="1281" spans="1:5" ht="15" customHeight="1" x14ac:dyDescent="0.2"/>
    <row r="1282" spans="1:5" ht="15" customHeight="1" x14ac:dyDescent="0.25">
      <c r="A1282" s="36" t="s">
        <v>234</v>
      </c>
      <c r="B1282" s="128"/>
      <c r="C1282" s="37"/>
      <c r="D1282" s="37"/>
      <c r="E1282" s="42"/>
    </row>
    <row r="1283" spans="1:5" ht="15" customHeight="1" x14ac:dyDescent="0.2">
      <c r="A1283" s="195" t="s">
        <v>49</v>
      </c>
      <c r="B1283" s="195" t="s">
        <v>50</v>
      </c>
      <c r="C1283" s="195" t="s">
        <v>51</v>
      </c>
      <c r="D1283" s="196" t="s">
        <v>52</v>
      </c>
      <c r="E1283" s="197" t="s">
        <v>53</v>
      </c>
    </row>
    <row r="1284" spans="1:5" ht="15" customHeight="1" x14ac:dyDescent="0.2">
      <c r="A1284" s="211">
        <v>12</v>
      </c>
      <c r="B1284" s="209">
        <v>60004100532</v>
      </c>
      <c r="C1284" s="209">
        <v>2212</v>
      </c>
      <c r="D1284" s="275" t="s">
        <v>125</v>
      </c>
      <c r="E1284" s="254">
        <v>-2500000</v>
      </c>
    </row>
    <row r="1285" spans="1:5" ht="15" customHeight="1" x14ac:dyDescent="0.2">
      <c r="A1285" s="211">
        <v>12</v>
      </c>
      <c r="B1285" s="209">
        <v>60004100534</v>
      </c>
      <c r="C1285" s="209">
        <v>2212</v>
      </c>
      <c r="D1285" s="275" t="s">
        <v>125</v>
      </c>
      <c r="E1285" s="254">
        <v>-3100000</v>
      </c>
    </row>
    <row r="1286" spans="1:5" ht="15" customHeight="1" x14ac:dyDescent="0.2">
      <c r="A1286" s="211">
        <v>12</v>
      </c>
      <c r="B1286" s="209">
        <v>60004100647</v>
      </c>
      <c r="C1286" s="209">
        <v>2212</v>
      </c>
      <c r="D1286" s="281" t="s">
        <v>125</v>
      </c>
      <c r="E1286" s="254">
        <v>-860000</v>
      </c>
    </row>
    <row r="1287" spans="1:5" ht="15" customHeight="1" x14ac:dyDescent="0.2">
      <c r="A1287" s="211">
        <v>12</v>
      </c>
      <c r="B1287" s="209">
        <v>60004100697</v>
      </c>
      <c r="C1287" s="209">
        <v>2212</v>
      </c>
      <c r="D1287" s="281" t="s">
        <v>125</v>
      </c>
      <c r="E1287" s="254">
        <v>-1012854</v>
      </c>
    </row>
    <row r="1288" spans="1:5" ht="15" customHeight="1" x14ac:dyDescent="0.2">
      <c r="A1288" s="211">
        <v>12</v>
      </c>
      <c r="B1288" s="209">
        <v>60004100534</v>
      </c>
      <c r="C1288" s="209">
        <v>2212</v>
      </c>
      <c r="D1288" s="281" t="s">
        <v>125</v>
      </c>
      <c r="E1288" s="254">
        <v>-778000</v>
      </c>
    </row>
    <row r="1289" spans="1:5" ht="15" customHeight="1" x14ac:dyDescent="0.2">
      <c r="A1289" s="198"/>
      <c r="B1289" s="203"/>
      <c r="C1289" s="204" t="s">
        <v>55</v>
      </c>
      <c r="D1289" s="205"/>
      <c r="E1289" s="206">
        <f>SUM(E1284:E1288)</f>
        <v>-8250854</v>
      </c>
    </row>
    <row r="1290" spans="1:5" ht="15" customHeight="1" x14ac:dyDescent="0.2"/>
    <row r="1291" spans="1:5" ht="15" customHeight="1" x14ac:dyDescent="0.25">
      <c r="A1291" s="64" t="s">
        <v>18</v>
      </c>
      <c r="B1291" s="65"/>
      <c r="C1291" s="65"/>
      <c r="D1291" s="65"/>
      <c r="E1291" s="65"/>
    </row>
    <row r="1292" spans="1:5" ht="15" customHeight="1" x14ac:dyDescent="0.2">
      <c r="A1292" s="66" t="s">
        <v>70</v>
      </c>
      <c r="B1292" s="65"/>
      <c r="C1292" s="65"/>
      <c r="D1292" s="65"/>
      <c r="E1292" s="67" t="s">
        <v>71</v>
      </c>
    </row>
    <row r="1293" spans="1:5" ht="15" customHeight="1" x14ac:dyDescent="0.25">
      <c r="A1293" s="68"/>
      <c r="B1293" s="64"/>
      <c r="C1293" s="65"/>
      <c r="D1293" s="65"/>
      <c r="E1293" s="69"/>
    </row>
    <row r="1294" spans="1:5" ht="15" customHeight="1" x14ac:dyDescent="0.2">
      <c r="A1294" s="207" t="s">
        <v>49</v>
      </c>
      <c r="B1294" s="195" t="s">
        <v>50</v>
      </c>
      <c r="C1294" s="207" t="s">
        <v>51</v>
      </c>
      <c r="D1294" s="208" t="s">
        <v>52</v>
      </c>
      <c r="E1294" s="207" t="s">
        <v>53</v>
      </c>
    </row>
    <row r="1295" spans="1:5" ht="15" customHeight="1" x14ac:dyDescent="0.2">
      <c r="A1295" s="211">
        <v>813</v>
      </c>
      <c r="B1295" s="209">
        <v>20000000000</v>
      </c>
      <c r="C1295" s="200">
        <v>6409</v>
      </c>
      <c r="D1295" s="224" t="s">
        <v>68</v>
      </c>
      <c r="E1295" s="202">
        <v>43860708</v>
      </c>
    </row>
    <row r="1296" spans="1:5" ht="15" customHeight="1" x14ac:dyDescent="0.2">
      <c r="A1296" s="211">
        <v>50</v>
      </c>
      <c r="B1296" s="209">
        <v>20000000000</v>
      </c>
      <c r="C1296" s="200">
        <v>6409</v>
      </c>
      <c r="D1296" s="224" t="s">
        <v>68</v>
      </c>
      <c r="E1296" s="202">
        <v>8909652</v>
      </c>
    </row>
    <row r="1297" spans="1:5" ht="15" customHeight="1" x14ac:dyDescent="0.2">
      <c r="A1297" s="245"/>
      <c r="B1297" s="203"/>
      <c r="C1297" s="213" t="s">
        <v>55</v>
      </c>
      <c r="D1297" s="214"/>
      <c r="E1297" s="215">
        <f>SUM(E1295:E1296)</f>
        <v>52770360</v>
      </c>
    </row>
    <row r="1298" spans="1:5" ht="15" customHeight="1" x14ac:dyDescent="0.2"/>
    <row r="1299" spans="1:5" ht="15" customHeight="1" x14ac:dyDescent="0.2"/>
    <row r="1300" spans="1:5" ht="15" customHeight="1" x14ac:dyDescent="0.2"/>
    <row r="1301" spans="1:5" ht="15" customHeight="1" x14ac:dyDescent="0.2"/>
    <row r="1302" spans="1:5" ht="15" customHeight="1" x14ac:dyDescent="0.25">
      <c r="A1302" s="33" t="s">
        <v>616</v>
      </c>
    </row>
    <row r="1303" spans="1:5" ht="15" customHeight="1" x14ac:dyDescent="0.2">
      <c r="A1303" s="321" t="s">
        <v>78</v>
      </c>
      <c r="B1303" s="321"/>
      <c r="C1303" s="321"/>
      <c r="D1303" s="321"/>
      <c r="E1303" s="321"/>
    </row>
    <row r="1304" spans="1:5" ht="15" customHeight="1" x14ac:dyDescent="0.2">
      <c r="A1304" s="321"/>
      <c r="B1304" s="321"/>
      <c r="C1304" s="321"/>
      <c r="D1304" s="321"/>
      <c r="E1304" s="321"/>
    </row>
    <row r="1305" spans="1:5" ht="15" customHeight="1" x14ac:dyDescent="0.2">
      <c r="A1305" s="320" t="s">
        <v>617</v>
      </c>
      <c r="B1305" s="320"/>
      <c r="C1305" s="320"/>
      <c r="D1305" s="320"/>
      <c r="E1305" s="320"/>
    </row>
    <row r="1306" spans="1:5" ht="15" customHeight="1" x14ac:dyDescent="0.2">
      <c r="A1306" s="320"/>
      <c r="B1306" s="320"/>
      <c r="C1306" s="320"/>
      <c r="D1306" s="320"/>
      <c r="E1306" s="320"/>
    </row>
    <row r="1307" spans="1:5" ht="15" customHeight="1" x14ac:dyDescent="0.2">
      <c r="A1307" s="320"/>
      <c r="B1307" s="320"/>
      <c r="C1307" s="320"/>
      <c r="D1307" s="320"/>
      <c r="E1307" s="320"/>
    </row>
    <row r="1308" spans="1:5" ht="15" customHeight="1" x14ac:dyDescent="0.2">
      <c r="A1308" s="320"/>
      <c r="B1308" s="320"/>
      <c r="C1308" s="320"/>
      <c r="D1308" s="320"/>
      <c r="E1308" s="320"/>
    </row>
    <row r="1309" spans="1:5" ht="15" customHeight="1" x14ac:dyDescent="0.2">
      <c r="A1309" s="320"/>
      <c r="B1309" s="320"/>
      <c r="C1309" s="320"/>
      <c r="D1309" s="320"/>
      <c r="E1309" s="320"/>
    </row>
    <row r="1310" spans="1:5" ht="15" customHeight="1" x14ac:dyDescent="0.2">
      <c r="A1310" s="320"/>
      <c r="B1310" s="320"/>
      <c r="C1310" s="320"/>
      <c r="D1310" s="320"/>
      <c r="E1310" s="320"/>
    </row>
    <row r="1311" spans="1:5" ht="15" customHeight="1" x14ac:dyDescent="0.2">
      <c r="A1311" s="320"/>
      <c r="B1311" s="320"/>
      <c r="C1311" s="320"/>
      <c r="D1311" s="320"/>
      <c r="E1311" s="320"/>
    </row>
    <row r="1312" spans="1:5" ht="15" customHeight="1" x14ac:dyDescent="0.2">
      <c r="A1312" s="320"/>
      <c r="B1312" s="320"/>
      <c r="C1312" s="320"/>
      <c r="D1312" s="320"/>
      <c r="E1312" s="320"/>
    </row>
    <row r="1313" spans="1:5" ht="15" customHeight="1" x14ac:dyDescent="0.2">
      <c r="A1313" s="63"/>
      <c r="B1313" s="63"/>
      <c r="C1313" s="63"/>
      <c r="D1313" s="63"/>
      <c r="E1313" s="63"/>
    </row>
    <row r="1314" spans="1:5" ht="15" customHeight="1" x14ac:dyDescent="0.25">
      <c r="A1314" s="64" t="s">
        <v>18</v>
      </c>
      <c r="B1314" s="65"/>
      <c r="C1314" s="65"/>
      <c r="D1314" s="65"/>
      <c r="E1314" s="65"/>
    </row>
    <row r="1315" spans="1:5" ht="15" customHeight="1" x14ac:dyDescent="0.2">
      <c r="A1315" s="66" t="s">
        <v>70</v>
      </c>
      <c r="B1315" s="65"/>
      <c r="C1315" s="65"/>
      <c r="D1315" s="65"/>
      <c r="E1315" s="67" t="s">
        <v>71</v>
      </c>
    </row>
    <row r="1316" spans="1:5" ht="15" customHeight="1" x14ac:dyDescent="0.25">
      <c r="A1316" s="68"/>
      <c r="B1316" s="64"/>
      <c r="C1316" s="65"/>
      <c r="D1316" s="65"/>
      <c r="E1316" s="69"/>
    </row>
    <row r="1317" spans="1:5" ht="15" customHeight="1" x14ac:dyDescent="0.2">
      <c r="A1317" s="207" t="s">
        <v>49</v>
      </c>
      <c r="B1317" s="195" t="s">
        <v>50</v>
      </c>
      <c r="C1317" s="207" t="s">
        <v>51</v>
      </c>
      <c r="D1317" s="208" t="s">
        <v>52</v>
      </c>
      <c r="E1317" s="197" t="s">
        <v>53</v>
      </c>
    </row>
    <row r="1318" spans="1:5" ht="15" customHeight="1" x14ac:dyDescent="0.2">
      <c r="A1318" s="211">
        <v>813</v>
      </c>
      <c r="B1318" s="209">
        <v>20000000000</v>
      </c>
      <c r="C1318" s="200">
        <v>6409</v>
      </c>
      <c r="D1318" s="224" t="s">
        <v>68</v>
      </c>
      <c r="E1318" s="202">
        <v>-650000</v>
      </c>
    </row>
    <row r="1319" spans="1:5" ht="15" customHeight="1" x14ac:dyDescent="0.2">
      <c r="A1319" s="245"/>
      <c r="B1319" s="203"/>
      <c r="C1319" s="213" t="s">
        <v>55</v>
      </c>
      <c r="D1319" s="214"/>
      <c r="E1319" s="215">
        <f>SUM(E1318:E1318)</f>
        <v>-650000</v>
      </c>
    </row>
    <row r="1320" spans="1:5" ht="15" customHeight="1" x14ac:dyDescent="0.25">
      <c r="A1320" s="33"/>
      <c r="B1320" s="68"/>
      <c r="C1320" s="68"/>
      <c r="D1320" s="68"/>
      <c r="E1320" s="68"/>
    </row>
    <row r="1321" spans="1:5" ht="15" customHeight="1" x14ac:dyDescent="0.25">
      <c r="A1321" s="64" t="s">
        <v>18</v>
      </c>
      <c r="B1321" s="65"/>
      <c r="C1321" s="65"/>
      <c r="D1321" s="41"/>
      <c r="E1321" s="41"/>
    </row>
    <row r="1322" spans="1:5" ht="15" customHeight="1" x14ac:dyDescent="0.2">
      <c r="A1322" s="66" t="s">
        <v>75</v>
      </c>
      <c r="B1322" s="65"/>
      <c r="C1322" s="65"/>
      <c r="D1322" s="65"/>
      <c r="E1322" s="67" t="s">
        <v>76</v>
      </c>
    </row>
    <row r="1323" spans="1:5" ht="15" customHeight="1" x14ac:dyDescent="0.2">
      <c r="A1323" s="68"/>
      <c r="B1323" s="118"/>
      <c r="C1323" s="65"/>
      <c r="D1323" s="68"/>
      <c r="E1323" s="97"/>
    </row>
    <row r="1324" spans="1:5" ht="15" customHeight="1" x14ac:dyDescent="0.2">
      <c r="A1324" s="207" t="s">
        <v>49</v>
      </c>
      <c r="B1324" s="207" t="s">
        <v>50</v>
      </c>
      <c r="C1324" s="207" t="s">
        <v>51</v>
      </c>
      <c r="D1324" s="208" t="s">
        <v>52</v>
      </c>
      <c r="E1324" s="197" t="s">
        <v>53</v>
      </c>
    </row>
    <row r="1325" spans="1:5" ht="15" customHeight="1" x14ac:dyDescent="0.2">
      <c r="A1325" s="198">
        <v>886</v>
      </c>
      <c r="B1325" s="238">
        <v>60001001142</v>
      </c>
      <c r="C1325" s="200">
        <v>3122</v>
      </c>
      <c r="D1325" s="224" t="s">
        <v>80</v>
      </c>
      <c r="E1325" s="202">
        <v>650000</v>
      </c>
    </row>
    <row r="1326" spans="1:5" ht="15" customHeight="1" x14ac:dyDescent="0.2">
      <c r="A1326" s="245"/>
      <c r="B1326" s="212"/>
      <c r="C1326" s="213" t="s">
        <v>55</v>
      </c>
      <c r="D1326" s="214"/>
      <c r="E1326" s="215">
        <f>SUM(E1325:E1325)</f>
        <v>650000</v>
      </c>
    </row>
    <row r="1327" spans="1:5" ht="15" customHeight="1" x14ac:dyDescent="0.2"/>
    <row r="1328" spans="1:5"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61">
    <mergeCell ref="A1305:E1312"/>
    <mergeCell ref="A1022:E1026"/>
    <mergeCell ref="A1155:E1156"/>
    <mergeCell ref="A1157:E1162"/>
    <mergeCell ref="A1251:E1252"/>
    <mergeCell ref="A1253:E1258"/>
    <mergeCell ref="A1303:E1304"/>
    <mergeCell ref="A1020:E1021"/>
    <mergeCell ref="A849:E850"/>
    <mergeCell ref="A851:E857"/>
    <mergeCell ref="A874:E875"/>
    <mergeCell ref="A876:E884"/>
    <mergeCell ref="A898:E898"/>
    <mergeCell ref="A899:E899"/>
    <mergeCell ref="A900:E903"/>
    <mergeCell ref="A921:E922"/>
    <mergeCell ref="A923:E928"/>
    <mergeCell ref="A943:E946"/>
    <mergeCell ref="A947:E952"/>
    <mergeCell ref="A820:E825"/>
    <mergeCell ref="A653:E654"/>
    <mergeCell ref="A655:E660"/>
    <mergeCell ref="A730:E731"/>
    <mergeCell ref="A732:E737"/>
    <mergeCell ref="A751:E752"/>
    <mergeCell ref="A753:E758"/>
    <mergeCell ref="A770:E771"/>
    <mergeCell ref="A772:E777"/>
    <mergeCell ref="A791:E792"/>
    <mergeCell ref="A793:E798"/>
    <mergeCell ref="A818:E819"/>
    <mergeCell ref="A635:E640"/>
    <mergeCell ref="A514:E515"/>
    <mergeCell ref="A516:E520"/>
    <mergeCell ref="A535:E536"/>
    <mergeCell ref="A537:E542"/>
    <mergeCell ref="A555:E556"/>
    <mergeCell ref="A557:E563"/>
    <mergeCell ref="A575:E576"/>
    <mergeCell ref="A577:E582"/>
    <mergeCell ref="A594:E595"/>
    <mergeCell ref="A596:E601"/>
    <mergeCell ref="A633:E634"/>
    <mergeCell ref="A473:E482"/>
    <mergeCell ref="A124:E125"/>
    <mergeCell ref="A126:E134"/>
    <mergeCell ref="A167:E168"/>
    <mergeCell ref="A169:E173"/>
    <mergeCell ref="A367:E368"/>
    <mergeCell ref="A369:E374"/>
    <mergeCell ref="A392:E393"/>
    <mergeCell ref="A394:E400"/>
    <mergeCell ref="A419:E421"/>
    <mergeCell ref="A422:E428"/>
    <mergeCell ref="A470:E472"/>
    <mergeCell ref="A91:E97"/>
    <mergeCell ref="A2:E2"/>
    <mergeCell ref="A3:E10"/>
    <mergeCell ref="A60:E61"/>
    <mergeCell ref="A62:E68"/>
    <mergeCell ref="A89:E90"/>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516/12 - 545/12 schválené Radou Olomouckého kraje 25.9.2012</oddHeader>
    <oddFooter xml:space="preserve">&amp;L&amp;"Arial,Kurzíva"Zastupitelstvo OK 21.12.2012
5.1. - Rozpočet Olomouckého kraje 2012 - rozpočtové změny 
Příloha č.1: Rozpočtové změny č. 516/12 - 545/12 schválené Radou OK 25.9.2012&amp;R&amp;"Arial,Kurzíva"Strana &amp;P (celkem 122)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3" t="s">
        <v>377</v>
      </c>
    </row>
    <row r="2" spans="1:5" ht="15" customHeight="1" x14ac:dyDescent="0.2">
      <c r="A2" s="321" t="s">
        <v>63</v>
      </c>
      <c r="B2" s="321"/>
      <c r="C2" s="321"/>
      <c r="D2" s="321"/>
      <c r="E2" s="321"/>
    </row>
    <row r="3" spans="1:5" ht="15" customHeight="1" x14ac:dyDescent="0.2">
      <c r="A3" s="321" t="s">
        <v>275</v>
      </c>
      <c r="B3" s="321"/>
      <c r="C3" s="321"/>
      <c r="D3" s="321"/>
      <c r="E3" s="321"/>
    </row>
    <row r="4" spans="1:5" ht="15" customHeight="1" x14ac:dyDescent="0.2">
      <c r="A4" s="324" t="s">
        <v>378</v>
      </c>
      <c r="B4" s="324"/>
      <c r="C4" s="324"/>
      <c r="D4" s="324"/>
      <c r="E4" s="324"/>
    </row>
    <row r="5" spans="1:5" ht="15" customHeight="1" x14ac:dyDescent="0.2">
      <c r="A5" s="324"/>
      <c r="B5" s="324"/>
      <c r="C5" s="324"/>
      <c r="D5" s="324"/>
      <c r="E5" s="324"/>
    </row>
    <row r="6" spans="1:5" ht="15" customHeight="1" x14ac:dyDescent="0.2">
      <c r="A6" s="324"/>
      <c r="B6" s="324"/>
      <c r="C6" s="324"/>
      <c r="D6" s="324"/>
      <c r="E6" s="324"/>
    </row>
    <row r="7" spans="1:5" ht="15" customHeight="1" x14ac:dyDescent="0.2">
      <c r="A7" s="324"/>
      <c r="B7" s="324"/>
      <c r="C7" s="324"/>
      <c r="D7" s="324"/>
      <c r="E7" s="324"/>
    </row>
    <row r="8" spans="1:5" ht="15" customHeight="1" x14ac:dyDescent="0.2">
      <c r="A8" s="297"/>
      <c r="B8" s="297"/>
      <c r="C8" s="297"/>
      <c r="D8" s="297"/>
      <c r="E8" s="297"/>
    </row>
    <row r="9" spans="1:5" ht="15" customHeight="1" x14ac:dyDescent="0.25">
      <c r="A9" s="36" t="s">
        <v>1</v>
      </c>
      <c r="B9" s="37"/>
      <c r="C9" s="37"/>
      <c r="D9" s="37"/>
      <c r="E9" s="37"/>
    </row>
    <row r="10" spans="1:5" ht="15" customHeight="1" x14ac:dyDescent="0.2">
      <c r="A10" s="38" t="s">
        <v>70</v>
      </c>
      <c r="B10" s="37"/>
      <c r="C10" s="37"/>
      <c r="D10" s="37"/>
      <c r="E10" s="39" t="s">
        <v>71</v>
      </c>
    </row>
    <row r="11" spans="1:5" ht="15" customHeight="1" x14ac:dyDescent="0.25">
      <c r="B11" s="36"/>
      <c r="C11" s="37"/>
      <c r="D11" s="37"/>
      <c r="E11" s="42"/>
    </row>
    <row r="12" spans="1:5" ht="15" customHeight="1" x14ac:dyDescent="0.2">
      <c r="A12" s="195" t="s">
        <v>49</v>
      </c>
      <c r="B12" s="195" t="s">
        <v>50</v>
      </c>
      <c r="C12" s="195" t="s">
        <v>51</v>
      </c>
      <c r="D12" s="196" t="s">
        <v>52</v>
      </c>
      <c r="E12" s="197" t="s">
        <v>53</v>
      </c>
    </row>
    <row r="13" spans="1:5" ht="15" customHeight="1" x14ac:dyDescent="0.2">
      <c r="A13" s="216">
        <v>98297</v>
      </c>
      <c r="B13" s="217">
        <v>90000000000</v>
      </c>
      <c r="C13" s="230"/>
      <c r="D13" s="219" t="s">
        <v>282</v>
      </c>
      <c r="E13" s="220">
        <v>74320.899999999994</v>
      </c>
    </row>
    <row r="14" spans="1:5" ht="15" customHeight="1" x14ac:dyDescent="0.2">
      <c r="A14" s="221"/>
      <c r="B14" s="217"/>
      <c r="C14" s="204" t="s">
        <v>55</v>
      </c>
      <c r="D14" s="205"/>
      <c r="E14" s="206">
        <f>SUM(E13:E13)</f>
        <v>74320.899999999994</v>
      </c>
    </row>
    <row r="15" spans="1:5" ht="15" customHeight="1" x14ac:dyDescent="0.2">
      <c r="A15" s="157"/>
      <c r="B15" s="157"/>
      <c r="C15" s="157"/>
      <c r="D15" s="157"/>
    </row>
    <row r="16" spans="1:5" ht="15" customHeight="1" x14ac:dyDescent="0.25">
      <c r="A16" s="36" t="s">
        <v>18</v>
      </c>
      <c r="B16" s="37"/>
      <c r="C16" s="37"/>
      <c r="D16" s="37"/>
      <c r="E16" s="37"/>
    </row>
    <row r="17" spans="1:5" ht="15" customHeight="1" x14ac:dyDescent="0.2">
      <c r="A17" s="38" t="s">
        <v>47</v>
      </c>
      <c r="E17" t="s">
        <v>48</v>
      </c>
    </row>
    <row r="18" spans="1:5" ht="15" customHeight="1" x14ac:dyDescent="0.2">
      <c r="A18" s="157"/>
      <c r="B18" s="40"/>
      <c r="C18" s="37"/>
      <c r="E18" s="133"/>
    </row>
    <row r="19" spans="1:5" ht="15" customHeight="1" x14ac:dyDescent="0.2">
      <c r="A19" s="195" t="s">
        <v>49</v>
      </c>
      <c r="B19" s="207" t="s">
        <v>50</v>
      </c>
      <c r="C19" s="195" t="s">
        <v>51</v>
      </c>
      <c r="D19" s="222" t="s">
        <v>52</v>
      </c>
      <c r="E19" s="197" t="s">
        <v>53</v>
      </c>
    </row>
    <row r="20" spans="1:5" ht="15" customHeight="1" x14ac:dyDescent="0.2">
      <c r="A20" s="216">
        <v>98297</v>
      </c>
      <c r="B20" s="223">
        <v>20000000000</v>
      </c>
      <c r="C20" s="233">
        <v>3599</v>
      </c>
      <c r="D20" s="224" t="s">
        <v>93</v>
      </c>
      <c r="E20" s="225">
        <v>74320.899999999994</v>
      </c>
    </row>
    <row r="21" spans="1:5" ht="15" customHeight="1" x14ac:dyDescent="0.2">
      <c r="A21" s="216"/>
      <c r="B21" s="226"/>
      <c r="C21" s="204" t="s">
        <v>55</v>
      </c>
      <c r="D21" s="227"/>
      <c r="E21" s="228">
        <f>SUM(E20:E20)</f>
        <v>74320.899999999994</v>
      </c>
    </row>
    <row r="22" spans="1:5" ht="15" customHeight="1" x14ac:dyDescent="0.2"/>
    <row r="23" spans="1:5" ht="15" customHeight="1" x14ac:dyDescent="0.2"/>
    <row r="24" spans="1:5" ht="15" customHeight="1" x14ac:dyDescent="0.25">
      <c r="A24" s="33" t="s">
        <v>379</v>
      </c>
    </row>
    <row r="25" spans="1:5" ht="15" customHeight="1" x14ac:dyDescent="0.2">
      <c r="A25" s="321" t="s">
        <v>63</v>
      </c>
      <c r="B25" s="321"/>
      <c r="C25" s="321"/>
      <c r="D25" s="321"/>
      <c r="E25" s="321"/>
    </row>
    <row r="26" spans="1:5" ht="15" customHeight="1" x14ac:dyDescent="0.2">
      <c r="A26" s="321" t="s">
        <v>380</v>
      </c>
      <c r="B26" s="321"/>
      <c r="C26" s="321"/>
      <c r="D26" s="321"/>
      <c r="E26" s="321"/>
    </row>
    <row r="27" spans="1:5" ht="15" customHeight="1" x14ac:dyDescent="0.2">
      <c r="A27" s="325" t="s">
        <v>381</v>
      </c>
      <c r="B27" s="325"/>
      <c r="C27" s="325"/>
      <c r="D27" s="325"/>
      <c r="E27" s="325"/>
    </row>
    <row r="28" spans="1:5" ht="15" customHeight="1" x14ac:dyDescent="0.2">
      <c r="A28" s="325"/>
      <c r="B28" s="325"/>
      <c r="C28" s="325"/>
      <c r="D28" s="325"/>
      <c r="E28" s="325"/>
    </row>
    <row r="29" spans="1:5" ht="15" customHeight="1" x14ac:dyDescent="0.2">
      <c r="A29" s="325"/>
      <c r="B29" s="325"/>
      <c r="C29" s="325"/>
      <c r="D29" s="325"/>
      <c r="E29" s="325"/>
    </row>
    <row r="30" spans="1:5" ht="15" customHeight="1" x14ac:dyDescent="0.2">
      <c r="A30" s="325"/>
      <c r="B30" s="325"/>
      <c r="C30" s="325"/>
      <c r="D30" s="325"/>
      <c r="E30" s="325"/>
    </row>
    <row r="31" spans="1:5" ht="15" customHeight="1" x14ac:dyDescent="0.2">
      <c r="A31" s="297"/>
      <c r="B31" s="297"/>
      <c r="C31" s="297"/>
      <c r="D31" s="297"/>
      <c r="E31" s="297"/>
    </row>
    <row r="32" spans="1:5" ht="15" customHeight="1" x14ac:dyDescent="0.25">
      <c r="A32" s="36" t="s">
        <v>1</v>
      </c>
      <c r="B32" s="37"/>
      <c r="C32" s="37"/>
      <c r="D32" s="37"/>
      <c r="E32" s="37"/>
    </row>
    <row r="33" spans="1:5" ht="15" customHeight="1" x14ac:dyDescent="0.2">
      <c r="A33" s="38" t="s">
        <v>70</v>
      </c>
      <c r="B33" s="37"/>
      <c r="C33" s="37"/>
      <c r="D33" s="37"/>
      <c r="E33" s="39" t="s">
        <v>71</v>
      </c>
    </row>
    <row r="34" spans="1:5" ht="15" customHeight="1" x14ac:dyDescent="0.25">
      <c r="A34" s="157"/>
      <c r="B34" s="36"/>
      <c r="C34" s="37"/>
      <c r="D34" s="37"/>
      <c r="E34" s="42"/>
    </row>
    <row r="35" spans="1:5" ht="15" customHeight="1" x14ac:dyDescent="0.2">
      <c r="A35" s="195" t="s">
        <v>49</v>
      </c>
      <c r="B35" s="195" t="s">
        <v>50</v>
      </c>
      <c r="C35" s="195" t="s">
        <v>51</v>
      </c>
      <c r="D35" s="196" t="s">
        <v>52</v>
      </c>
      <c r="E35" s="197" t="s">
        <v>53</v>
      </c>
    </row>
    <row r="36" spans="1:5" ht="15" customHeight="1" x14ac:dyDescent="0.2">
      <c r="A36" s="285">
        <v>35015</v>
      </c>
      <c r="B36" s="217">
        <v>90000000000</v>
      </c>
      <c r="C36" s="230"/>
      <c r="D36" s="231" t="s">
        <v>172</v>
      </c>
      <c r="E36" s="202">
        <v>24614.5</v>
      </c>
    </row>
    <row r="37" spans="1:5" ht="15" customHeight="1" x14ac:dyDescent="0.2">
      <c r="A37" s="232"/>
      <c r="B37" s="217"/>
      <c r="C37" s="204" t="s">
        <v>55</v>
      </c>
      <c r="D37" s="205"/>
      <c r="E37" s="206">
        <f>SUM(E36:E36)</f>
        <v>24614.5</v>
      </c>
    </row>
    <row r="38" spans="1:5" ht="15" customHeight="1" x14ac:dyDescent="0.2">
      <c r="A38" s="157"/>
      <c r="B38" s="157"/>
      <c r="C38" s="157"/>
      <c r="D38" s="157"/>
      <c r="E38" s="157"/>
    </row>
    <row r="39" spans="1:5" ht="15" customHeight="1" x14ac:dyDescent="0.25">
      <c r="A39" s="36" t="s">
        <v>18</v>
      </c>
      <c r="B39" s="37"/>
      <c r="C39" s="37"/>
      <c r="D39" s="37"/>
      <c r="E39" s="37"/>
    </row>
    <row r="40" spans="1:5" ht="15" customHeight="1" x14ac:dyDescent="0.2">
      <c r="A40" s="38" t="s">
        <v>47</v>
      </c>
      <c r="B40" s="157"/>
      <c r="C40" s="157"/>
      <c r="D40" s="157"/>
      <c r="E40" s="157" t="s">
        <v>48</v>
      </c>
    </row>
    <row r="41" spans="1:5" ht="15" customHeight="1" x14ac:dyDescent="0.2">
      <c r="A41" s="157"/>
      <c r="B41" s="40"/>
      <c r="C41" s="37"/>
      <c r="D41" s="157"/>
      <c r="E41" s="133"/>
    </row>
    <row r="42" spans="1:5" ht="15" customHeight="1" x14ac:dyDescent="0.2">
      <c r="A42" s="207" t="s">
        <v>49</v>
      </c>
      <c r="B42" s="207" t="s">
        <v>50</v>
      </c>
      <c r="C42" s="195" t="s">
        <v>51</v>
      </c>
      <c r="D42" s="222" t="s">
        <v>52</v>
      </c>
      <c r="E42" s="197" t="s">
        <v>53</v>
      </c>
    </row>
    <row r="43" spans="1:5" ht="15" customHeight="1" x14ac:dyDescent="0.2">
      <c r="A43" s="285">
        <v>35015</v>
      </c>
      <c r="B43" s="233">
        <v>30005001703</v>
      </c>
      <c r="C43" s="234">
        <v>3529</v>
      </c>
      <c r="D43" s="224" t="s">
        <v>56</v>
      </c>
      <c r="E43" s="202">
        <v>24614.5</v>
      </c>
    </row>
    <row r="44" spans="1:5" ht="15" customHeight="1" x14ac:dyDescent="0.2">
      <c r="A44" s="232"/>
      <c r="B44" s="235"/>
      <c r="C44" s="204" t="s">
        <v>55</v>
      </c>
      <c r="D44" s="227"/>
      <c r="E44" s="228">
        <f>SUM(E43:E43)</f>
        <v>24614.5</v>
      </c>
    </row>
    <row r="45" spans="1:5" ht="15" customHeight="1" x14ac:dyDescent="0.2"/>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3" t="s">
        <v>382</v>
      </c>
    </row>
    <row r="55" spans="1:5" ht="15" customHeight="1" x14ac:dyDescent="0.2">
      <c r="A55" s="321" t="s">
        <v>63</v>
      </c>
      <c r="B55" s="321"/>
      <c r="C55" s="321"/>
      <c r="D55" s="321"/>
      <c r="E55" s="321"/>
    </row>
    <row r="56" spans="1:5" ht="15" customHeight="1" x14ac:dyDescent="0.2">
      <c r="A56" s="321" t="s">
        <v>186</v>
      </c>
      <c r="B56" s="321"/>
      <c r="C56" s="321"/>
      <c r="D56" s="321"/>
      <c r="E56" s="321"/>
    </row>
    <row r="57" spans="1:5" ht="15" customHeight="1" x14ac:dyDescent="0.2">
      <c r="A57" s="320" t="s">
        <v>383</v>
      </c>
      <c r="B57" s="320"/>
      <c r="C57" s="320"/>
      <c r="D57" s="320"/>
      <c r="E57" s="320"/>
    </row>
    <row r="58" spans="1:5" ht="15" customHeight="1" x14ac:dyDescent="0.2">
      <c r="A58" s="320"/>
      <c r="B58" s="320"/>
      <c r="C58" s="320"/>
      <c r="D58" s="320"/>
      <c r="E58" s="320"/>
    </row>
    <row r="59" spans="1:5" ht="15" customHeight="1" x14ac:dyDescent="0.2">
      <c r="A59" s="320"/>
      <c r="B59" s="320"/>
      <c r="C59" s="320"/>
      <c r="D59" s="320"/>
      <c r="E59" s="320"/>
    </row>
    <row r="60" spans="1:5" ht="15" customHeight="1" x14ac:dyDescent="0.2">
      <c r="A60" s="320"/>
      <c r="B60" s="320"/>
      <c r="C60" s="320"/>
      <c r="D60" s="320"/>
      <c r="E60" s="320"/>
    </row>
    <row r="61" spans="1:5" ht="15" customHeight="1" x14ac:dyDescent="0.2">
      <c r="A61" s="320"/>
      <c r="B61" s="320"/>
      <c r="C61" s="320"/>
      <c r="D61" s="320"/>
      <c r="E61" s="320"/>
    </row>
    <row r="62" spans="1:5" ht="15" customHeight="1" x14ac:dyDescent="0.2">
      <c r="A62" s="320"/>
      <c r="B62" s="320"/>
      <c r="C62" s="320"/>
      <c r="D62" s="320"/>
      <c r="E62" s="320"/>
    </row>
    <row r="63" spans="1:5" ht="15" customHeight="1" x14ac:dyDescent="0.2">
      <c r="A63" s="320"/>
      <c r="B63" s="320"/>
      <c r="C63" s="320"/>
      <c r="D63" s="320"/>
      <c r="E63" s="320"/>
    </row>
    <row r="64" spans="1:5" ht="15" customHeight="1" x14ac:dyDescent="0.2">
      <c r="A64" s="35"/>
      <c r="B64" s="35"/>
      <c r="C64" s="35"/>
      <c r="D64" s="35"/>
      <c r="E64" s="35"/>
    </row>
    <row r="65" spans="1:5" ht="15" customHeight="1" x14ac:dyDescent="0.25">
      <c r="A65" s="36" t="s">
        <v>1</v>
      </c>
      <c r="B65" s="37"/>
      <c r="C65" s="37"/>
      <c r="D65" s="37"/>
      <c r="E65" s="37"/>
    </row>
    <row r="66" spans="1:5" ht="15" customHeight="1" x14ac:dyDescent="0.2">
      <c r="A66" s="38" t="s">
        <v>70</v>
      </c>
      <c r="B66" s="37"/>
      <c r="C66" s="37"/>
      <c r="D66" s="37"/>
      <c r="E66" s="39" t="s">
        <v>71</v>
      </c>
    </row>
    <row r="67" spans="1:5" ht="15" customHeight="1" x14ac:dyDescent="0.25">
      <c r="A67" s="41"/>
      <c r="B67" s="36"/>
      <c r="C67" s="37"/>
      <c r="D67" s="37"/>
      <c r="E67" s="42"/>
    </row>
    <row r="68" spans="1:5" ht="15" customHeight="1" x14ac:dyDescent="0.2">
      <c r="A68" s="195" t="s">
        <v>49</v>
      </c>
      <c r="B68" s="195" t="s">
        <v>50</v>
      </c>
      <c r="C68" s="195" t="s">
        <v>51</v>
      </c>
      <c r="D68" s="196" t="s">
        <v>52</v>
      </c>
      <c r="E68" s="197" t="s">
        <v>53</v>
      </c>
    </row>
    <row r="69" spans="1:5" ht="15" customHeight="1" x14ac:dyDescent="0.2">
      <c r="A69" s="240">
        <v>13307</v>
      </c>
      <c r="B69" s="217">
        <v>90000000000</v>
      </c>
      <c r="C69" s="218"/>
      <c r="D69" s="231" t="s">
        <v>172</v>
      </c>
      <c r="E69" s="202">
        <v>3800000</v>
      </c>
    </row>
    <row r="70" spans="1:5" ht="15" customHeight="1" x14ac:dyDescent="0.2">
      <c r="A70" s="203"/>
      <c r="B70" s="217"/>
      <c r="C70" s="204" t="s">
        <v>55</v>
      </c>
      <c r="D70" s="205"/>
      <c r="E70" s="206">
        <f>SUM(E69:E69)</f>
        <v>3800000</v>
      </c>
    </row>
    <row r="71" spans="1:5" ht="15" customHeight="1" x14ac:dyDescent="0.2"/>
    <row r="72" spans="1:5" ht="15" customHeight="1" x14ac:dyDescent="0.25">
      <c r="A72" s="64" t="s">
        <v>18</v>
      </c>
      <c r="B72" s="65"/>
      <c r="C72" s="65"/>
      <c r="D72" s="65"/>
      <c r="E72" s="65"/>
    </row>
    <row r="73" spans="1:5" ht="15" customHeight="1" x14ac:dyDescent="0.2">
      <c r="A73" s="66" t="s">
        <v>70</v>
      </c>
      <c r="B73" s="65"/>
      <c r="C73" s="65"/>
      <c r="D73" s="65"/>
      <c r="E73" s="67" t="s">
        <v>71</v>
      </c>
    </row>
    <row r="74" spans="1:5" ht="15" customHeight="1" x14ac:dyDescent="0.25">
      <c r="A74" s="64"/>
      <c r="B74" s="68"/>
      <c r="C74" s="65"/>
      <c r="D74" s="65"/>
      <c r="E74" s="69"/>
    </row>
    <row r="75" spans="1:5" ht="15" customHeight="1" x14ac:dyDescent="0.2">
      <c r="A75" s="207" t="s">
        <v>49</v>
      </c>
      <c r="B75" s="207" t="s">
        <v>50</v>
      </c>
      <c r="C75" s="207" t="s">
        <v>51</v>
      </c>
      <c r="D75" s="244" t="s">
        <v>52</v>
      </c>
      <c r="E75" s="197" t="s">
        <v>53</v>
      </c>
    </row>
    <row r="76" spans="1:5" ht="15" customHeight="1" x14ac:dyDescent="0.2">
      <c r="A76" s="240">
        <v>13307</v>
      </c>
      <c r="B76" s="209">
        <v>20000000000</v>
      </c>
      <c r="C76" s="248">
        <v>4372</v>
      </c>
      <c r="D76" s="249" t="s">
        <v>68</v>
      </c>
      <c r="E76" s="250">
        <v>3800000</v>
      </c>
    </row>
    <row r="77" spans="1:5" ht="15" customHeight="1" x14ac:dyDescent="0.2">
      <c r="A77" s="203"/>
      <c r="B77" s="235"/>
      <c r="C77" s="213" t="s">
        <v>55</v>
      </c>
      <c r="D77" s="246"/>
      <c r="E77" s="247">
        <f>SUM(E76:E76)</f>
        <v>3800000</v>
      </c>
    </row>
    <row r="78" spans="1:5" ht="15" customHeight="1" x14ac:dyDescent="0.2"/>
    <row r="79" spans="1:5" ht="15" customHeight="1" x14ac:dyDescent="0.2"/>
    <row r="80" spans="1:5" ht="15" customHeight="1" x14ac:dyDescent="0.25">
      <c r="A80" s="33" t="s">
        <v>384</v>
      </c>
    </row>
    <row r="81" spans="1:5" ht="15" customHeight="1" x14ac:dyDescent="0.2">
      <c r="A81" s="321" t="s">
        <v>63</v>
      </c>
      <c r="B81" s="321"/>
      <c r="C81" s="321"/>
      <c r="D81" s="321"/>
      <c r="E81" s="321"/>
    </row>
    <row r="82" spans="1:5" ht="15" customHeight="1" x14ac:dyDescent="0.2">
      <c r="A82" s="321" t="s">
        <v>385</v>
      </c>
      <c r="B82" s="321"/>
      <c r="C82" s="321"/>
      <c r="D82" s="321"/>
      <c r="E82" s="321"/>
    </row>
    <row r="83" spans="1:5" ht="15" customHeight="1" x14ac:dyDescent="0.2">
      <c r="A83" s="322" t="s">
        <v>386</v>
      </c>
      <c r="B83" s="322"/>
      <c r="C83" s="322"/>
      <c r="D83" s="322"/>
      <c r="E83" s="322"/>
    </row>
    <row r="84" spans="1:5" ht="15" customHeight="1" x14ac:dyDescent="0.2">
      <c r="A84" s="322"/>
      <c r="B84" s="322"/>
      <c r="C84" s="322"/>
      <c r="D84" s="322"/>
      <c r="E84" s="322"/>
    </row>
    <row r="85" spans="1:5" ht="15" customHeight="1" x14ac:dyDescent="0.2">
      <c r="A85" s="322"/>
      <c r="B85" s="322"/>
      <c r="C85" s="322"/>
      <c r="D85" s="322"/>
      <c r="E85" s="322"/>
    </row>
    <row r="86" spans="1:5" ht="15" customHeight="1" x14ac:dyDescent="0.2">
      <c r="A86" s="322"/>
      <c r="B86" s="322"/>
      <c r="C86" s="322"/>
      <c r="D86" s="322"/>
      <c r="E86" s="322"/>
    </row>
    <row r="87" spans="1:5" ht="15" customHeight="1" x14ac:dyDescent="0.2">
      <c r="A87" s="322"/>
      <c r="B87" s="322"/>
      <c r="C87" s="322"/>
      <c r="D87" s="322"/>
      <c r="E87" s="322"/>
    </row>
    <row r="88" spans="1:5" ht="15" customHeight="1" x14ac:dyDescent="0.2">
      <c r="A88" s="297"/>
      <c r="B88" s="298"/>
      <c r="C88" s="297"/>
      <c r="D88" s="297"/>
      <c r="E88" s="297"/>
    </row>
    <row r="89" spans="1:5" ht="15" customHeight="1" x14ac:dyDescent="0.25">
      <c r="A89" s="36" t="s">
        <v>1</v>
      </c>
      <c r="B89" s="61"/>
      <c r="C89" s="37"/>
      <c r="D89" s="37"/>
      <c r="E89" s="37"/>
    </row>
    <row r="90" spans="1:5" ht="15" customHeight="1" x14ac:dyDescent="0.2">
      <c r="A90" s="38" t="s">
        <v>70</v>
      </c>
      <c r="B90" s="61"/>
      <c r="C90" s="37"/>
      <c r="D90" s="37"/>
      <c r="E90" s="39" t="s">
        <v>71</v>
      </c>
    </row>
    <row r="91" spans="1:5" ht="15" customHeight="1" x14ac:dyDescent="0.25">
      <c r="A91" s="157"/>
      <c r="B91" s="162"/>
      <c r="C91" s="37"/>
      <c r="D91" s="37"/>
      <c r="E91" s="42"/>
    </row>
    <row r="92" spans="1:5" ht="15" customHeight="1" x14ac:dyDescent="0.2">
      <c r="A92" s="195" t="s">
        <v>49</v>
      </c>
      <c r="B92" s="195" t="s">
        <v>50</v>
      </c>
      <c r="C92" s="195" t="s">
        <v>51</v>
      </c>
      <c r="D92" s="196" t="s">
        <v>52</v>
      </c>
      <c r="E92" s="197" t="s">
        <v>53</v>
      </c>
    </row>
    <row r="93" spans="1:5" ht="15" customHeight="1" x14ac:dyDescent="0.2">
      <c r="A93" s="285">
        <v>29517</v>
      </c>
      <c r="B93" s="258">
        <v>90000000000</v>
      </c>
      <c r="C93" s="230"/>
      <c r="D93" s="243" t="s">
        <v>387</v>
      </c>
      <c r="E93" s="220">
        <v>345000</v>
      </c>
    </row>
    <row r="94" spans="1:5" ht="15" customHeight="1" x14ac:dyDescent="0.2">
      <c r="A94" s="232"/>
      <c r="B94" s="258"/>
      <c r="C94" s="204" t="s">
        <v>55</v>
      </c>
      <c r="D94" s="205"/>
      <c r="E94" s="206">
        <f>SUM(E93:E93)</f>
        <v>345000</v>
      </c>
    </row>
    <row r="95" spans="1:5" ht="15" customHeight="1" x14ac:dyDescent="0.2">
      <c r="A95" s="157"/>
      <c r="B95" s="152"/>
      <c r="C95" s="157"/>
      <c r="D95" s="157"/>
      <c r="E95" s="157"/>
    </row>
    <row r="96" spans="1:5" ht="15" customHeight="1" x14ac:dyDescent="0.25">
      <c r="A96" s="36" t="s">
        <v>18</v>
      </c>
      <c r="B96" s="61"/>
      <c r="C96" s="37"/>
      <c r="D96" s="37"/>
      <c r="E96" s="37"/>
    </row>
    <row r="97" spans="1:5" ht="15" customHeight="1" x14ac:dyDescent="0.2">
      <c r="A97" s="38" t="s">
        <v>278</v>
      </c>
      <c r="B97" s="152"/>
      <c r="C97" s="157"/>
      <c r="D97" s="157"/>
      <c r="E97" s="157" t="s">
        <v>279</v>
      </c>
    </row>
    <row r="98" spans="1:5" ht="15" customHeight="1" x14ac:dyDescent="0.2">
      <c r="A98" s="157"/>
      <c r="B98" s="159"/>
      <c r="C98" s="37"/>
      <c r="D98" s="157"/>
      <c r="E98" s="133"/>
    </row>
    <row r="99" spans="1:5" ht="15" customHeight="1" x14ac:dyDescent="0.2">
      <c r="A99" s="207" t="s">
        <v>49</v>
      </c>
      <c r="B99" s="195" t="s">
        <v>50</v>
      </c>
      <c r="C99" s="195" t="s">
        <v>51</v>
      </c>
      <c r="D99" s="222" t="s">
        <v>52</v>
      </c>
      <c r="E99" s="197" t="s">
        <v>53</v>
      </c>
    </row>
    <row r="100" spans="1:5" ht="15" customHeight="1" x14ac:dyDescent="0.2">
      <c r="A100" s="285">
        <v>29517</v>
      </c>
      <c r="B100" s="261">
        <v>30102000000</v>
      </c>
      <c r="C100" s="233">
        <v>1037</v>
      </c>
      <c r="D100" s="224" t="s">
        <v>388</v>
      </c>
      <c r="E100" s="220">
        <v>345000</v>
      </c>
    </row>
    <row r="101" spans="1:5" ht="15" customHeight="1" x14ac:dyDescent="0.2">
      <c r="A101" s="232"/>
      <c r="B101" s="258"/>
      <c r="C101" s="204" t="s">
        <v>55</v>
      </c>
      <c r="D101" s="227"/>
      <c r="E101" s="228">
        <f>SUM(E100:E100)</f>
        <v>345000</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33" t="s">
        <v>389</v>
      </c>
    </row>
    <row r="107" spans="1:5" ht="15" customHeight="1" x14ac:dyDescent="0.2">
      <c r="A107" s="326" t="s">
        <v>63</v>
      </c>
      <c r="B107" s="326"/>
      <c r="C107" s="326"/>
      <c r="D107" s="326"/>
      <c r="E107" s="326"/>
    </row>
    <row r="108" spans="1:5" ht="15" customHeight="1" x14ac:dyDescent="0.2">
      <c r="A108" s="326" t="s">
        <v>170</v>
      </c>
      <c r="B108" s="326"/>
      <c r="C108" s="326"/>
      <c r="D108" s="326"/>
      <c r="E108" s="326"/>
    </row>
    <row r="109" spans="1:5" ht="15" customHeight="1" x14ac:dyDescent="0.2">
      <c r="A109" s="320" t="s">
        <v>390</v>
      </c>
      <c r="B109" s="320"/>
      <c r="C109" s="320"/>
      <c r="D109" s="320"/>
      <c r="E109" s="320"/>
    </row>
    <row r="110" spans="1:5" ht="15" customHeight="1" x14ac:dyDescent="0.2">
      <c r="A110" s="320"/>
      <c r="B110" s="320"/>
      <c r="C110" s="320"/>
      <c r="D110" s="320"/>
      <c r="E110" s="320"/>
    </row>
    <row r="111" spans="1:5" ht="15" customHeight="1" x14ac:dyDescent="0.2">
      <c r="A111" s="320"/>
      <c r="B111" s="320"/>
      <c r="C111" s="320"/>
      <c r="D111" s="320"/>
      <c r="E111" s="320"/>
    </row>
    <row r="112" spans="1:5" ht="15" customHeight="1" x14ac:dyDescent="0.2">
      <c r="A112" s="320"/>
      <c r="B112" s="320"/>
      <c r="C112" s="320"/>
      <c r="D112" s="320"/>
      <c r="E112" s="320"/>
    </row>
    <row r="113" spans="1:5" ht="15" customHeight="1" x14ac:dyDescent="0.2">
      <c r="A113" s="320"/>
      <c r="B113" s="320"/>
      <c r="C113" s="320"/>
      <c r="D113" s="320"/>
      <c r="E113" s="320"/>
    </row>
    <row r="114" spans="1:5" ht="15" customHeight="1" x14ac:dyDescent="0.2">
      <c r="A114" s="63"/>
      <c r="B114" s="63"/>
      <c r="C114" s="63"/>
      <c r="D114" s="63"/>
      <c r="E114" s="63"/>
    </row>
    <row r="115" spans="1:5" ht="15" customHeight="1" x14ac:dyDescent="0.25">
      <c r="A115" s="64" t="s">
        <v>1</v>
      </c>
      <c r="B115" s="65"/>
      <c r="C115" s="65"/>
      <c r="D115" s="65"/>
      <c r="E115" s="65"/>
    </row>
    <row r="116" spans="1:5" ht="15" customHeight="1" x14ac:dyDescent="0.2">
      <c r="A116" s="66" t="s">
        <v>75</v>
      </c>
      <c r="B116" s="65"/>
      <c r="C116" s="65"/>
      <c r="D116" s="65"/>
      <c r="E116" s="67" t="s">
        <v>76</v>
      </c>
    </row>
    <row r="117" spans="1:5" ht="15" customHeight="1" x14ac:dyDescent="0.25">
      <c r="A117" s="68"/>
      <c r="B117" s="64"/>
      <c r="C117" s="65"/>
      <c r="D117" s="65"/>
      <c r="E117" s="69"/>
    </row>
    <row r="118" spans="1:5" ht="15" customHeight="1" x14ac:dyDescent="0.2">
      <c r="A118" s="207" t="s">
        <v>49</v>
      </c>
      <c r="B118" s="207" t="s">
        <v>50</v>
      </c>
      <c r="C118" s="207" t="s">
        <v>51</v>
      </c>
      <c r="D118" s="244" t="s">
        <v>52</v>
      </c>
      <c r="E118" s="207" t="s">
        <v>53</v>
      </c>
    </row>
    <row r="119" spans="1:5" ht="15" customHeight="1" x14ac:dyDescent="0.2">
      <c r="A119" s="257">
        <v>32133031</v>
      </c>
      <c r="B119" s="261">
        <v>90000000000</v>
      </c>
      <c r="C119" s="200"/>
      <c r="D119" s="201" t="s">
        <v>172</v>
      </c>
      <c r="E119" s="202">
        <v>962668.53</v>
      </c>
    </row>
    <row r="120" spans="1:5" ht="15" customHeight="1" x14ac:dyDescent="0.2">
      <c r="A120" s="257">
        <v>32533031</v>
      </c>
      <c r="B120" s="261">
        <v>90000000000</v>
      </c>
      <c r="C120" s="200"/>
      <c r="D120" s="201" t="s">
        <v>172</v>
      </c>
      <c r="E120" s="202">
        <v>5455121.6699999999</v>
      </c>
    </row>
    <row r="121" spans="1:5" ht="15" customHeight="1" x14ac:dyDescent="0.2">
      <c r="A121" s="245"/>
      <c r="B121" s="199"/>
      <c r="C121" s="213" t="s">
        <v>55</v>
      </c>
      <c r="D121" s="246"/>
      <c r="E121" s="247">
        <f>SUM(E119:E120)</f>
        <v>6417790.2000000002</v>
      </c>
    </row>
    <row r="122" spans="1:5" ht="15" customHeight="1" x14ac:dyDescent="0.2">
      <c r="A122" s="119"/>
      <c r="B122" s="119"/>
      <c r="C122" s="119"/>
      <c r="D122" s="119"/>
      <c r="E122" s="119"/>
    </row>
    <row r="123" spans="1:5" ht="15" customHeight="1" x14ac:dyDescent="0.25">
      <c r="A123" s="64" t="s">
        <v>18</v>
      </c>
      <c r="B123" s="65"/>
      <c r="C123" s="65"/>
      <c r="D123" s="65"/>
      <c r="E123" s="68"/>
    </row>
    <row r="124" spans="1:5" ht="15" customHeight="1" x14ac:dyDescent="0.2">
      <c r="A124" s="66" t="s">
        <v>75</v>
      </c>
      <c r="B124" s="65"/>
      <c r="C124" s="65"/>
      <c r="D124" s="65"/>
      <c r="E124" s="67" t="s">
        <v>76</v>
      </c>
    </row>
    <row r="125" spans="1:5" ht="15" customHeight="1" x14ac:dyDescent="0.25">
      <c r="A125" s="68"/>
      <c r="B125" s="64"/>
      <c r="C125" s="65"/>
      <c r="D125" s="65"/>
      <c r="E125" s="69"/>
    </row>
    <row r="126" spans="1:5" ht="15" customHeight="1" x14ac:dyDescent="0.2">
      <c r="A126" s="207" t="s">
        <v>49</v>
      </c>
      <c r="B126" s="207" t="s">
        <v>50</v>
      </c>
      <c r="C126" s="207" t="s">
        <v>51</v>
      </c>
      <c r="D126" s="244" t="s">
        <v>52</v>
      </c>
      <c r="E126" s="207" t="s">
        <v>53</v>
      </c>
    </row>
    <row r="127" spans="1:5" ht="15" customHeight="1" x14ac:dyDescent="0.2">
      <c r="A127" s="257">
        <v>32133031</v>
      </c>
      <c r="B127" s="261">
        <v>30001001102</v>
      </c>
      <c r="C127" s="200">
        <v>3121</v>
      </c>
      <c r="D127" s="267" t="s">
        <v>135</v>
      </c>
      <c r="E127" s="202">
        <v>233089.38</v>
      </c>
    </row>
    <row r="128" spans="1:5" ht="15" customHeight="1" x14ac:dyDescent="0.2">
      <c r="A128" s="257">
        <v>32533031</v>
      </c>
      <c r="B128" s="261">
        <v>30001001102</v>
      </c>
      <c r="C128" s="200">
        <v>3121</v>
      </c>
      <c r="D128" s="267" t="s">
        <v>135</v>
      </c>
      <c r="E128" s="202">
        <v>1320839.82</v>
      </c>
    </row>
    <row r="129" spans="1:5" ht="15" customHeight="1" x14ac:dyDescent="0.2">
      <c r="A129" s="257">
        <v>32133031</v>
      </c>
      <c r="B129" s="261">
        <v>30001001201</v>
      </c>
      <c r="C129" s="200">
        <v>3123</v>
      </c>
      <c r="D129" s="267" t="s">
        <v>135</v>
      </c>
      <c r="E129" s="202">
        <v>106181.28</v>
      </c>
    </row>
    <row r="130" spans="1:5" ht="15" customHeight="1" x14ac:dyDescent="0.2">
      <c r="A130" s="257">
        <v>32533031</v>
      </c>
      <c r="B130" s="261">
        <v>30001001201</v>
      </c>
      <c r="C130" s="200">
        <v>3123</v>
      </c>
      <c r="D130" s="267" t="s">
        <v>135</v>
      </c>
      <c r="E130" s="202">
        <v>601693.92000000004</v>
      </c>
    </row>
    <row r="131" spans="1:5" ht="15" customHeight="1" x14ac:dyDescent="0.2">
      <c r="A131" s="257">
        <v>32133031</v>
      </c>
      <c r="B131" s="261">
        <v>30001001202</v>
      </c>
      <c r="C131" s="200">
        <v>3122</v>
      </c>
      <c r="D131" s="262" t="s">
        <v>135</v>
      </c>
      <c r="E131" s="202">
        <v>99092.160000000003</v>
      </c>
    </row>
    <row r="132" spans="1:5" ht="15" customHeight="1" x14ac:dyDescent="0.2">
      <c r="A132" s="257">
        <v>32533031</v>
      </c>
      <c r="B132" s="261">
        <v>30001001202</v>
      </c>
      <c r="C132" s="200">
        <v>3122</v>
      </c>
      <c r="D132" s="262" t="s">
        <v>135</v>
      </c>
      <c r="E132" s="202">
        <v>561522.24</v>
      </c>
    </row>
    <row r="133" spans="1:5" ht="15" customHeight="1" x14ac:dyDescent="0.2">
      <c r="A133" s="257">
        <v>32133031</v>
      </c>
      <c r="B133" s="261">
        <v>30001001132</v>
      </c>
      <c r="C133" s="200">
        <v>3122</v>
      </c>
      <c r="D133" s="262" t="s">
        <v>135</v>
      </c>
      <c r="E133" s="202">
        <v>102610.89</v>
      </c>
    </row>
    <row r="134" spans="1:5" ht="15" customHeight="1" x14ac:dyDescent="0.2">
      <c r="A134" s="257">
        <v>32533031</v>
      </c>
      <c r="B134" s="261">
        <v>30001001132</v>
      </c>
      <c r="C134" s="200">
        <v>3122</v>
      </c>
      <c r="D134" s="262" t="s">
        <v>135</v>
      </c>
      <c r="E134" s="202">
        <v>581461.71</v>
      </c>
    </row>
    <row r="135" spans="1:5" ht="15" customHeight="1" x14ac:dyDescent="0.2">
      <c r="A135" s="257">
        <v>32133031</v>
      </c>
      <c r="B135" s="261">
        <v>30001001125</v>
      </c>
      <c r="C135" s="200">
        <v>3122</v>
      </c>
      <c r="D135" s="262" t="s">
        <v>135</v>
      </c>
      <c r="E135" s="202">
        <v>63551.97</v>
      </c>
    </row>
    <row r="136" spans="1:5" ht="15" customHeight="1" x14ac:dyDescent="0.2">
      <c r="A136" s="257">
        <v>32533031</v>
      </c>
      <c r="B136" s="261">
        <v>30001001125</v>
      </c>
      <c r="C136" s="200">
        <v>3122</v>
      </c>
      <c r="D136" s="262" t="s">
        <v>135</v>
      </c>
      <c r="E136" s="202">
        <v>360127.83</v>
      </c>
    </row>
    <row r="137" spans="1:5" ht="15" customHeight="1" x14ac:dyDescent="0.2">
      <c r="A137" s="257">
        <v>32133031</v>
      </c>
      <c r="B137" s="261">
        <v>30001001225</v>
      </c>
      <c r="C137" s="200">
        <v>3124</v>
      </c>
      <c r="D137" s="262" t="s">
        <v>135</v>
      </c>
      <c r="E137" s="202">
        <v>75897.09</v>
      </c>
    </row>
    <row r="138" spans="1:5" ht="15" customHeight="1" x14ac:dyDescent="0.2">
      <c r="A138" s="257">
        <v>32533031</v>
      </c>
      <c r="B138" s="261">
        <v>30001001225</v>
      </c>
      <c r="C138" s="200">
        <v>3124</v>
      </c>
      <c r="D138" s="262" t="s">
        <v>135</v>
      </c>
      <c r="E138" s="202">
        <v>430083.51</v>
      </c>
    </row>
    <row r="139" spans="1:5" ht="15" customHeight="1" x14ac:dyDescent="0.2">
      <c r="A139" s="257">
        <v>32133031</v>
      </c>
      <c r="B139" s="261">
        <v>30001001226</v>
      </c>
      <c r="C139" s="200">
        <v>3123</v>
      </c>
      <c r="D139" s="262" t="s">
        <v>135</v>
      </c>
      <c r="E139" s="202">
        <v>97779.6</v>
      </c>
    </row>
    <row r="140" spans="1:5" ht="15" customHeight="1" x14ac:dyDescent="0.2">
      <c r="A140" s="257">
        <v>32533031</v>
      </c>
      <c r="B140" s="261">
        <v>30001001226</v>
      </c>
      <c r="C140" s="200">
        <v>3123</v>
      </c>
      <c r="D140" s="262" t="s">
        <v>135</v>
      </c>
      <c r="E140" s="202">
        <v>554084.4</v>
      </c>
    </row>
    <row r="141" spans="1:5" ht="15" customHeight="1" x14ac:dyDescent="0.2">
      <c r="A141" s="257">
        <v>32133031</v>
      </c>
      <c r="B141" s="261">
        <v>30001001108</v>
      </c>
      <c r="C141" s="200">
        <v>3121</v>
      </c>
      <c r="D141" s="262" t="s">
        <v>135</v>
      </c>
      <c r="E141" s="202">
        <v>184466.16</v>
      </c>
    </row>
    <row r="142" spans="1:5" ht="15" customHeight="1" x14ac:dyDescent="0.2">
      <c r="A142" s="257">
        <v>32533031</v>
      </c>
      <c r="B142" s="261">
        <v>30001001108</v>
      </c>
      <c r="C142" s="200">
        <v>3121</v>
      </c>
      <c r="D142" s="262" t="s">
        <v>135</v>
      </c>
      <c r="E142" s="202">
        <v>1045308.24</v>
      </c>
    </row>
    <row r="143" spans="1:5" ht="15" customHeight="1" x14ac:dyDescent="0.2">
      <c r="A143" s="245"/>
      <c r="B143" s="212"/>
      <c r="C143" s="213" t="s">
        <v>55</v>
      </c>
      <c r="D143" s="246"/>
      <c r="E143" s="247">
        <f>SUM(E127:E142)</f>
        <v>6417790.2000000011</v>
      </c>
    </row>
    <row r="144" spans="1:5" ht="15" customHeight="1" x14ac:dyDescent="0.2"/>
    <row r="145" spans="1:5" ht="15" customHeight="1" x14ac:dyDescent="0.2"/>
    <row r="146" spans="1:5" ht="15" customHeight="1" x14ac:dyDescent="0.25">
      <c r="A146" s="33" t="s">
        <v>391</v>
      </c>
    </row>
    <row r="147" spans="1:5" ht="15" customHeight="1" x14ac:dyDescent="0.2">
      <c r="A147" s="321" t="s">
        <v>63</v>
      </c>
      <c r="B147" s="321"/>
      <c r="C147" s="321"/>
      <c r="D147" s="321"/>
      <c r="E147" s="321"/>
    </row>
    <row r="148" spans="1:5" ht="15" customHeight="1" x14ac:dyDescent="0.2">
      <c r="A148" s="321" t="s">
        <v>186</v>
      </c>
      <c r="B148" s="321"/>
      <c r="C148" s="321"/>
      <c r="D148" s="321"/>
      <c r="E148" s="321"/>
    </row>
    <row r="149" spans="1:5" ht="15" customHeight="1" x14ac:dyDescent="0.2">
      <c r="A149" s="320" t="s">
        <v>392</v>
      </c>
      <c r="B149" s="320"/>
      <c r="C149" s="320"/>
      <c r="D149" s="320"/>
      <c r="E149" s="320"/>
    </row>
    <row r="150" spans="1:5" ht="15" customHeight="1" x14ac:dyDescent="0.2">
      <c r="A150" s="320"/>
      <c r="B150" s="320"/>
      <c r="C150" s="320"/>
      <c r="D150" s="320"/>
      <c r="E150" s="320"/>
    </row>
    <row r="151" spans="1:5" ht="15" customHeight="1" x14ac:dyDescent="0.2">
      <c r="A151" s="320"/>
      <c r="B151" s="320"/>
      <c r="C151" s="320"/>
      <c r="D151" s="320"/>
      <c r="E151" s="320"/>
    </row>
    <row r="152" spans="1:5" ht="15" customHeight="1" x14ac:dyDescent="0.2">
      <c r="A152" s="320"/>
      <c r="B152" s="320"/>
      <c r="C152" s="320"/>
      <c r="D152" s="320"/>
      <c r="E152" s="320"/>
    </row>
    <row r="153" spans="1:5" ht="15" customHeight="1" x14ac:dyDescent="0.2">
      <c r="A153" s="320"/>
      <c r="B153" s="320"/>
      <c r="C153" s="320"/>
      <c r="D153" s="320"/>
      <c r="E153" s="320"/>
    </row>
    <row r="154" spans="1:5" ht="15" customHeight="1" x14ac:dyDescent="0.2">
      <c r="A154" s="35"/>
      <c r="B154" s="35"/>
      <c r="C154" s="35"/>
      <c r="D154" s="35"/>
      <c r="E154" s="35"/>
    </row>
    <row r="155" spans="1:5" ht="15" customHeight="1" x14ac:dyDescent="0.2">
      <c r="A155" s="35"/>
      <c r="B155" s="35"/>
      <c r="C155" s="35"/>
      <c r="D155" s="35"/>
      <c r="E155" s="35"/>
    </row>
    <row r="156" spans="1:5" ht="15" customHeight="1" x14ac:dyDescent="0.2">
      <c r="A156" s="35"/>
      <c r="B156" s="35"/>
      <c r="C156" s="35"/>
      <c r="D156" s="35"/>
      <c r="E156" s="35"/>
    </row>
    <row r="157" spans="1:5" ht="15" customHeight="1" x14ac:dyDescent="0.25">
      <c r="A157" s="36" t="s">
        <v>1</v>
      </c>
      <c r="B157" s="37"/>
      <c r="C157" s="37"/>
      <c r="D157" s="37"/>
      <c r="E157" s="37"/>
    </row>
    <row r="158" spans="1:5" ht="15" customHeight="1" x14ac:dyDescent="0.2">
      <c r="A158" s="66" t="s">
        <v>75</v>
      </c>
      <c r="B158" s="65"/>
      <c r="C158" s="65"/>
      <c r="D158" s="65"/>
      <c r="E158" s="67" t="s">
        <v>76</v>
      </c>
    </row>
    <row r="159" spans="1:5" ht="15" customHeight="1" x14ac:dyDescent="0.25">
      <c r="A159" s="157"/>
      <c r="B159" s="36"/>
      <c r="C159" s="37"/>
      <c r="D159" s="37"/>
      <c r="E159" s="42"/>
    </row>
    <row r="160" spans="1:5" ht="15" customHeight="1" x14ac:dyDescent="0.2">
      <c r="A160" s="195" t="s">
        <v>49</v>
      </c>
      <c r="B160" s="195" t="s">
        <v>50</v>
      </c>
      <c r="C160" s="195" t="s">
        <v>51</v>
      </c>
      <c r="D160" s="196" t="s">
        <v>52</v>
      </c>
      <c r="E160" s="197" t="s">
        <v>53</v>
      </c>
    </row>
    <row r="161" spans="1:5" ht="15" customHeight="1" x14ac:dyDescent="0.2">
      <c r="A161" s="229">
        <v>33113233</v>
      </c>
      <c r="B161" s="217">
        <v>90000000000</v>
      </c>
      <c r="C161" s="230"/>
      <c r="D161" s="231" t="s">
        <v>172</v>
      </c>
      <c r="E161" s="202">
        <v>167797.67</v>
      </c>
    </row>
    <row r="162" spans="1:5" ht="15" customHeight="1" x14ac:dyDescent="0.2">
      <c r="A162" s="229">
        <v>33513233</v>
      </c>
      <c r="B162" s="217">
        <v>90000000000</v>
      </c>
      <c r="C162" s="230"/>
      <c r="D162" s="231" t="s">
        <v>172</v>
      </c>
      <c r="E162" s="202">
        <v>950853.43</v>
      </c>
    </row>
    <row r="163" spans="1:5" ht="15" customHeight="1" x14ac:dyDescent="0.2">
      <c r="A163" s="232"/>
      <c r="B163" s="217"/>
      <c r="C163" s="204" t="s">
        <v>55</v>
      </c>
      <c r="D163" s="205"/>
      <c r="E163" s="206">
        <f>SUM(E161:E162)</f>
        <v>1118651.1000000001</v>
      </c>
    </row>
    <row r="164" spans="1:5" ht="15" customHeight="1" x14ac:dyDescent="0.2">
      <c r="A164" s="157"/>
      <c r="B164" s="157"/>
      <c r="C164" s="157"/>
      <c r="D164" s="157"/>
      <c r="E164" s="157"/>
    </row>
    <row r="165" spans="1:5" ht="15" customHeight="1" x14ac:dyDescent="0.25">
      <c r="A165" s="36" t="s">
        <v>18</v>
      </c>
      <c r="B165" s="37"/>
      <c r="C165" s="37"/>
      <c r="D165" s="37"/>
      <c r="E165" s="37"/>
    </row>
    <row r="166" spans="1:5" ht="15" customHeight="1" x14ac:dyDescent="0.2">
      <c r="A166" s="66" t="s">
        <v>75</v>
      </c>
      <c r="B166" s="65"/>
      <c r="C166" s="65"/>
      <c r="D166" s="65"/>
      <c r="E166" s="67" t="s">
        <v>76</v>
      </c>
    </row>
    <row r="167" spans="1:5" ht="15" customHeight="1" x14ac:dyDescent="0.2">
      <c r="A167" s="157"/>
      <c r="B167" s="40"/>
      <c r="C167" s="37"/>
      <c r="D167" s="157"/>
      <c r="E167" s="133"/>
    </row>
    <row r="168" spans="1:5" ht="15" customHeight="1" x14ac:dyDescent="0.2">
      <c r="A168" s="207" t="s">
        <v>49</v>
      </c>
      <c r="B168" s="207" t="s">
        <v>50</v>
      </c>
      <c r="C168" s="195" t="s">
        <v>51</v>
      </c>
      <c r="D168" s="222" t="s">
        <v>52</v>
      </c>
      <c r="E168" s="197" t="s">
        <v>53</v>
      </c>
    </row>
    <row r="169" spans="1:5" ht="15" customHeight="1" x14ac:dyDescent="0.2">
      <c r="A169" s="229">
        <v>33113233</v>
      </c>
      <c r="B169" s="209">
        <v>30001001142</v>
      </c>
      <c r="C169" s="209">
        <v>3123</v>
      </c>
      <c r="D169" s="259" t="s">
        <v>135</v>
      </c>
      <c r="E169" s="202">
        <v>167797.67</v>
      </c>
    </row>
    <row r="170" spans="1:5" ht="15" customHeight="1" x14ac:dyDescent="0.2">
      <c r="A170" s="229">
        <v>33513233</v>
      </c>
      <c r="B170" s="209">
        <v>30001001142</v>
      </c>
      <c r="C170" s="209">
        <v>3123</v>
      </c>
      <c r="D170" s="259" t="s">
        <v>135</v>
      </c>
      <c r="E170" s="202">
        <v>950853.43</v>
      </c>
    </row>
    <row r="171" spans="1:5" ht="15" customHeight="1" x14ac:dyDescent="0.2">
      <c r="A171" s="232"/>
      <c r="B171" s="235"/>
      <c r="C171" s="204" t="s">
        <v>55</v>
      </c>
      <c r="D171" s="227"/>
      <c r="E171" s="228">
        <f>SUM(E169:E170)</f>
        <v>1118651.1000000001</v>
      </c>
    </row>
    <row r="172" spans="1:5" ht="15" customHeight="1" x14ac:dyDescent="0.2"/>
    <row r="173" spans="1:5" ht="15" customHeight="1" x14ac:dyDescent="0.2"/>
    <row r="174" spans="1:5" ht="15" customHeight="1" x14ac:dyDescent="0.25">
      <c r="A174" s="33" t="s">
        <v>393</v>
      </c>
    </row>
    <row r="175" spans="1:5" ht="15" customHeight="1" x14ac:dyDescent="0.2">
      <c r="A175" s="326" t="s">
        <v>63</v>
      </c>
      <c r="B175" s="326"/>
      <c r="C175" s="326"/>
      <c r="D175" s="326"/>
      <c r="E175" s="326"/>
    </row>
    <row r="176" spans="1:5" ht="15" customHeight="1" x14ac:dyDescent="0.2">
      <c r="A176" s="321" t="s">
        <v>170</v>
      </c>
      <c r="B176" s="321"/>
      <c r="C176" s="321"/>
      <c r="D176" s="321"/>
      <c r="E176" s="321"/>
    </row>
    <row r="177" spans="1:5" ht="15" customHeight="1" x14ac:dyDescent="0.2">
      <c r="A177" s="320" t="s">
        <v>394</v>
      </c>
      <c r="B177" s="320"/>
      <c r="C177" s="320"/>
      <c r="D177" s="320"/>
      <c r="E177" s="320"/>
    </row>
    <row r="178" spans="1:5" ht="15" customHeight="1" x14ac:dyDescent="0.2">
      <c r="A178" s="320"/>
      <c r="B178" s="320"/>
      <c r="C178" s="320"/>
      <c r="D178" s="320"/>
      <c r="E178" s="320"/>
    </row>
    <row r="179" spans="1:5" ht="15" customHeight="1" x14ac:dyDescent="0.2">
      <c r="A179" s="320"/>
      <c r="B179" s="320"/>
      <c r="C179" s="320"/>
      <c r="D179" s="320"/>
      <c r="E179" s="320"/>
    </row>
    <row r="180" spans="1:5" ht="15" customHeight="1" x14ac:dyDescent="0.2">
      <c r="A180" s="320"/>
      <c r="B180" s="320"/>
      <c r="C180" s="320"/>
      <c r="D180" s="320"/>
      <c r="E180" s="320"/>
    </row>
    <row r="181" spans="1:5" ht="15" customHeight="1" x14ac:dyDescent="0.2">
      <c r="A181" s="320"/>
      <c r="B181" s="320"/>
      <c r="C181" s="320"/>
      <c r="D181" s="320"/>
      <c r="E181" s="320"/>
    </row>
    <row r="182" spans="1:5" ht="15" customHeight="1" x14ac:dyDescent="0.2">
      <c r="A182" s="320"/>
      <c r="B182" s="320"/>
      <c r="C182" s="320"/>
      <c r="D182" s="320"/>
      <c r="E182" s="320"/>
    </row>
    <row r="183" spans="1:5" ht="15" customHeight="1" x14ac:dyDescent="0.2">
      <c r="A183" s="63"/>
      <c r="B183" s="63"/>
      <c r="C183" s="63"/>
      <c r="D183" s="63"/>
      <c r="E183" s="63"/>
    </row>
    <row r="184" spans="1:5" ht="15" customHeight="1" x14ac:dyDescent="0.25">
      <c r="A184" s="64" t="s">
        <v>1</v>
      </c>
      <c r="B184" s="65"/>
      <c r="C184" s="65"/>
      <c r="D184" s="65"/>
      <c r="E184" s="65"/>
    </row>
    <row r="185" spans="1:5" ht="15" customHeight="1" x14ac:dyDescent="0.2">
      <c r="A185" s="66" t="s">
        <v>75</v>
      </c>
      <c r="B185" s="65"/>
      <c r="C185" s="65"/>
      <c r="D185" s="65"/>
      <c r="E185" s="67" t="s">
        <v>76</v>
      </c>
    </row>
    <row r="186" spans="1:5" ht="15" customHeight="1" x14ac:dyDescent="0.25">
      <c r="A186" s="68"/>
      <c r="B186" s="64"/>
      <c r="C186" s="65"/>
      <c r="D186" s="65"/>
      <c r="E186" s="69"/>
    </row>
    <row r="187" spans="1:5" ht="15" customHeight="1" x14ac:dyDescent="0.2">
      <c r="A187" s="207" t="s">
        <v>49</v>
      </c>
      <c r="B187" s="195" t="s">
        <v>50</v>
      </c>
      <c r="C187" s="207" t="s">
        <v>51</v>
      </c>
      <c r="D187" s="244" t="s">
        <v>52</v>
      </c>
      <c r="E187" s="207" t="s">
        <v>53</v>
      </c>
    </row>
    <row r="188" spans="1:5" ht="15" customHeight="1" x14ac:dyDescent="0.2">
      <c r="A188" s="257">
        <v>32133123</v>
      </c>
      <c r="B188" s="258">
        <v>90000000000</v>
      </c>
      <c r="C188" s="200"/>
      <c r="D188" s="201" t="s">
        <v>172</v>
      </c>
      <c r="E188" s="202">
        <v>51986.76</v>
      </c>
    </row>
    <row r="189" spans="1:5" ht="15" customHeight="1" x14ac:dyDescent="0.2">
      <c r="A189" s="257">
        <v>32533123</v>
      </c>
      <c r="B189" s="258">
        <v>90000000000</v>
      </c>
      <c r="C189" s="200"/>
      <c r="D189" s="201" t="s">
        <v>172</v>
      </c>
      <c r="E189" s="202">
        <v>294591.64</v>
      </c>
    </row>
    <row r="190" spans="1:5" ht="15" customHeight="1" x14ac:dyDescent="0.2">
      <c r="A190" s="245"/>
      <c r="B190" s="217"/>
      <c r="C190" s="213" t="s">
        <v>55</v>
      </c>
      <c r="D190" s="246"/>
      <c r="E190" s="247">
        <f>SUM(E188:E189)</f>
        <v>346578.4</v>
      </c>
    </row>
    <row r="191" spans="1:5" ht="15" customHeight="1" x14ac:dyDescent="0.2"/>
    <row r="192" spans="1:5" ht="15" customHeight="1" x14ac:dyDescent="0.25">
      <c r="A192" s="64" t="s">
        <v>18</v>
      </c>
      <c r="B192" s="65"/>
      <c r="C192" s="65"/>
      <c r="D192" s="65"/>
      <c r="E192" s="68"/>
    </row>
    <row r="193" spans="1:5" ht="15" customHeight="1" x14ac:dyDescent="0.2">
      <c r="A193" s="66" t="s">
        <v>75</v>
      </c>
      <c r="B193" s="65"/>
      <c r="C193" s="65"/>
      <c r="D193" s="65"/>
      <c r="E193" s="67" t="s">
        <v>76</v>
      </c>
    </row>
    <row r="194" spans="1:5" ht="15" customHeight="1" x14ac:dyDescent="0.25">
      <c r="A194" s="68"/>
      <c r="B194" s="64"/>
      <c r="C194" s="65"/>
      <c r="D194" s="65"/>
      <c r="E194" s="69"/>
    </row>
    <row r="195" spans="1:5" ht="15" customHeight="1" x14ac:dyDescent="0.2">
      <c r="A195" s="207" t="s">
        <v>49</v>
      </c>
      <c r="B195" s="195" t="s">
        <v>50</v>
      </c>
      <c r="C195" s="207" t="s">
        <v>51</v>
      </c>
      <c r="D195" s="244" t="s">
        <v>52</v>
      </c>
      <c r="E195" s="207" t="s">
        <v>53</v>
      </c>
    </row>
    <row r="196" spans="1:5" ht="15" customHeight="1" x14ac:dyDescent="0.2">
      <c r="A196" s="257">
        <v>32133123</v>
      </c>
      <c r="B196" s="258">
        <v>30001001012</v>
      </c>
      <c r="C196" s="200">
        <v>3114</v>
      </c>
      <c r="D196" s="259" t="s">
        <v>135</v>
      </c>
      <c r="E196" s="202">
        <v>51986.76</v>
      </c>
    </row>
    <row r="197" spans="1:5" ht="15" customHeight="1" x14ac:dyDescent="0.2">
      <c r="A197" s="257">
        <v>32533123</v>
      </c>
      <c r="B197" s="258">
        <v>30001001012</v>
      </c>
      <c r="C197" s="200">
        <v>3114</v>
      </c>
      <c r="D197" s="259" t="s">
        <v>135</v>
      </c>
      <c r="E197" s="202">
        <v>294591.64</v>
      </c>
    </row>
    <row r="198" spans="1:5" ht="15" customHeight="1" x14ac:dyDescent="0.2">
      <c r="A198" s="245"/>
      <c r="B198" s="217"/>
      <c r="C198" s="213" t="s">
        <v>55</v>
      </c>
      <c r="D198" s="246"/>
      <c r="E198" s="247">
        <f>SUM(E196:E197)</f>
        <v>346578.4</v>
      </c>
    </row>
    <row r="199" spans="1:5" ht="15" customHeight="1" x14ac:dyDescent="0.2"/>
    <row r="200" spans="1:5" ht="15" customHeight="1" x14ac:dyDescent="0.2"/>
    <row r="201" spans="1:5" ht="15" customHeight="1" x14ac:dyDescent="0.25">
      <c r="A201" s="33" t="s">
        <v>395</v>
      </c>
    </row>
    <row r="202" spans="1:5" ht="15" customHeight="1" x14ac:dyDescent="0.2">
      <c r="A202" s="321" t="s">
        <v>63</v>
      </c>
      <c r="B202" s="321"/>
      <c r="C202" s="321"/>
      <c r="D202" s="321"/>
      <c r="E202" s="321"/>
    </row>
    <row r="203" spans="1:5" ht="15" customHeight="1" x14ac:dyDescent="0.2">
      <c r="A203" s="321" t="s">
        <v>396</v>
      </c>
      <c r="B203" s="321"/>
      <c r="C203" s="321"/>
      <c r="D203" s="321"/>
      <c r="E203" s="321"/>
    </row>
    <row r="204" spans="1:5" ht="15" customHeight="1" x14ac:dyDescent="0.2">
      <c r="A204" s="320" t="s">
        <v>397</v>
      </c>
      <c r="B204" s="320"/>
      <c r="C204" s="320"/>
      <c r="D204" s="320"/>
      <c r="E204" s="320"/>
    </row>
    <row r="205" spans="1:5" ht="15" customHeight="1" x14ac:dyDescent="0.2">
      <c r="A205" s="320"/>
      <c r="B205" s="320"/>
      <c r="C205" s="320"/>
      <c r="D205" s="320"/>
      <c r="E205" s="320"/>
    </row>
    <row r="206" spans="1:5" ht="15" customHeight="1" x14ac:dyDescent="0.2">
      <c r="A206" s="320"/>
      <c r="B206" s="320"/>
      <c r="C206" s="320"/>
      <c r="D206" s="320"/>
      <c r="E206" s="320"/>
    </row>
    <row r="207" spans="1:5" ht="15" customHeight="1" x14ac:dyDescent="0.2">
      <c r="A207" s="320"/>
      <c r="B207" s="320"/>
      <c r="C207" s="320"/>
      <c r="D207" s="320"/>
      <c r="E207" s="320"/>
    </row>
    <row r="208" spans="1:5" ht="15" customHeight="1" x14ac:dyDescent="0.2">
      <c r="A208" s="63"/>
      <c r="B208" s="63"/>
      <c r="C208" s="63"/>
      <c r="D208" s="63"/>
      <c r="E208" s="63"/>
    </row>
    <row r="209" spans="1:5" ht="15" customHeight="1" x14ac:dyDescent="0.25">
      <c r="A209" s="64" t="s">
        <v>1</v>
      </c>
      <c r="B209" s="65"/>
      <c r="C209" s="65"/>
      <c r="D209" s="65"/>
      <c r="E209" s="65"/>
    </row>
    <row r="210" spans="1:5" ht="15" customHeight="1" x14ac:dyDescent="0.2">
      <c r="A210" s="66" t="s">
        <v>75</v>
      </c>
      <c r="B210" s="65"/>
      <c r="C210" s="65"/>
      <c r="D210" s="65"/>
      <c r="E210" s="67" t="s">
        <v>76</v>
      </c>
    </row>
    <row r="211" spans="1:5" ht="15" customHeight="1" x14ac:dyDescent="0.25">
      <c r="A211" s="68"/>
      <c r="B211" s="64"/>
      <c r="C211" s="65"/>
      <c r="D211" s="65"/>
      <c r="E211" s="69"/>
    </row>
    <row r="212" spans="1:5" ht="15" customHeight="1" x14ac:dyDescent="0.2">
      <c r="A212" s="207" t="s">
        <v>49</v>
      </c>
      <c r="B212" s="195" t="s">
        <v>50</v>
      </c>
      <c r="C212" s="207" t="s">
        <v>51</v>
      </c>
      <c r="D212" s="244" t="s">
        <v>52</v>
      </c>
      <c r="E212" s="207" t="s">
        <v>53</v>
      </c>
    </row>
    <row r="213" spans="1:5" ht="15" customHeight="1" x14ac:dyDescent="0.2">
      <c r="A213" s="211">
        <v>15340</v>
      </c>
      <c r="B213" s="217">
        <v>90000000000</v>
      </c>
      <c r="C213" s="200"/>
      <c r="D213" s="201" t="s">
        <v>172</v>
      </c>
      <c r="E213" s="202">
        <v>142857</v>
      </c>
    </row>
    <row r="214" spans="1:5" ht="15" customHeight="1" x14ac:dyDescent="0.2">
      <c r="A214" s="245"/>
      <c r="B214" s="217"/>
      <c r="C214" s="213" t="s">
        <v>55</v>
      </c>
      <c r="D214" s="246"/>
      <c r="E214" s="247">
        <f>SUM(E213:E213)</f>
        <v>142857</v>
      </c>
    </row>
    <row r="215" spans="1:5" ht="15" customHeight="1" x14ac:dyDescent="0.25">
      <c r="A215" s="33"/>
      <c r="B215" s="119"/>
      <c r="C215" s="119"/>
      <c r="D215" s="119"/>
      <c r="E215" s="119"/>
    </row>
    <row r="216" spans="1:5" ht="15" customHeight="1" x14ac:dyDescent="0.25">
      <c r="A216" s="64" t="s">
        <v>18</v>
      </c>
      <c r="B216" s="65"/>
      <c r="C216" s="65"/>
      <c r="D216" s="65"/>
      <c r="E216" s="68"/>
    </row>
    <row r="217" spans="1:5" ht="15" customHeight="1" x14ac:dyDescent="0.2">
      <c r="A217" s="66" t="s">
        <v>75</v>
      </c>
      <c r="B217" s="65"/>
      <c r="C217" s="65"/>
      <c r="D217" s="65"/>
      <c r="E217" s="67" t="s">
        <v>76</v>
      </c>
    </row>
    <row r="218" spans="1:5" ht="15" customHeight="1" x14ac:dyDescent="0.2">
      <c r="A218" s="68"/>
      <c r="B218" s="118"/>
      <c r="C218" s="65"/>
      <c r="D218" s="119"/>
      <c r="E218" s="97"/>
    </row>
    <row r="219" spans="1:5" ht="15" customHeight="1" x14ac:dyDescent="0.2">
      <c r="A219" s="149" t="s">
        <v>173</v>
      </c>
      <c r="E219" s="150">
        <v>142857</v>
      </c>
    </row>
    <row r="220" spans="1:5" ht="15" customHeight="1" x14ac:dyDescent="0.2"/>
    <row r="221" spans="1:5" ht="15" customHeight="1" x14ac:dyDescent="0.2"/>
    <row r="222" spans="1:5" ht="15" customHeight="1" x14ac:dyDescent="0.25">
      <c r="A222" s="33" t="s">
        <v>398</v>
      </c>
    </row>
    <row r="223" spans="1:5" ht="15" customHeight="1" x14ac:dyDescent="0.2">
      <c r="A223" s="321" t="s">
        <v>63</v>
      </c>
      <c r="B223" s="321"/>
      <c r="C223" s="321"/>
      <c r="D223" s="321"/>
      <c r="E223" s="321"/>
    </row>
    <row r="224" spans="1:5" ht="15" customHeight="1" x14ac:dyDescent="0.2">
      <c r="A224" s="321" t="s">
        <v>300</v>
      </c>
      <c r="B224" s="321"/>
      <c r="C224" s="321"/>
      <c r="D224" s="321"/>
      <c r="E224" s="321"/>
    </row>
    <row r="225" spans="1:5" ht="15" customHeight="1" x14ac:dyDescent="0.2">
      <c r="A225" s="322" t="s">
        <v>399</v>
      </c>
      <c r="B225" s="322"/>
      <c r="C225" s="322"/>
      <c r="D225" s="322"/>
      <c r="E225" s="322"/>
    </row>
    <row r="226" spans="1:5" ht="15" customHeight="1" x14ac:dyDescent="0.2">
      <c r="A226" s="322"/>
      <c r="B226" s="322"/>
      <c r="C226" s="322"/>
      <c r="D226" s="322"/>
      <c r="E226" s="322"/>
    </row>
    <row r="227" spans="1:5" ht="15" customHeight="1" x14ac:dyDescent="0.2">
      <c r="A227" s="322"/>
      <c r="B227" s="322"/>
      <c r="C227" s="322"/>
      <c r="D227" s="322"/>
      <c r="E227" s="322"/>
    </row>
    <row r="228" spans="1:5" ht="15" customHeight="1" x14ac:dyDescent="0.2">
      <c r="A228" s="322"/>
      <c r="B228" s="322"/>
      <c r="C228" s="322"/>
      <c r="D228" s="322"/>
      <c r="E228" s="322"/>
    </row>
    <row r="229" spans="1:5" ht="15" customHeight="1" x14ac:dyDescent="0.2">
      <c r="A229" s="322"/>
      <c r="B229" s="322"/>
      <c r="C229" s="322"/>
      <c r="D229" s="322"/>
      <c r="E229" s="322"/>
    </row>
    <row r="230" spans="1:5" ht="15" customHeight="1" x14ac:dyDescent="0.2">
      <c r="A230" s="322"/>
      <c r="B230" s="322"/>
      <c r="C230" s="322"/>
      <c r="D230" s="322"/>
      <c r="E230" s="322"/>
    </row>
    <row r="231" spans="1:5" ht="15" customHeight="1" x14ac:dyDescent="0.2">
      <c r="A231" s="322"/>
      <c r="B231" s="322"/>
      <c r="C231" s="322"/>
      <c r="D231" s="322"/>
      <c r="E231" s="322"/>
    </row>
    <row r="232" spans="1:5" ht="15" customHeight="1" x14ac:dyDescent="0.2">
      <c r="A232" s="83"/>
      <c r="B232" s="255"/>
      <c r="C232" s="83"/>
      <c r="D232" s="83"/>
      <c r="E232" s="83"/>
    </row>
    <row r="233" spans="1:5" ht="15" customHeight="1" x14ac:dyDescent="0.25">
      <c r="A233" s="64" t="s">
        <v>1</v>
      </c>
      <c r="B233" s="95"/>
      <c r="C233" s="65"/>
      <c r="D233" s="65"/>
      <c r="E233" s="65"/>
    </row>
    <row r="234" spans="1:5" ht="15" customHeight="1" x14ac:dyDescent="0.2">
      <c r="A234" s="66" t="s">
        <v>123</v>
      </c>
      <c r="B234" s="95"/>
      <c r="C234" s="65"/>
      <c r="D234" s="65"/>
      <c r="E234" s="67" t="s">
        <v>124</v>
      </c>
    </row>
    <row r="235" spans="1:5" ht="15" customHeight="1" x14ac:dyDescent="0.25">
      <c r="A235" s="41"/>
      <c r="B235" s="162"/>
      <c r="C235" s="37"/>
      <c r="D235" s="37"/>
      <c r="E235" s="42"/>
    </row>
    <row r="236" spans="1:5" ht="15" customHeight="1" x14ac:dyDescent="0.2">
      <c r="A236" s="195" t="s">
        <v>49</v>
      </c>
      <c r="B236" s="195" t="s">
        <v>50</v>
      </c>
      <c r="C236" s="195" t="s">
        <v>51</v>
      </c>
      <c r="D236" s="196" t="s">
        <v>52</v>
      </c>
      <c r="E236" s="197" t="s">
        <v>53</v>
      </c>
    </row>
    <row r="237" spans="1:5" ht="15" customHeight="1" x14ac:dyDescent="0.2">
      <c r="A237" s="229">
        <v>38587505</v>
      </c>
      <c r="B237" s="209">
        <v>90000100489</v>
      </c>
      <c r="C237" s="218"/>
      <c r="D237" s="224" t="s">
        <v>302</v>
      </c>
      <c r="E237" s="202">
        <v>15208871.68</v>
      </c>
    </row>
    <row r="238" spans="1:5" ht="15" customHeight="1" x14ac:dyDescent="0.2">
      <c r="A238" s="229">
        <v>38187501</v>
      </c>
      <c r="B238" s="209">
        <v>90000100489</v>
      </c>
      <c r="C238" s="218"/>
      <c r="D238" s="224" t="s">
        <v>302</v>
      </c>
      <c r="E238" s="202">
        <v>894639.51</v>
      </c>
    </row>
    <row r="239" spans="1:5" ht="15" customHeight="1" x14ac:dyDescent="0.2">
      <c r="A239" s="229">
        <v>38587005</v>
      </c>
      <c r="B239" s="209">
        <v>90000100489</v>
      </c>
      <c r="C239" s="218"/>
      <c r="D239" s="243" t="s">
        <v>303</v>
      </c>
      <c r="E239" s="202">
        <v>15198</v>
      </c>
    </row>
    <row r="240" spans="1:5" ht="15" customHeight="1" x14ac:dyDescent="0.2">
      <c r="A240" s="229">
        <v>38187001</v>
      </c>
      <c r="B240" s="209">
        <v>90000100489</v>
      </c>
      <c r="C240" s="218"/>
      <c r="D240" s="243" t="s">
        <v>303</v>
      </c>
      <c r="E240" s="202">
        <v>894</v>
      </c>
    </row>
    <row r="241" spans="1:5" ht="15" customHeight="1" x14ac:dyDescent="0.2">
      <c r="A241" s="203"/>
      <c r="B241" s="236"/>
      <c r="C241" s="204" t="s">
        <v>55</v>
      </c>
      <c r="D241" s="205"/>
      <c r="E241" s="206">
        <f>SUM(E237:E240)</f>
        <v>16119603.189999999</v>
      </c>
    </row>
    <row r="242" spans="1:5" ht="15" customHeight="1" x14ac:dyDescent="0.25">
      <c r="A242" s="33"/>
      <c r="B242" s="107"/>
      <c r="C242" s="68"/>
      <c r="D242" s="68"/>
      <c r="E242" s="68"/>
    </row>
    <row r="243" spans="1:5" ht="15" customHeight="1" x14ac:dyDescent="0.25">
      <c r="A243" s="64" t="s">
        <v>18</v>
      </c>
      <c r="B243" s="95"/>
      <c r="C243" s="65"/>
    </row>
    <row r="244" spans="1:5" ht="15" customHeight="1" x14ac:dyDescent="0.2">
      <c r="A244" s="38" t="s">
        <v>70</v>
      </c>
      <c r="B244" s="61"/>
      <c r="C244" s="37"/>
      <c r="D244" s="37"/>
      <c r="E244" s="39" t="s">
        <v>71</v>
      </c>
    </row>
    <row r="245" spans="1:5" ht="15" customHeight="1" x14ac:dyDescent="0.2">
      <c r="A245" s="68"/>
      <c r="B245" s="96"/>
      <c r="C245" s="65"/>
      <c r="D245" s="119"/>
      <c r="E245" s="97"/>
    </row>
    <row r="246" spans="1:5" ht="15" customHeight="1" x14ac:dyDescent="0.2">
      <c r="A246" s="207" t="s">
        <v>49</v>
      </c>
      <c r="B246" s="207" t="s">
        <v>50</v>
      </c>
      <c r="C246" s="207" t="s">
        <v>51</v>
      </c>
      <c r="D246" s="208" t="s">
        <v>52</v>
      </c>
      <c r="E246" s="197" t="s">
        <v>53</v>
      </c>
    </row>
    <row r="247" spans="1:5" ht="15" customHeight="1" x14ac:dyDescent="0.2">
      <c r="A247" s="198">
        <v>813</v>
      </c>
      <c r="B247" s="209">
        <v>20000000000</v>
      </c>
      <c r="C247" s="200">
        <v>6409</v>
      </c>
      <c r="D247" s="249" t="s">
        <v>68</v>
      </c>
      <c r="E247" s="202">
        <v>15453779.949999999</v>
      </c>
    </row>
    <row r="248" spans="1:5" ht="15" customHeight="1" x14ac:dyDescent="0.2">
      <c r="A248" s="198">
        <v>50</v>
      </c>
      <c r="B248" s="209">
        <v>20000000000</v>
      </c>
      <c r="C248" s="200">
        <v>6409</v>
      </c>
      <c r="D248" s="249" t="s">
        <v>68</v>
      </c>
      <c r="E248" s="202">
        <v>665823.24</v>
      </c>
    </row>
    <row r="249" spans="1:5" ht="15" customHeight="1" x14ac:dyDescent="0.2">
      <c r="A249" s="211"/>
      <c r="B249" s="256"/>
      <c r="C249" s="213" t="s">
        <v>55</v>
      </c>
      <c r="D249" s="214"/>
      <c r="E249" s="215">
        <f>SUM(E247:E248)</f>
        <v>16119603.189999999</v>
      </c>
    </row>
    <row r="250" spans="1:5" ht="15" customHeight="1" x14ac:dyDescent="0.2"/>
    <row r="251" spans="1:5" ht="15" customHeight="1" x14ac:dyDescent="0.2"/>
    <row r="252" spans="1:5" ht="15" customHeight="1" x14ac:dyDescent="0.25">
      <c r="A252" s="33" t="s">
        <v>400</v>
      </c>
    </row>
    <row r="253" spans="1:5" ht="15" customHeight="1" x14ac:dyDescent="0.2">
      <c r="A253" s="321" t="s">
        <v>63</v>
      </c>
      <c r="B253" s="321"/>
      <c r="C253" s="321"/>
      <c r="D253" s="321"/>
      <c r="E253" s="321"/>
    </row>
    <row r="254" spans="1:5" ht="15" customHeight="1" x14ac:dyDescent="0.2">
      <c r="A254" s="321" t="s">
        <v>401</v>
      </c>
      <c r="B254" s="321"/>
      <c r="C254" s="321"/>
      <c r="D254" s="321"/>
      <c r="E254" s="321"/>
    </row>
    <row r="255" spans="1:5" ht="15" customHeight="1" x14ac:dyDescent="0.2">
      <c r="A255" s="322" t="s">
        <v>402</v>
      </c>
      <c r="B255" s="322"/>
      <c r="C255" s="322"/>
      <c r="D255" s="322"/>
      <c r="E255" s="322"/>
    </row>
    <row r="256" spans="1:5" ht="15" customHeight="1" x14ac:dyDescent="0.2">
      <c r="A256" s="322"/>
      <c r="B256" s="322"/>
      <c r="C256" s="322"/>
      <c r="D256" s="322"/>
      <c r="E256" s="322"/>
    </row>
    <row r="257" spans="1:5" ht="15" customHeight="1" x14ac:dyDescent="0.2">
      <c r="A257" s="322"/>
      <c r="B257" s="322"/>
      <c r="C257" s="322"/>
      <c r="D257" s="322"/>
      <c r="E257" s="322"/>
    </row>
    <row r="258" spans="1:5" ht="15" customHeight="1" x14ac:dyDescent="0.2">
      <c r="A258" s="322"/>
      <c r="B258" s="322"/>
      <c r="C258" s="322"/>
      <c r="D258" s="322"/>
      <c r="E258" s="322"/>
    </row>
    <row r="259" spans="1:5" ht="15" customHeight="1" x14ac:dyDescent="0.2">
      <c r="A259" s="322"/>
      <c r="B259" s="322"/>
      <c r="C259" s="322"/>
      <c r="D259" s="322"/>
      <c r="E259" s="322"/>
    </row>
    <row r="260" spans="1:5" ht="15" customHeight="1" x14ac:dyDescent="0.2">
      <c r="A260" s="322"/>
      <c r="B260" s="322"/>
      <c r="C260" s="322"/>
      <c r="D260" s="322"/>
      <c r="E260" s="322"/>
    </row>
    <row r="261" spans="1:5" ht="15" customHeight="1" x14ac:dyDescent="0.2"/>
    <row r="262" spans="1:5" ht="15" customHeight="1" x14ac:dyDescent="0.25">
      <c r="A262" s="64" t="s">
        <v>1</v>
      </c>
      <c r="B262" s="65"/>
      <c r="C262" s="65"/>
      <c r="D262" s="65"/>
      <c r="E262" s="65"/>
    </row>
    <row r="263" spans="1:5" ht="15" customHeight="1" x14ac:dyDescent="0.2">
      <c r="A263" s="66" t="s">
        <v>123</v>
      </c>
      <c r="B263" s="37"/>
      <c r="C263" s="37"/>
      <c r="D263" s="37"/>
      <c r="E263" s="39" t="s">
        <v>128</v>
      </c>
    </row>
    <row r="264" spans="1:5" ht="15" customHeight="1" x14ac:dyDescent="0.25">
      <c r="A264" s="41"/>
      <c r="B264" s="36"/>
      <c r="C264" s="37"/>
      <c r="D264" s="37"/>
      <c r="E264" s="42"/>
    </row>
    <row r="265" spans="1:5" ht="15" customHeight="1" x14ac:dyDescent="0.2">
      <c r="A265" s="195" t="s">
        <v>49</v>
      </c>
      <c r="B265" s="195" t="s">
        <v>50</v>
      </c>
      <c r="C265" s="195" t="s">
        <v>51</v>
      </c>
      <c r="D265" s="196" t="s">
        <v>52</v>
      </c>
      <c r="E265" s="197" t="s">
        <v>53</v>
      </c>
    </row>
    <row r="266" spans="1:5" ht="15" customHeight="1" x14ac:dyDescent="0.2">
      <c r="A266" s="237">
        <v>41117007</v>
      </c>
      <c r="B266" s="199">
        <v>90000100101</v>
      </c>
      <c r="C266" s="218"/>
      <c r="D266" s="243" t="s">
        <v>172</v>
      </c>
      <c r="E266" s="202">
        <v>136604.85</v>
      </c>
    </row>
    <row r="267" spans="1:5" ht="15" customHeight="1" x14ac:dyDescent="0.2">
      <c r="A267" s="203"/>
      <c r="B267" s="199"/>
      <c r="C267" s="204" t="s">
        <v>55</v>
      </c>
      <c r="D267" s="205"/>
      <c r="E267" s="206">
        <f>SUM(E266:E266)</f>
        <v>136604.85</v>
      </c>
    </row>
    <row r="268" spans="1:5" ht="15" customHeight="1" x14ac:dyDescent="0.2"/>
    <row r="269" spans="1:5" ht="15" customHeight="1" x14ac:dyDescent="0.25">
      <c r="A269" s="64" t="s">
        <v>18</v>
      </c>
      <c r="B269" s="95"/>
      <c r="C269" s="65"/>
      <c r="D269" s="65"/>
      <c r="E269" s="65"/>
    </row>
    <row r="270" spans="1:5" ht="15" customHeight="1" x14ac:dyDescent="0.2">
      <c r="A270" s="66" t="s">
        <v>70</v>
      </c>
      <c r="B270" s="95"/>
      <c r="C270" s="65"/>
      <c r="D270" s="65"/>
      <c r="E270" s="67" t="s">
        <v>71</v>
      </c>
    </row>
    <row r="271" spans="1:5" ht="15" customHeight="1" x14ac:dyDescent="0.25">
      <c r="A271" s="68"/>
      <c r="B271" s="126"/>
      <c r="C271" s="65"/>
      <c r="D271" s="65"/>
      <c r="E271" s="69"/>
    </row>
    <row r="272" spans="1:5" ht="15" customHeight="1" x14ac:dyDescent="0.2">
      <c r="A272" s="70"/>
      <c r="B272" s="138"/>
      <c r="C272" s="207" t="s">
        <v>51</v>
      </c>
      <c r="D272" s="208" t="s">
        <v>52</v>
      </c>
      <c r="E272" s="195" t="s">
        <v>53</v>
      </c>
    </row>
    <row r="273" spans="1:5" ht="15" customHeight="1" x14ac:dyDescent="0.2">
      <c r="A273" s="177"/>
      <c r="B273" s="109"/>
      <c r="C273" s="209">
        <v>6172</v>
      </c>
      <c r="D273" s="224" t="s">
        <v>68</v>
      </c>
      <c r="E273" s="202">
        <v>136604.85</v>
      </c>
    </row>
    <row r="274" spans="1:5" ht="15" customHeight="1" x14ac:dyDescent="0.2">
      <c r="A274" s="77"/>
      <c r="B274" s="171"/>
      <c r="C274" s="213" t="s">
        <v>55</v>
      </c>
      <c r="D274" s="214"/>
      <c r="E274" s="215">
        <f>SUM(E273:E273)</f>
        <v>136604.85</v>
      </c>
    </row>
    <row r="275" spans="1:5" ht="15" customHeight="1" x14ac:dyDescent="0.2"/>
    <row r="276" spans="1:5" ht="15" customHeight="1" x14ac:dyDescent="0.2"/>
    <row r="277" spans="1:5" ht="15" customHeight="1" x14ac:dyDescent="0.25">
      <c r="A277" s="33" t="s">
        <v>403</v>
      </c>
    </row>
    <row r="278" spans="1:5" ht="15" customHeight="1" x14ac:dyDescent="0.2">
      <c r="A278" s="321" t="s">
        <v>63</v>
      </c>
      <c r="B278" s="321"/>
      <c r="C278" s="321"/>
      <c r="D278" s="321"/>
      <c r="E278" s="321"/>
    </row>
    <row r="279" spans="1:5" ht="15" customHeight="1" x14ac:dyDescent="0.2">
      <c r="A279" s="321" t="s">
        <v>300</v>
      </c>
      <c r="B279" s="321"/>
      <c r="C279" s="321"/>
      <c r="D279" s="321"/>
      <c r="E279" s="321"/>
    </row>
    <row r="280" spans="1:5" ht="15" customHeight="1" x14ac:dyDescent="0.2">
      <c r="A280" s="322" t="s">
        <v>404</v>
      </c>
      <c r="B280" s="322"/>
      <c r="C280" s="322"/>
      <c r="D280" s="322"/>
      <c r="E280" s="322"/>
    </row>
    <row r="281" spans="1:5" ht="15" customHeight="1" x14ac:dyDescent="0.2">
      <c r="A281" s="322"/>
      <c r="B281" s="322"/>
      <c r="C281" s="322"/>
      <c r="D281" s="322"/>
      <c r="E281" s="322"/>
    </row>
    <row r="282" spans="1:5" ht="15" customHeight="1" x14ac:dyDescent="0.2">
      <c r="A282" s="322"/>
      <c r="B282" s="322"/>
      <c r="C282" s="322"/>
      <c r="D282" s="322"/>
      <c r="E282" s="322"/>
    </row>
    <row r="283" spans="1:5" ht="15" customHeight="1" x14ac:dyDescent="0.2">
      <c r="A283" s="322"/>
      <c r="B283" s="322"/>
      <c r="C283" s="322"/>
      <c r="D283" s="322"/>
      <c r="E283" s="322"/>
    </row>
    <row r="284" spans="1:5" ht="15" customHeight="1" x14ac:dyDescent="0.2">
      <c r="A284" s="322"/>
      <c r="B284" s="322"/>
      <c r="C284" s="322"/>
      <c r="D284" s="322"/>
      <c r="E284" s="322"/>
    </row>
    <row r="285" spans="1:5" ht="15" customHeight="1" x14ac:dyDescent="0.2">
      <c r="A285" s="322"/>
      <c r="B285" s="322"/>
      <c r="C285" s="322"/>
      <c r="D285" s="322"/>
      <c r="E285" s="322"/>
    </row>
    <row r="286" spans="1:5" ht="15" customHeight="1" x14ac:dyDescent="0.2">
      <c r="A286" s="322"/>
      <c r="B286" s="322"/>
      <c r="C286" s="322"/>
      <c r="D286" s="322"/>
      <c r="E286" s="322"/>
    </row>
    <row r="287" spans="1:5" ht="15" customHeight="1" x14ac:dyDescent="0.2">
      <c r="A287" s="83"/>
      <c r="B287" s="255"/>
      <c r="C287" s="83"/>
      <c r="D287" s="83"/>
      <c r="E287" s="83"/>
    </row>
    <row r="288" spans="1:5" ht="15" customHeight="1" x14ac:dyDescent="0.25">
      <c r="A288" s="64" t="s">
        <v>1</v>
      </c>
      <c r="B288" s="95"/>
      <c r="C288" s="65"/>
      <c r="D288" s="65"/>
      <c r="E288" s="65"/>
    </row>
    <row r="289" spans="1:5" ht="15" customHeight="1" x14ac:dyDescent="0.2">
      <c r="A289" s="66" t="s">
        <v>123</v>
      </c>
      <c r="B289" s="95"/>
      <c r="C289" s="65"/>
      <c r="D289" s="65"/>
      <c r="E289" s="67" t="s">
        <v>128</v>
      </c>
    </row>
    <row r="290" spans="1:5" ht="15" customHeight="1" x14ac:dyDescent="0.25">
      <c r="A290" s="41"/>
      <c r="B290" s="162"/>
      <c r="C290" s="37"/>
      <c r="D290" s="37"/>
      <c r="E290" s="42"/>
    </row>
    <row r="291" spans="1:5" ht="15" customHeight="1" x14ac:dyDescent="0.2">
      <c r="A291" s="195" t="s">
        <v>49</v>
      </c>
      <c r="B291" s="195" t="s">
        <v>50</v>
      </c>
      <c r="C291" s="195" t="s">
        <v>51</v>
      </c>
      <c r="D291" s="196" t="s">
        <v>52</v>
      </c>
      <c r="E291" s="197" t="s">
        <v>53</v>
      </c>
    </row>
    <row r="292" spans="1:5" ht="15" customHeight="1" x14ac:dyDescent="0.2">
      <c r="A292" s="229">
        <v>38587505</v>
      </c>
      <c r="B292" s="209">
        <v>90000100475</v>
      </c>
      <c r="C292" s="218"/>
      <c r="D292" s="224" t="s">
        <v>302</v>
      </c>
      <c r="E292" s="202">
        <v>4594096.5999999996</v>
      </c>
    </row>
    <row r="293" spans="1:5" ht="15" customHeight="1" x14ac:dyDescent="0.2">
      <c r="A293" s="203"/>
      <c r="B293" s="236"/>
      <c r="C293" s="204" t="s">
        <v>55</v>
      </c>
      <c r="D293" s="205"/>
      <c r="E293" s="206">
        <f>SUM(E292:E292)</f>
        <v>4594096.5999999996</v>
      </c>
    </row>
    <row r="294" spans="1:5" ht="15" customHeight="1" x14ac:dyDescent="0.25">
      <c r="A294" s="33"/>
      <c r="B294" s="107"/>
      <c r="C294" s="68"/>
      <c r="D294" s="68"/>
      <c r="E294" s="68"/>
    </row>
    <row r="295" spans="1:5" ht="15" customHeight="1" x14ac:dyDescent="0.25">
      <c r="A295" s="64" t="s">
        <v>18</v>
      </c>
      <c r="B295" s="95"/>
      <c r="C295" s="65"/>
    </row>
    <row r="296" spans="1:5" ht="15" customHeight="1" x14ac:dyDescent="0.2">
      <c r="A296" s="38" t="s">
        <v>70</v>
      </c>
      <c r="B296" s="61"/>
      <c r="C296" s="37"/>
      <c r="D296" s="37"/>
      <c r="E296" s="39" t="s">
        <v>71</v>
      </c>
    </row>
    <row r="297" spans="1:5" ht="15" customHeight="1" x14ac:dyDescent="0.2">
      <c r="A297" s="68"/>
      <c r="B297" s="96"/>
      <c r="C297" s="65"/>
      <c r="D297" s="119"/>
      <c r="E297" s="97"/>
    </row>
    <row r="298" spans="1:5" ht="15" customHeight="1" x14ac:dyDescent="0.2">
      <c r="A298" s="207" t="s">
        <v>49</v>
      </c>
      <c r="B298" s="207" t="s">
        <v>50</v>
      </c>
      <c r="C298" s="207" t="s">
        <v>51</v>
      </c>
      <c r="D298" s="208" t="s">
        <v>52</v>
      </c>
      <c r="E298" s="197" t="s">
        <v>53</v>
      </c>
    </row>
    <row r="299" spans="1:5" ht="15" customHeight="1" x14ac:dyDescent="0.2">
      <c r="A299" s="198">
        <v>813</v>
      </c>
      <c r="B299" s="209">
        <v>20000000000</v>
      </c>
      <c r="C299" s="200">
        <v>6409</v>
      </c>
      <c r="D299" s="249" t="s">
        <v>68</v>
      </c>
      <c r="E299" s="202">
        <v>4594096.5999999996</v>
      </c>
    </row>
    <row r="300" spans="1:5" ht="15" customHeight="1" x14ac:dyDescent="0.2">
      <c r="A300" s="211"/>
      <c r="B300" s="256"/>
      <c r="C300" s="213" t="s">
        <v>55</v>
      </c>
      <c r="D300" s="214"/>
      <c r="E300" s="215">
        <f>SUM(E299:E299)</f>
        <v>4594096.5999999996</v>
      </c>
    </row>
    <row r="301" spans="1:5" ht="15" customHeight="1" x14ac:dyDescent="0.2"/>
    <row r="302" spans="1:5" ht="15" customHeight="1" x14ac:dyDescent="0.2"/>
    <row r="303" spans="1:5" ht="15" customHeight="1" x14ac:dyDescent="0.25">
      <c r="A303" s="33" t="s">
        <v>405</v>
      </c>
    </row>
    <row r="304" spans="1:5" ht="15" customHeight="1" x14ac:dyDescent="0.2">
      <c r="A304" s="323" t="s">
        <v>45</v>
      </c>
      <c r="B304" s="323"/>
      <c r="C304" s="323"/>
      <c r="D304" s="323"/>
      <c r="E304" s="323"/>
    </row>
    <row r="305" spans="1:5" ht="15" customHeight="1" x14ac:dyDescent="0.2">
      <c r="A305" s="321" t="s">
        <v>186</v>
      </c>
      <c r="B305" s="321"/>
      <c r="C305" s="321"/>
      <c r="D305" s="321"/>
      <c r="E305" s="321"/>
    </row>
    <row r="306" spans="1:5" ht="15" customHeight="1" x14ac:dyDescent="0.2">
      <c r="A306" s="322" t="s">
        <v>406</v>
      </c>
      <c r="B306" s="322"/>
      <c r="C306" s="322"/>
      <c r="D306" s="322"/>
      <c r="E306" s="322"/>
    </row>
    <row r="307" spans="1:5" ht="15" customHeight="1" x14ac:dyDescent="0.2">
      <c r="A307" s="322"/>
      <c r="B307" s="322"/>
      <c r="C307" s="322"/>
      <c r="D307" s="322"/>
      <c r="E307" s="322"/>
    </row>
    <row r="308" spans="1:5" ht="15" customHeight="1" x14ac:dyDescent="0.2">
      <c r="A308" s="322"/>
      <c r="B308" s="322"/>
      <c r="C308" s="322"/>
      <c r="D308" s="322"/>
      <c r="E308" s="322"/>
    </row>
    <row r="309" spans="1:5" ht="15" customHeight="1" x14ac:dyDescent="0.2">
      <c r="A309" s="322"/>
      <c r="B309" s="322"/>
      <c r="C309" s="322"/>
      <c r="D309" s="322"/>
      <c r="E309" s="322"/>
    </row>
    <row r="310" spans="1:5" ht="15" customHeight="1" x14ac:dyDescent="0.2">
      <c r="A310" s="322"/>
      <c r="B310" s="322"/>
      <c r="C310" s="322"/>
      <c r="D310" s="322"/>
      <c r="E310" s="322"/>
    </row>
    <row r="311" spans="1:5" ht="15" customHeight="1" x14ac:dyDescent="0.2">
      <c r="A311" s="322"/>
      <c r="B311" s="322"/>
      <c r="C311" s="322"/>
      <c r="D311" s="322"/>
      <c r="E311" s="322"/>
    </row>
    <row r="312" spans="1:5" ht="15" customHeight="1" x14ac:dyDescent="0.2"/>
    <row r="313" spans="1:5" ht="15" customHeight="1" x14ac:dyDescent="0.2"/>
    <row r="314" spans="1:5" ht="15" customHeight="1" x14ac:dyDescent="0.25">
      <c r="A314" s="64" t="s">
        <v>1</v>
      </c>
      <c r="B314" s="37"/>
      <c r="C314" s="37"/>
      <c r="D314" s="37"/>
      <c r="E314" s="37"/>
    </row>
    <row r="315" spans="1:5" ht="15" customHeight="1" x14ac:dyDescent="0.2">
      <c r="A315" s="132" t="s">
        <v>188</v>
      </c>
      <c r="B315" s="37"/>
      <c r="C315" s="37"/>
      <c r="D315" s="37"/>
      <c r="E315" s="39" t="s">
        <v>194</v>
      </c>
    </row>
    <row r="316" spans="1:5" ht="15" customHeight="1" x14ac:dyDescent="0.25">
      <c r="A316" s="36"/>
      <c r="B316" s="41"/>
      <c r="C316" s="37"/>
      <c r="D316" s="37"/>
      <c r="E316" s="42"/>
    </row>
    <row r="317" spans="1:5" ht="15" customHeight="1" x14ac:dyDescent="0.2">
      <c r="A317" s="236" t="s">
        <v>49</v>
      </c>
      <c r="B317" s="195" t="s">
        <v>50</v>
      </c>
      <c r="C317" s="195" t="s">
        <v>51</v>
      </c>
      <c r="D317" s="196" t="s">
        <v>52</v>
      </c>
      <c r="E317" s="207" t="s">
        <v>53</v>
      </c>
    </row>
    <row r="318" spans="1:5" ht="15" customHeight="1" x14ac:dyDescent="0.2">
      <c r="A318" s="237">
        <v>33113233</v>
      </c>
      <c r="B318" s="238">
        <v>90000100796</v>
      </c>
      <c r="C318" s="236"/>
      <c r="D318" s="231" t="s">
        <v>172</v>
      </c>
      <c r="E318" s="239">
        <v>2426909.85</v>
      </c>
    </row>
    <row r="319" spans="1:5" ht="15" customHeight="1" x14ac:dyDescent="0.2">
      <c r="A319" s="237">
        <v>33513233</v>
      </c>
      <c r="B319" s="238">
        <v>90000100796</v>
      </c>
      <c r="C319" s="236"/>
      <c r="D319" s="231" t="s">
        <v>172</v>
      </c>
      <c r="E319" s="239">
        <v>13752489.15</v>
      </c>
    </row>
    <row r="320" spans="1:5" ht="15" customHeight="1" x14ac:dyDescent="0.2">
      <c r="A320" s="240"/>
      <c r="B320" s="240"/>
      <c r="C320" s="204" t="s">
        <v>55</v>
      </c>
      <c r="D320" s="205"/>
      <c r="E320" s="206">
        <f>SUM(E318:E319)</f>
        <v>16179399</v>
      </c>
    </row>
    <row r="321" spans="1:5" ht="15" customHeight="1" x14ac:dyDescent="0.2">
      <c r="A321" s="41"/>
      <c r="B321" s="145"/>
      <c r="C321" s="142"/>
      <c r="D321" s="37"/>
      <c r="E321" s="147"/>
    </row>
    <row r="322" spans="1:5" ht="15" customHeight="1" x14ac:dyDescent="0.25">
      <c r="A322" s="36" t="s">
        <v>18</v>
      </c>
      <c r="B322" s="37"/>
      <c r="C322" s="37"/>
      <c r="D322" s="37"/>
      <c r="E322" s="37"/>
    </row>
    <row r="323" spans="1:5" ht="15" customHeight="1" x14ac:dyDescent="0.2">
      <c r="A323" s="132" t="s">
        <v>188</v>
      </c>
      <c r="B323" s="37"/>
      <c r="C323" s="37"/>
      <c r="D323" s="37"/>
      <c r="E323" s="39" t="s">
        <v>194</v>
      </c>
    </row>
    <row r="324" spans="1:5" ht="15" customHeight="1" x14ac:dyDescent="0.25">
      <c r="A324" s="36"/>
      <c r="B324" s="41"/>
      <c r="C324" s="37"/>
      <c r="D324" s="37"/>
      <c r="E324" s="42"/>
    </row>
    <row r="325" spans="1:5" ht="15" customHeight="1" x14ac:dyDescent="0.2">
      <c r="A325" s="236" t="s">
        <v>49</v>
      </c>
      <c r="B325" s="195" t="s">
        <v>50</v>
      </c>
      <c r="C325" s="195" t="s">
        <v>51</v>
      </c>
      <c r="D325" s="196" t="s">
        <v>52</v>
      </c>
      <c r="E325" s="207" t="s">
        <v>53</v>
      </c>
    </row>
    <row r="326" spans="1:5" ht="15" customHeight="1" x14ac:dyDescent="0.2">
      <c r="A326" s="237">
        <v>33113233</v>
      </c>
      <c r="B326" s="238">
        <v>60002100796</v>
      </c>
      <c r="C326" s="236">
        <v>6172</v>
      </c>
      <c r="D326" s="224" t="s">
        <v>164</v>
      </c>
      <c r="E326" s="239">
        <v>18150</v>
      </c>
    </row>
    <row r="327" spans="1:5" ht="15" customHeight="1" x14ac:dyDescent="0.2">
      <c r="A327" s="237">
        <v>33513233</v>
      </c>
      <c r="B327" s="238">
        <v>60002100796</v>
      </c>
      <c r="C327" s="236">
        <v>6172</v>
      </c>
      <c r="D327" s="224" t="s">
        <v>164</v>
      </c>
      <c r="E327" s="239">
        <v>102850</v>
      </c>
    </row>
    <row r="328" spans="1:5" ht="15" customHeight="1" x14ac:dyDescent="0.2">
      <c r="A328" s="237">
        <v>33113233</v>
      </c>
      <c r="B328" s="238">
        <v>60002100796</v>
      </c>
      <c r="C328" s="236">
        <v>6172</v>
      </c>
      <c r="D328" s="224" t="s">
        <v>216</v>
      </c>
      <c r="E328" s="239">
        <v>4950</v>
      </c>
    </row>
    <row r="329" spans="1:5" ht="15" customHeight="1" x14ac:dyDescent="0.2">
      <c r="A329" s="237">
        <v>33513233</v>
      </c>
      <c r="B329" s="238">
        <v>60002100796</v>
      </c>
      <c r="C329" s="236">
        <v>6172</v>
      </c>
      <c r="D329" s="224" t="s">
        <v>216</v>
      </c>
      <c r="E329" s="239">
        <v>28050</v>
      </c>
    </row>
    <row r="330" spans="1:5" ht="15" customHeight="1" x14ac:dyDescent="0.2">
      <c r="A330" s="237">
        <v>33113233</v>
      </c>
      <c r="B330" s="238">
        <v>60002100796</v>
      </c>
      <c r="C330" s="236">
        <v>6172</v>
      </c>
      <c r="D330" s="224" t="s">
        <v>165</v>
      </c>
      <c r="E330" s="239">
        <v>5775</v>
      </c>
    </row>
    <row r="331" spans="1:5" ht="15" customHeight="1" x14ac:dyDescent="0.2">
      <c r="A331" s="237">
        <v>33513233</v>
      </c>
      <c r="B331" s="238">
        <v>60002100796</v>
      </c>
      <c r="C331" s="236">
        <v>6172</v>
      </c>
      <c r="D331" s="224" t="s">
        <v>165</v>
      </c>
      <c r="E331" s="239">
        <v>32725</v>
      </c>
    </row>
    <row r="332" spans="1:5" ht="15" customHeight="1" x14ac:dyDescent="0.2">
      <c r="A332" s="237">
        <v>33113233</v>
      </c>
      <c r="B332" s="238">
        <v>60002100796</v>
      </c>
      <c r="C332" s="236">
        <v>6172</v>
      </c>
      <c r="D332" s="224" t="s">
        <v>166</v>
      </c>
      <c r="E332" s="239">
        <v>2079</v>
      </c>
    </row>
    <row r="333" spans="1:5" ht="15" customHeight="1" x14ac:dyDescent="0.2">
      <c r="A333" s="237">
        <v>33513233</v>
      </c>
      <c r="B333" s="238">
        <v>60002100796</v>
      </c>
      <c r="C333" s="236">
        <v>6172</v>
      </c>
      <c r="D333" s="224" t="s">
        <v>166</v>
      </c>
      <c r="E333" s="239">
        <v>11781</v>
      </c>
    </row>
    <row r="334" spans="1:5" ht="15" customHeight="1" x14ac:dyDescent="0.2">
      <c r="A334" s="237">
        <v>33113233</v>
      </c>
      <c r="B334" s="238">
        <v>60002100796</v>
      </c>
      <c r="C334" s="236">
        <v>6172</v>
      </c>
      <c r="D334" s="224" t="s">
        <v>407</v>
      </c>
      <c r="E334" s="239">
        <v>4500</v>
      </c>
    </row>
    <row r="335" spans="1:5" ht="15" customHeight="1" x14ac:dyDescent="0.2">
      <c r="A335" s="237">
        <v>33513233</v>
      </c>
      <c r="B335" s="238">
        <v>60002100796</v>
      </c>
      <c r="C335" s="236">
        <v>6172</v>
      </c>
      <c r="D335" s="224" t="s">
        <v>407</v>
      </c>
      <c r="E335" s="239">
        <v>25500</v>
      </c>
    </row>
    <row r="336" spans="1:5" ht="15" customHeight="1" x14ac:dyDescent="0.2">
      <c r="A336" s="237">
        <v>33113233</v>
      </c>
      <c r="B336" s="238">
        <v>60002100796</v>
      </c>
      <c r="C336" s="236">
        <v>6172</v>
      </c>
      <c r="D336" s="224" t="s">
        <v>129</v>
      </c>
      <c r="E336" s="239">
        <v>750</v>
      </c>
    </row>
    <row r="337" spans="1:5" ht="15" customHeight="1" x14ac:dyDescent="0.2">
      <c r="A337" s="237">
        <v>33513233</v>
      </c>
      <c r="B337" s="238">
        <v>60002100796</v>
      </c>
      <c r="C337" s="236">
        <v>6172</v>
      </c>
      <c r="D337" s="224" t="s">
        <v>129</v>
      </c>
      <c r="E337" s="239">
        <v>4250</v>
      </c>
    </row>
    <row r="338" spans="1:5" ht="15" customHeight="1" x14ac:dyDescent="0.2">
      <c r="A338" s="237">
        <v>33113233</v>
      </c>
      <c r="B338" s="238">
        <v>60002100796</v>
      </c>
      <c r="C338" s="236">
        <v>6172</v>
      </c>
      <c r="D338" s="224" t="s">
        <v>203</v>
      </c>
      <c r="E338" s="239">
        <v>90</v>
      </c>
    </row>
    <row r="339" spans="1:5" ht="15" customHeight="1" x14ac:dyDescent="0.2">
      <c r="A339" s="237">
        <v>33513233</v>
      </c>
      <c r="B339" s="238">
        <v>60002100796</v>
      </c>
      <c r="C339" s="236">
        <v>6172</v>
      </c>
      <c r="D339" s="224" t="s">
        <v>203</v>
      </c>
      <c r="E339" s="239">
        <v>510</v>
      </c>
    </row>
    <row r="340" spans="1:5" ht="15" customHeight="1" x14ac:dyDescent="0.2">
      <c r="A340" s="237">
        <v>33113233</v>
      </c>
      <c r="B340" s="238">
        <v>60002100796</v>
      </c>
      <c r="C340" s="236">
        <v>4379</v>
      </c>
      <c r="D340" s="243" t="s">
        <v>245</v>
      </c>
      <c r="E340" s="239">
        <v>1500</v>
      </c>
    </row>
    <row r="341" spans="1:5" ht="15" customHeight="1" x14ac:dyDescent="0.2">
      <c r="A341" s="237">
        <v>33513233</v>
      </c>
      <c r="B341" s="238">
        <v>60002100796</v>
      </c>
      <c r="C341" s="236">
        <v>4379</v>
      </c>
      <c r="D341" s="243" t="s">
        <v>245</v>
      </c>
      <c r="E341" s="239">
        <v>8500</v>
      </c>
    </row>
    <row r="342" spans="1:5" ht="15" customHeight="1" x14ac:dyDescent="0.2">
      <c r="A342" s="237">
        <v>33113233</v>
      </c>
      <c r="B342" s="238">
        <v>60002100796</v>
      </c>
      <c r="C342" s="236">
        <v>4379</v>
      </c>
      <c r="D342" s="224" t="s">
        <v>408</v>
      </c>
      <c r="E342" s="239">
        <v>7500</v>
      </c>
    </row>
    <row r="343" spans="1:5" ht="15" customHeight="1" x14ac:dyDescent="0.2">
      <c r="A343" s="237">
        <v>33513233</v>
      </c>
      <c r="B343" s="238">
        <v>60002100796</v>
      </c>
      <c r="C343" s="236">
        <v>4379</v>
      </c>
      <c r="D343" s="224" t="s">
        <v>408</v>
      </c>
      <c r="E343" s="239">
        <v>42500</v>
      </c>
    </row>
    <row r="344" spans="1:5" ht="15" customHeight="1" x14ac:dyDescent="0.2">
      <c r="A344" s="237">
        <v>33113233</v>
      </c>
      <c r="B344" s="238">
        <v>60002100796</v>
      </c>
      <c r="C344" s="236">
        <v>4379</v>
      </c>
      <c r="D344" s="224" t="s">
        <v>409</v>
      </c>
      <c r="E344" s="239">
        <v>48000</v>
      </c>
    </row>
    <row r="345" spans="1:5" ht="15" customHeight="1" x14ac:dyDescent="0.2">
      <c r="A345" s="237">
        <v>33513233</v>
      </c>
      <c r="B345" s="238">
        <v>60002100796</v>
      </c>
      <c r="C345" s="236">
        <v>4379</v>
      </c>
      <c r="D345" s="224" t="s">
        <v>409</v>
      </c>
      <c r="E345" s="239">
        <v>272000</v>
      </c>
    </row>
    <row r="346" spans="1:5" ht="15" customHeight="1" x14ac:dyDescent="0.2">
      <c r="A346" s="237">
        <v>33113233</v>
      </c>
      <c r="B346" s="238">
        <v>60002100796</v>
      </c>
      <c r="C346" s="236">
        <v>4379</v>
      </c>
      <c r="D346" s="224" t="s">
        <v>410</v>
      </c>
      <c r="E346" s="239">
        <v>9000</v>
      </c>
    </row>
    <row r="347" spans="1:5" ht="15" customHeight="1" x14ac:dyDescent="0.2">
      <c r="A347" s="237">
        <v>33513233</v>
      </c>
      <c r="B347" s="238">
        <v>60002100796</v>
      </c>
      <c r="C347" s="236">
        <v>4379</v>
      </c>
      <c r="D347" s="224" t="s">
        <v>410</v>
      </c>
      <c r="E347" s="239">
        <v>51000</v>
      </c>
    </row>
    <row r="348" spans="1:5" ht="15" customHeight="1" x14ac:dyDescent="0.2">
      <c r="A348" s="237">
        <v>33113233</v>
      </c>
      <c r="B348" s="238">
        <v>60002100796</v>
      </c>
      <c r="C348" s="236">
        <v>4379</v>
      </c>
      <c r="D348" s="224" t="s">
        <v>94</v>
      </c>
      <c r="E348" s="239">
        <v>3750</v>
      </c>
    </row>
    <row r="349" spans="1:5" ht="15" customHeight="1" x14ac:dyDescent="0.2">
      <c r="A349" s="237">
        <v>33513233</v>
      </c>
      <c r="B349" s="238">
        <v>60002100796</v>
      </c>
      <c r="C349" s="236">
        <v>4379</v>
      </c>
      <c r="D349" s="224" t="s">
        <v>94</v>
      </c>
      <c r="E349" s="239">
        <v>21250</v>
      </c>
    </row>
    <row r="350" spans="1:5" ht="15" customHeight="1" x14ac:dyDescent="0.2">
      <c r="A350" s="237">
        <v>33113233</v>
      </c>
      <c r="B350" s="238">
        <v>60002100796</v>
      </c>
      <c r="C350" s="236">
        <v>4379</v>
      </c>
      <c r="D350" s="269" t="s">
        <v>68</v>
      </c>
      <c r="E350" s="239">
        <v>2320865.85</v>
      </c>
    </row>
    <row r="351" spans="1:5" ht="15" customHeight="1" x14ac:dyDescent="0.2">
      <c r="A351" s="237">
        <v>33513233</v>
      </c>
      <c r="B351" s="238">
        <v>60002100796</v>
      </c>
      <c r="C351" s="236">
        <v>4379</v>
      </c>
      <c r="D351" s="269" t="s">
        <v>68</v>
      </c>
      <c r="E351" s="239">
        <v>13151573.15</v>
      </c>
    </row>
    <row r="352" spans="1:5" ht="15" customHeight="1" x14ac:dyDescent="0.2">
      <c r="A352" s="240"/>
      <c r="B352" s="240"/>
      <c r="C352" s="204" t="s">
        <v>55</v>
      </c>
      <c r="D352" s="205"/>
      <c r="E352" s="206">
        <f>SUM(E326:E351)</f>
        <v>16179399</v>
      </c>
    </row>
    <row r="353" spans="1:5" ht="15" customHeight="1" x14ac:dyDescent="0.2"/>
    <row r="354" spans="1:5" ht="15" customHeight="1" x14ac:dyDescent="0.2"/>
    <row r="355" spans="1:5" ht="15" customHeight="1" x14ac:dyDescent="0.25">
      <c r="A355" s="33" t="s">
        <v>411</v>
      </c>
    </row>
    <row r="356" spans="1:5" ht="15" customHeight="1" x14ac:dyDescent="0.2">
      <c r="A356" s="321" t="s">
        <v>63</v>
      </c>
      <c r="B356" s="321"/>
      <c r="C356" s="321"/>
      <c r="D356" s="321"/>
      <c r="E356" s="321"/>
    </row>
    <row r="357" spans="1:5" ht="15" customHeight="1" x14ac:dyDescent="0.2">
      <c r="A357" s="321" t="s">
        <v>412</v>
      </c>
      <c r="B357" s="321"/>
      <c r="C357" s="321"/>
      <c r="D357" s="321"/>
      <c r="E357" s="321"/>
    </row>
    <row r="358" spans="1:5" ht="15" customHeight="1" x14ac:dyDescent="0.2">
      <c r="A358" s="322" t="s">
        <v>413</v>
      </c>
      <c r="B358" s="322"/>
      <c r="C358" s="322"/>
      <c r="D358" s="322"/>
      <c r="E358" s="322"/>
    </row>
    <row r="359" spans="1:5" ht="15" customHeight="1" x14ac:dyDescent="0.2">
      <c r="A359" s="322"/>
      <c r="B359" s="322"/>
      <c r="C359" s="322"/>
      <c r="D359" s="322"/>
      <c r="E359" s="322"/>
    </row>
    <row r="360" spans="1:5" ht="15" customHeight="1" x14ac:dyDescent="0.2">
      <c r="A360" s="322"/>
      <c r="B360" s="322"/>
      <c r="C360" s="322"/>
      <c r="D360" s="322"/>
      <c r="E360" s="322"/>
    </row>
    <row r="361" spans="1:5" ht="15" customHeight="1" x14ac:dyDescent="0.2">
      <c r="A361" s="322"/>
      <c r="B361" s="322"/>
      <c r="C361" s="322"/>
      <c r="D361" s="322"/>
      <c r="E361" s="322"/>
    </row>
    <row r="362" spans="1:5" ht="15" customHeight="1" x14ac:dyDescent="0.2">
      <c r="A362" s="322"/>
      <c r="B362" s="322"/>
      <c r="C362" s="322"/>
      <c r="D362" s="322"/>
      <c r="E362" s="322"/>
    </row>
    <row r="363" spans="1:5" ht="15" customHeight="1" x14ac:dyDescent="0.2">
      <c r="A363" s="322"/>
      <c r="B363" s="322"/>
      <c r="C363" s="322"/>
      <c r="D363" s="322"/>
      <c r="E363" s="322"/>
    </row>
    <row r="364" spans="1:5" ht="15" customHeight="1" x14ac:dyDescent="0.2">
      <c r="A364" s="322"/>
      <c r="B364" s="322"/>
      <c r="C364" s="322"/>
      <c r="D364" s="322"/>
      <c r="E364" s="322"/>
    </row>
    <row r="365" spans="1:5" ht="15" customHeight="1" x14ac:dyDescent="0.2"/>
    <row r="366" spans="1:5" ht="15" customHeight="1" x14ac:dyDescent="0.25">
      <c r="A366" s="64" t="s">
        <v>1</v>
      </c>
      <c r="B366" s="65"/>
      <c r="C366" s="65"/>
      <c r="D366" s="65"/>
      <c r="E366" s="65"/>
    </row>
    <row r="367" spans="1:5" ht="15" customHeight="1" x14ac:dyDescent="0.2">
      <c r="A367" s="66" t="s">
        <v>65</v>
      </c>
      <c r="B367" s="37"/>
      <c r="C367" s="37"/>
      <c r="D367" s="37"/>
      <c r="E367" s="39" t="s">
        <v>414</v>
      </c>
    </row>
    <row r="368" spans="1:5" ht="15" customHeight="1" x14ac:dyDescent="0.25">
      <c r="A368" s="41"/>
      <c r="B368" s="36"/>
      <c r="C368" s="37"/>
      <c r="D368" s="37"/>
      <c r="E368" s="42"/>
    </row>
    <row r="369" spans="1:5" ht="15" customHeight="1" x14ac:dyDescent="0.2">
      <c r="A369" s="195" t="s">
        <v>49</v>
      </c>
      <c r="B369" s="195" t="s">
        <v>50</v>
      </c>
      <c r="C369" s="195" t="s">
        <v>51</v>
      </c>
      <c r="D369" s="196" t="s">
        <v>52</v>
      </c>
      <c r="E369" s="197" t="s">
        <v>53</v>
      </c>
    </row>
    <row r="370" spans="1:5" ht="15" customHeight="1" x14ac:dyDescent="0.2">
      <c r="A370" s="237">
        <v>41595113</v>
      </c>
      <c r="B370" s="199">
        <v>90000100101</v>
      </c>
      <c r="C370" s="218"/>
      <c r="D370" s="241" t="s">
        <v>415</v>
      </c>
      <c r="E370" s="202">
        <v>2414075.84</v>
      </c>
    </row>
    <row r="371" spans="1:5" ht="15" customHeight="1" x14ac:dyDescent="0.2">
      <c r="A371" s="237">
        <v>41595823</v>
      </c>
      <c r="B371" s="199">
        <v>90000100101</v>
      </c>
      <c r="C371" s="218"/>
      <c r="D371" s="224" t="s">
        <v>416</v>
      </c>
      <c r="E371" s="202">
        <v>2952736.59</v>
      </c>
    </row>
    <row r="372" spans="1:5" ht="15" customHeight="1" x14ac:dyDescent="0.2">
      <c r="A372" s="203"/>
      <c r="B372" s="199"/>
      <c r="C372" s="204" t="s">
        <v>55</v>
      </c>
      <c r="D372" s="205"/>
      <c r="E372" s="206">
        <f>SUM(E370:E371)</f>
        <v>5366812.43</v>
      </c>
    </row>
    <row r="373" spans="1:5" ht="15" customHeight="1" x14ac:dyDescent="0.2"/>
    <row r="374" spans="1:5" ht="15" customHeight="1" x14ac:dyDescent="0.25">
      <c r="A374" s="64" t="s">
        <v>18</v>
      </c>
      <c r="B374" s="95"/>
      <c r="C374" s="65"/>
      <c r="D374" s="65"/>
      <c r="E374" s="65"/>
    </row>
    <row r="375" spans="1:5" ht="15" customHeight="1" x14ac:dyDescent="0.2">
      <c r="A375" s="66" t="s">
        <v>70</v>
      </c>
      <c r="B375" s="95"/>
      <c r="C375" s="65"/>
      <c r="D375" s="65"/>
      <c r="E375" s="67" t="s">
        <v>71</v>
      </c>
    </row>
    <row r="376" spans="1:5" ht="15" customHeight="1" x14ac:dyDescent="0.25">
      <c r="A376" s="68"/>
      <c r="B376" s="126"/>
      <c r="C376" s="65"/>
      <c r="D376" s="65"/>
      <c r="E376" s="69"/>
    </row>
    <row r="377" spans="1:5" ht="15" customHeight="1" x14ac:dyDescent="0.2">
      <c r="A377" s="70"/>
      <c r="B377" s="138"/>
      <c r="C377" s="207" t="s">
        <v>51</v>
      </c>
      <c r="D377" s="208" t="s">
        <v>52</v>
      </c>
      <c r="E377" s="195" t="s">
        <v>53</v>
      </c>
    </row>
    <row r="378" spans="1:5" ht="15" customHeight="1" x14ac:dyDescent="0.2">
      <c r="A378" s="177"/>
      <c r="B378" s="109"/>
      <c r="C378" s="209">
        <v>6172</v>
      </c>
      <c r="D378" s="249" t="s">
        <v>68</v>
      </c>
      <c r="E378" s="202">
        <v>2414075.84</v>
      </c>
    </row>
    <row r="379" spans="1:5" ht="15" customHeight="1" x14ac:dyDescent="0.2">
      <c r="A379" s="77"/>
      <c r="B379" s="171"/>
      <c r="C379" s="213" t="s">
        <v>55</v>
      </c>
      <c r="D379" s="214"/>
      <c r="E379" s="215">
        <f>SUM(E378:E378)</f>
        <v>2414075.84</v>
      </c>
    </row>
    <row r="380" spans="1:5" ht="15" customHeight="1" x14ac:dyDescent="0.2"/>
    <row r="381" spans="1:5" ht="15" customHeight="1" x14ac:dyDescent="0.25">
      <c r="A381" s="36" t="s">
        <v>18</v>
      </c>
      <c r="B381" s="37"/>
      <c r="C381" s="37"/>
      <c r="D381" s="37"/>
      <c r="E381" s="37"/>
    </row>
    <row r="382" spans="1:5" ht="15" customHeight="1" x14ac:dyDescent="0.2">
      <c r="A382" s="132" t="s">
        <v>65</v>
      </c>
      <c r="B382" s="37"/>
      <c r="C382" s="37"/>
      <c r="D382" s="37"/>
      <c r="E382" s="39" t="s">
        <v>414</v>
      </c>
    </row>
    <row r="383" spans="1:5" ht="15" customHeight="1" x14ac:dyDescent="0.25">
      <c r="A383" s="36"/>
      <c r="B383" s="41"/>
      <c r="C383" s="37"/>
      <c r="D383" s="37"/>
      <c r="E383" s="42"/>
    </row>
    <row r="384" spans="1:5" ht="15" customHeight="1" x14ac:dyDescent="0.2">
      <c r="A384" s="236" t="s">
        <v>49</v>
      </c>
      <c r="B384" s="195" t="s">
        <v>50</v>
      </c>
      <c r="C384" s="195" t="s">
        <v>51</v>
      </c>
      <c r="D384" s="196" t="s">
        <v>52</v>
      </c>
      <c r="E384" s="207" t="s">
        <v>53</v>
      </c>
    </row>
    <row r="385" spans="1:5" ht="15" customHeight="1" x14ac:dyDescent="0.2">
      <c r="A385" s="237">
        <v>41595823</v>
      </c>
      <c r="B385" s="238">
        <v>30106000000</v>
      </c>
      <c r="C385" s="236">
        <v>2143</v>
      </c>
      <c r="D385" s="224" t="s">
        <v>417</v>
      </c>
      <c r="E385" s="239">
        <v>2952736.59</v>
      </c>
    </row>
    <row r="386" spans="1:5" ht="15" customHeight="1" x14ac:dyDescent="0.2">
      <c r="A386" s="203"/>
      <c r="B386" s="199"/>
      <c r="C386" s="204" t="s">
        <v>55</v>
      </c>
      <c r="D386" s="205"/>
      <c r="E386" s="206">
        <f>SUM(E385)</f>
        <v>2952736.59</v>
      </c>
    </row>
    <row r="387" spans="1:5" ht="15" customHeight="1" x14ac:dyDescent="0.2"/>
    <row r="388" spans="1:5" ht="15" customHeight="1" x14ac:dyDescent="0.2"/>
    <row r="389" spans="1:5" ht="15" customHeight="1" x14ac:dyDescent="0.25">
      <c r="A389" s="33" t="s">
        <v>418</v>
      </c>
    </row>
    <row r="390" spans="1:5" ht="15" customHeight="1" x14ac:dyDescent="0.2">
      <c r="A390" s="323" t="s">
        <v>45</v>
      </c>
      <c r="B390" s="323"/>
      <c r="C390" s="323"/>
      <c r="D390" s="323"/>
      <c r="E390" s="323"/>
    </row>
    <row r="391" spans="1:5" ht="15" customHeight="1" x14ac:dyDescent="0.2">
      <c r="A391" s="321" t="s">
        <v>186</v>
      </c>
      <c r="B391" s="321"/>
      <c r="C391" s="321"/>
      <c r="D391" s="321"/>
      <c r="E391" s="321"/>
    </row>
    <row r="392" spans="1:5" ht="15" customHeight="1" x14ac:dyDescent="0.2">
      <c r="A392" s="322" t="s">
        <v>419</v>
      </c>
      <c r="B392" s="322"/>
      <c r="C392" s="322"/>
      <c r="D392" s="322"/>
      <c r="E392" s="322"/>
    </row>
    <row r="393" spans="1:5" ht="15" customHeight="1" x14ac:dyDescent="0.2">
      <c r="A393" s="322"/>
      <c r="B393" s="322"/>
      <c r="C393" s="322"/>
      <c r="D393" s="322"/>
      <c r="E393" s="322"/>
    </row>
    <row r="394" spans="1:5" ht="15" customHeight="1" x14ac:dyDescent="0.2">
      <c r="A394" s="322"/>
      <c r="B394" s="322"/>
      <c r="C394" s="322"/>
      <c r="D394" s="322"/>
      <c r="E394" s="322"/>
    </row>
    <row r="395" spans="1:5" ht="15" customHeight="1" x14ac:dyDescent="0.2">
      <c r="A395" s="322"/>
      <c r="B395" s="322"/>
      <c r="C395" s="322"/>
      <c r="D395" s="322"/>
      <c r="E395" s="322"/>
    </row>
    <row r="396" spans="1:5" ht="15" customHeight="1" x14ac:dyDescent="0.2">
      <c r="A396" s="322"/>
      <c r="B396" s="322"/>
      <c r="C396" s="322"/>
      <c r="D396" s="322"/>
      <c r="E396" s="322"/>
    </row>
    <row r="397" spans="1:5" ht="15" customHeight="1" x14ac:dyDescent="0.2">
      <c r="A397" s="322"/>
      <c r="B397" s="322"/>
      <c r="C397" s="322"/>
      <c r="D397" s="322"/>
      <c r="E397" s="322"/>
    </row>
    <row r="398" spans="1:5" ht="15" customHeight="1" x14ac:dyDescent="0.2">
      <c r="A398" s="322"/>
      <c r="B398" s="322"/>
      <c r="C398" s="322"/>
      <c r="D398" s="322"/>
      <c r="E398" s="322"/>
    </row>
    <row r="399" spans="1:5" ht="15" customHeight="1" x14ac:dyDescent="0.2"/>
    <row r="400" spans="1:5" ht="15" customHeight="1" x14ac:dyDescent="0.25">
      <c r="A400" s="64" t="s">
        <v>1</v>
      </c>
      <c r="B400" s="37"/>
      <c r="C400" s="37"/>
      <c r="D400" s="37"/>
      <c r="E400" s="37"/>
    </row>
    <row r="401" spans="1:5" ht="15" customHeight="1" x14ac:dyDescent="0.2">
      <c r="A401" s="132" t="s">
        <v>188</v>
      </c>
      <c r="B401" s="37"/>
      <c r="C401" s="37"/>
      <c r="D401" s="37"/>
      <c r="E401" s="39" t="s">
        <v>189</v>
      </c>
    </row>
    <row r="402" spans="1:5" ht="15" customHeight="1" x14ac:dyDescent="0.25">
      <c r="A402" s="36"/>
      <c r="B402" s="41"/>
      <c r="C402" s="37"/>
      <c r="D402" s="37"/>
      <c r="E402" s="42"/>
    </row>
    <row r="403" spans="1:5" ht="15" customHeight="1" x14ac:dyDescent="0.2">
      <c r="A403" s="236" t="s">
        <v>49</v>
      </c>
      <c r="B403" s="195" t="s">
        <v>50</v>
      </c>
      <c r="C403" s="195" t="s">
        <v>51</v>
      </c>
      <c r="D403" s="196" t="s">
        <v>52</v>
      </c>
      <c r="E403" s="195" t="s">
        <v>53</v>
      </c>
    </row>
    <row r="404" spans="1:5" ht="15" customHeight="1" x14ac:dyDescent="0.2">
      <c r="A404" s="237">
        <v>33113233</v>
      </c>
      <c r="B404" s="238">
        <v>90000100806</v>
      </c>
      <c r="C404" s="236"/>
      <c r="D404" s="231" t="s">
        <v>172</v>
      </c>
      <c r="E404" s="239">
        <v>60033.15</v>
      </c>
    </row>
    <row r="405" spans="1:5" ht="15" customHeight="1" x14ac:dyDescent="0.2">
      <c r="A405" s="237">
        <v>33513233</v>
      </c>
      <c r="B405" s="238">
        <v>90000100806</v>
      </c>
      <c r="C405" s="236"/>
      <c r="D405" s="231" t="s">
        <v>172</v>
      </c>
      <c r="E405" s="239">
        <v>340187.85</v>
      </c>
    </row>
    <row r="406" spans="1:5" ht="15" customHeight="1" x14ac:dyDescent="0.2">
      <c r="A406" s="240"/>
      <c r="B406" s="240"/>
      <c r="C406" s="204" t="s">
        <v>55</v>
      </c>
      <c r="D406" s="205"/>
      <c r="E406" s="206">
        <f>SUM(E404:E405)</f>
        <v>400221</v>
      </c>
    </row>
    <row r="407" spans="1:5" ht="15" customHeight="1" x14ac:dyDescent="0.2">
      <c r="A407" s="41"/>
      <c r="B407" s="145"/>
      <c r="C407" s="142"/>
      <c r="D407" s="37"/>
      <c r="E407" s="147"/>
    </row>
    <row r="408" spans="1:5" ht="15" customHeight="1" x14ac:dyDescent="0.25">
      <c r="A408" s="36" t="s">
        <v>18</v>
      </c>
      <c r="B408" s="37"/>
      <c r="C408" s="37"/>
      <c r="D408" s="37"/>
      <c r="E408" s="37"/>
    </row>
    <row r="409" spans="1:5" ht="15" customHeight="1" x14ac:dyDescent="0.2">
      <c r="A409" s="132" t="s">
        <v>188</v>
      </c>
      <c r="B409" s="37"/>
      <c r="C409" s="37"/>
      <c r="D409" s="37"/>
      <c r="E409" s="39" t="s">
        <v>189</v>
      </c>
    </row>
    <row r="410" spans="1:5" ht="15" customHeight="1" x14ac:dyDescent="0.25">
      <c r="A410" s="36"/>
      <c r="B410" s="41"/>
      <c r="C410" s="37"/>
      <c r="D410" s="37"/>
      <c r="E410" s="42"/>
    </row>
    <row r="411" spans="1:5" ht="15" customHeight="1" x14ac:dyDescent="0.2">
      <c r="A411" s="236" t="s">
        <v>49</v>
      </c>
      <c r="B411" s="195" t="s">
        <v>50</v>
      </c>
      <c r="C411" s="195" t="s">
        <v>51</v>
      </c>
      <c r="D411" s="196" t="s">
        <v>52</v>
      </c>
      <c r="E411" s="195" t="s">
        <v>53</v>
      </c>
    </row>
    <row r="412" spans="1:5" ht="15" customHeight="1" x14ac:dyDescent="0.2">
      <c r="A412" s="237">
        <v>33113233</v>
      </c>
      <c r="B412" s="238">
        <v>60002100806</v>
      </c>
      <c r="C412" s="236">
        <v>4399</v>
      </c>
      <c r="D412" s="224" t="s">
        <v>164</v>
      </c>
      <c r="E412" s="239">
        <v>3641.63</v>
      </c>
    </row>
    <row r="413" spans="1:5" ht="15" customHeight="1" x14ac:dyDescent="0.2">
      <c r="A413" s="237">
        <v>33513233</v>
      </c>
      <c r="B413" s="238">
        <v>60002100806</v>
      </c>
      <c r="C413" s="236">
        <v>4399</v>
      </c>
      <c r="D413" s="224" t="s">
        <v>164</v>
      </c>
      <c r="E413" s="239">
        <v>20635.87</v>
      </c>
    </row>
    <row r="414" spans="1:5" ht="15" customHeight="1" x14ac:dyDescent="0.2">
      <c r="A414" s="237">
        <v>33113233</v>
      </c>
      <c r="B414" s="238">
        <v>60002100806</v>
      </c>
      <c r="C414" s="236">
        <v>4399</v>
      </c>
      <c r="D414" s="224" t="s">
        <v>216</v>
      </c>
      <c r="E414" s="239">
        <v>3712.5</v>
      </c>
    </row>
    <row r="415" spans="1:5" ht="15" customHeight="1" x14ac:dyDescent="0.2">
      <c r="A415" s="237">
        <v>33513233</v>
      </c>
      <c r="B415" s="238">
        <v>60002100806</v>
      </c>
      <c r="C415" s="236">
        <v>4399</v>
      </c>
      <c r="D415" s="224" t="s">
        <v>216</v>
      </c>
      <c r="E415" s="239">
        <v>21037.5</v>
      </c>
    </row>
    <row r="416" spans="1:5" ht="15" customHeight="1" x14ac:dyDescent="0.2">
      <c r="A416" s="237">
        <v>33113233</v>
      </c>
      <c r="B416" s="238">
        <v>60002100806</v>
      </c>
      <c r="C416" s="236">
        <v>4399</v>
      </c>
      <c r="D416" s="224" t="s">
        <v>165</v>
      </c>
      <c r="E416" s="239">
        <v>1838.85</v>
      </c>
    </row>
    <row r="417" spans="1:5" ht="15" customHeight="1" x14ac:dyDescent="0.2">
      <c r="A417" s="237">
        <v>33513233</v>
      </c>
      <c r="B417" s="238">
        <v>60002100806</v>
      </c>
      <c r="C417" s="236">
        <v>4399</v>
      </c>
      <c r="D417" s="224" t="s">
        <v>165</v>
      </c>
      <c r="E417" s="239">
        <v>10420.15</v>
      </c>
    </row>
    <row r="418" spans="1:5" ht="15" customHeight="1" x14ac:dyDescent="0.2">
      <c r="A418" s="237">
        <v>33113233</v>
      </c>
      <c r="B418" s="238">
        <v>60002100806</v>
      </c>
      <c r="C418" s="236">
        <v>4399</v>
      </c>
      <c r="D418" s="224" t="s">
        <v>166</v>
      </c>
      <c r="E418" s="239">
        <v>642</v>
      </c>
    </row>
    <row r="419" spans="1:5" ht="15" customHeight="1" x14ac:dyDescent="0.2">
      <c r="A419" s="237">
        <v>33513233</v>
      </c>
      <c r="B419" s="238">
        <v>60002100806</v>
      </c>
      <c r="C419" s="236">
        <v>4399</v>
      </c>
      <c r="D419" s="224" t="s">
        <v>166</v>
      </c>
      <c r="E419" s="239">
        <v>3638</v>
      </c>
    </row>
    <row r="420" spans="1:5" ht="15" customHeight="1" x14ac:dyDescent="0.2">
      <c r="A420" s="237">
        <v>33113233</v>
      </c>
      <c r="B420" s="238">
        <v>60002100806</v>
      </c>
      <c r="C420" s="236">
        <v>4399</v>
      </c>
      <c r="D420" s="224" t="s">
        <v>93</v>
      </c>
      <c r="E420" s="239">
        <v>50198.18</v>
      </c>
    </row>
    <row r="421" spans="1:5" ht="15" customHeight="1" x14ac:dyDescent="0.2">
      <c r="A421" s="237">
        <v>33513233</v>
      </c>
      <c r="B421" s="238">
        <v>60002100806</v>
      </c>
      <c r="C421" s="236">
        <v>4399</v>
      </c>
      <c r="D421" s="224" t="s">
        <v>93</v>
      </c>
      <c r="E421" s="239">
        <v>284456.32000000001</v>
      </c>
    </row>
    <row r="422" spans="1:5" ht="15" customHeight="1" x14ac:dyDescent="0.2">
      <c r="A422" s="240"/>
      <c r="B422" s="240"/>
      <c r="C422" s="204" t="s">
        <v>55</v>
      </c>
      <c r="D422" s="205"/>
      <c r="E422" s="206">
        <f>SUM(E412:E421)</f>
        <v>400221</v>
      </c>
    </row>
    <row r="423" spans="1:5" ht="15" customHeight="1" x14ac:dyDescent="0.2"/>
    <row r="424" spans="1:5" ht="15" customHeight="1" x14ac:dyDescent="0.2"/>
    <row r="425" spans="1:5" ht="15" customHeight="1" x14ac:dyDescent="0.25">
      <c r="A425" s="33" t="s">
        <v>420</v>
      </c>
    </row>
    <row r="426" spans="1:5" ht="15" customHeight="1" x14ac:dyDescent="0.2">
      <c r="A426" s="321" t="s">
        <v>63</v>
      </c>
      <c r="B426" s="321"/>
      <c r="C426" s="321"/>
      <c r="D426" s="321"/>
      <c r="E426" s="321"/>
    </row>
    <row r="427" spans="1:5" ht="15" customHeight="1" x14ac:dyDescent="0.2">
      <c r="A427" s="321" t="s">
        <v>300</v>
      </c>
      <c r="B427" s="321"/>
      <c r="C427" s="321"/>
      <c r="D427" s="321"/>
      <c r="E427" s="321"/>
    </row>
    <row r="428" spans="1:5" ht="15" customHeight="1" x14ac:dyDescent="0.2">
      <c r="A428" s="322" t="s">
        <v>421</v>
      </c>
      <c r="B428" s="322"/>
      <c r="C428" s="322"/>
      <c r="D428" s="322"/>
      <c r="E428" s="322"/>
    </row>
    <row r="429" spans="1:5" ht="15" customHeight="1" x14ac:dyDescent="0.2">
      <c r="A429" s="322"/>
      <c r="B429" s="322"/>
      <c r="C429" s="322"/>
      <c r="D429" s="322"/>
      <c r="E429" s="322"/>
    </row>
    <row r="430" spans="1:5" ht="15" customHeight="1" x14ac:dyDescent="0.2">
      <c r="A430" s="322"/>
      <c r="B430" s="322"/>
      <c r="C430" s="322"/>
      <c r="D430" s="322"/>
      <c r="E430" s="322"/>
    </row>
    <row r="431" spans="1:5" ht="15" customHeight="1" x14ac:dyDescent="0.2">
      <c r="A431" s="322"/>
      <c r="B431" s="322"/>
      <c r="C431" s="322"/>
      <c r="D431" s="322"/>
      <c r="E431" s="322"/>
    </row>
    <row r="432" spans="1:5" ht="15" customHeight="1" x14ac:dyDescent="0.2">
      <c r="A432" s="322"/>
      <c r="B432" s="322"/>
      <c r="C432" s="322"/>
      <c r="D432" s="322"/>
      <c r="E432" s="322"/>
    </row>
    <row r="433" spans="1:5" ht="15" customHeight="1" x14ac:dyDescent="0.2">
      <c r="A433" s="322"/>
      <c r="B433" s="322"/>
      <c r="C433" s="322"/>
      <c r="D433" s="322"/>
      <c r="E433" s="322"/>
    </row>
    <row r="434" spans="1:5" ht="15" customHeight="1" x14ac:dyDescent="0.2">
      <c r="A434" s="322"/>
      <c r="B434" s="322"/>
      <c r="C434" s="322"/>
      <c r="D434" s="322"/>
      <c r="E434" s="322"/>
    </row>
    <row r="435" spans="1:5" ht="15" customHeight="1" x14ac:dyDescent="0.2">
      <c r="A435" s="83"/>
      <c r="B435" s="255"/>
      <c r="C435" s="83"/>
      <c r="D435" s="83"/>
      <c r="E435" s="83"/>
    </row>
    <row r="436" spans="1:5" ht="15" customHeight="1" x14ac:dyDescent="0.25">
      <c r="A436" s="64" t="s">
        <v>1</v>
      </c>
      <c r="B436" s="95"/>
      <c r="C436" s="65"/>
      <c r="D436" s="65"/>
      <c r="E436" s="65"/>
    </row>
    <row r="437" spans="1:5" ht="15" customHeight="1" x14ac:dyDescent="0.2">
      <c r="A437" s="66" t="s">
        <v>207</v>
      </c>
      <c r="B437" s="37"/>
      <c r="C437" s="37"/>
      <c r="D437" s="37"/>
      <c r="E437" s="39" t="s">
        <v>422</v>
      </c>
    </row>
    <row r="438" spans="1:5" ht="15" customHeight="1" x14ac:dyDescent="0.25">
      <c r="A438" s="41"/>
      <c r="B438" s="162"/>
      <c r="C438" s="37"/>
      <c r="D438" s="37"/>
      <c r="E438" s="42"/>
    </row>
    <row r="439" spans="1:5" ht="15" customHeight="1" x14ac:dyDescent="0.2">
      <c r="A439" s="195" t="s">
        <v>49</v>
      </c>
      <c r="B439" s="195" t="s">
        <v>50</v>
      </c>
      <c r="C439" s="195" t="s">
        <v>51</v>
      </c>
      <c r="D439" s="196" t="s">
        <v>52</v>
      </c>
      <c r="E439" s="197" t="s">
        <v>53</v>
      </c>
    </row>
    <row r="440" spans="1:5" ht="15" customHeight="1" x14ac:dyDescent="0.2">
      <c r="A440" s="229">
        <v>38587005</v>
      </c>
      <c r="B440" s="209">
        <v>90000100696</v>
      </c>
      <c r="C440" s="218"/>
      <c r="D440" s="243" t="s">
        <v>303</v>
      </c>
      <c r="E440" s="202">
        <v>71119.5</v>
      </c>
    </row>
    <row r="441" spans="1:5" ht="15" customHeight="1" x14ac:dyDescent="0.2">
      <c r="A441" s="203"/>
      <c r="B441" s="236"/>
      <c r="C441" s="204" t="s">
        <v>55</v>
      </c>
      <c r="D441" s="205"/>
      <c r="E441" s="206">
        <f>SUM(E440:E440)</f>
        <v>71119.5</v>
      </c>
    </row>
    <row r="442" spans="1:5" ht="15" customHeight="1" x14ac:dyDescent="0.25">
      <c r="A442" s="33"/>
      <c r="B442" s="107"/>
      <c r="C442" s="68"/>
      <c r="D442" s="68"/>
      <c r="E442" s="68"/>
    </row>
    <row r="443" spans="1:5" ht="15" customHeight="1" x14ac:dyDescent="0.25">
      <c r="A443" s="64" t="s">
        <v>18</v>
      </c>
      <c r="B443" s="95"/>
      <c r="C443" s="65"/>
    </row>
    <row r="444" spans="1:5" ht="15" customHeight="1" x14ac:dyDescent="0.2">
      <c r="A444" s="38" t="s">
        <v>70</v>
      </c>
      <c r="B444" s="61"/>
      <c r="C444" s="37"/>
      <c r="D444" s="37"/>
      <c r="E444" s="39" t="s">
        <v>71</v>
      </c>
    </row>
    <row r="445" spans="1:5" ht="15" customHeight="1" x14ac:dyDescent="0.2">
      <c r="A445" s="68"/>
      <c r="B445" s="96"/>
      <c r="C445" s="65"/>
      <c r="D445" s="119"/>
      <c r="E445" s="97"/>
    </row>
    <row r="446" spans="1:5" ht="15" customHeight="1" x14ac:dyDescent="0.2">
      <c r="A446" s="70"/>
      <c r="B446" s="70"/>
      <c r="C446" s="207" t="s">
        <v>51</v>
      </c>
      <c r="D446" s="208" t="s">
        <v>52</v>
      </c>
      <c r="E446" s="197" t="s">
        <v>53</v>
      </c>
    </row>
    <row r="447" spans="1:5" ht="15" customHeight="1" x14ac:dyDescent="0.2">
      <c r="A447" s="53"/>
      <c r="B447" s="109"/>
      <c r="C447" s="209">
        <v>6172</v>
      </c>
      <c r="D447" s="249" t="s">
        <v>68</v>
      </c>
      <c r="E447" s="202">
        <v>71119.5</v>
      </c>
    </row>
    <row r="448" spans="1:5" ht="15" customHeight="1" x14ac:dyDescent="0.2">
      <c r="A448" s="177"/>
      <c r="B448" s="95"/>
      <c r="C448" s="213" t="s">
        <v>55</v>
      </c>
      <c r="D448" s="214"/>
      <c r="E448" s="215">
        <f>SUM(E447:E447)</f>
        <v>71119.5</v>
      </c>
    </row>
    <row r="449" spans="1:5" ht="15" customHeight="1" x14ac:dyDescent="0.2"/>
    <row r="450" spans="1:5" ht="15" customHeight="1" x14ac:dyDescent="0.2"/>
    <row r="451" spans="1:5" ht="15" customHeight="1" x14ac:dyDescent="0.25">
      <c r="A451" s="33" t="s">
        <v>423</v>
      </c>
    </row>
    <row r="452" spans="1:5" ht="15" customHeight="1" x14ac:dyDescent="0.2">
      <c r="A452" s="321" t="s">
        <v>63</v>
      </c>
      <c r="B452" s="321"/>
      <c r="C452" s="321"/>
      <c r="D452" s="321"/>
      <c r="E452" s="321"/>
    </row>
    <row r="453" spans="1:5" ht="15" customHeight="1" x14ac:dyDescent="0.2">
      <c r="A453" s="320" t="s">
        <v>424</v>
      </c>
      <c r="B453" s="320"/>
      <c r="C453" s="320"/>
      <c r="D453" s="320"/>
      <c r="E453" s="320"/>
    </row>
    <row r="454" spans="1:5" ht="15" customHeight="1" x14ac:dyDescent="0.2">
      <c r="A454" s="320"/>
      <c r="B454" s="320"/>
      <c r="C454" s="320"/>
      <c r="D454" s="320"/>
      <c r="E454" s="320"/>
    </row>
    <row r="455" spans="1:5" ht="15" customHeight="1" x14ac:dyDescent="0.2">
      <c r="A455" s="320"/>
      <c r="B455" s="320"/>
      <c r="C455" s="320"/>
      <c r="D455" s="320"/>
      <c r="E455" s="320"/>
    </row>
    <row r="456" spans="1:5" ht="15" customHeight="1" x14ac:dyDescent="0.2">
      <c r="A456" s="320"/>
      <c r="B456" s="320"/>
      <c r="C456" s="320"/>
      <c r="D456" s="320"/>
      <c r="E456" s="320"/>
    </row>
    <row r="457" spans="1:5" ht="15" customHeight="1" x14ac:dyDescent="0.2">
      <c r="A457" s="320"/>
      <c r="B457" s="320"/>
      <c r="C457" s="320"/>
      <c r="D457" s="320"/>
      <c r="E457" s="320"/>
    </row>
    <row r="458" spans="1:5" ht="15" customHeight="1" x14ac:dyDescent="0.2">
      <c r="A458" s="320"/>
      <c r="B458" s="320"/>
      <c r="C458" s="320"/>
      <c r="D458" s="320"/>
      <c r="E458" s="320"/>
    </row>
    <row r="459" spans="1:5" ht="15" customHeight="1" x14ac:dyDescent="0.2">
      <c r="A459" s="320"/>
      <c r="B459" s="320"/>
      <c r="C459" s="320"/>
      <c r="D459" s="320"/>
      <c r="E459" s="320"/>
    </row>
    <row r="460" spans="1:5" ht="15" customHeight="1" x14ac:dyDescent="0.2">
      <c r="A460" s="320"/>
      <c r="B460" s="320"/>
      <c r="C460" s="320"/>
      <c r="D460" s="320"/>
      <c r="E460" s="320"/>
    </row>
    <row r="461" spans="1:5" ht="15" customHeight="1" x14ac:dyDescent="0.2">
      <c r="A461" s="320"/>
      <c r="B461" s="320"/>
      <c r="C461" s="320"/>
      <c r="D461" s="320"/>
      <c r="E461" s="320"/>
    </row>
    <row r="462" spans="1:5" ht="15" customHeight="1" x14ac:dyDescent="0.2">
      <c r="A462" s="320"/>
      <c r="B462" s="320"/>
      <c r="C462" s="320"/>
      <c r="D462" s="320"/>
      <c r="E462" s="320"/>
    </row>
    <row r="463" spans="1:5" ht="15" customHeight="1" x14ac:dyDescent="0.2">
      <c r="A463" s="320"/>
      <c r="B463" s="320"/>
      <c r="C463" s="320"/>
      <c r="D463" s="320"/>
      <c r="E463" s="320"/>
    </row>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64" t="s">
        <v>1</v>
      </c>
      <c r="B470" s="37"/>
      <c r="C470" s="37"/>
      <c r="D470" s="37"/>
      <c r="E470" s="37"/>
    </row>
    <row r="471" spans="1:5" ht="15" customHeight="1" x14ac:dyDescent="0.2">
      <c r="A471" s="132" t="s">
        <v>132</v>
      </c>
      <c r="B471" s="37"/>
      <c r="C471" s="37"/>
      <c r="D471" s="37"/>
      <c r="E471" s="39" t="s">
        <v>425</v>
      </c>
    </row>
    <row r="472" spans="1:5" ht="15" customHeight="1" x14ac:dyDescent="0.25">
      <c r="A472" s="36"/>
      <c r="B472" s="157"/>
      <c r="C472" s="37"/>
      <c r="D472" s="37"/>
      <c r="E472" s="42"/>
    </row>
    <row r="473" spans="1:5" ht="15" customHeight="1" x14ac:dyDescent="0.2">
      <c r="A473" s="138"/>
      <c r="B473" s="207" t="s">
        <v>50</v>
      </c>
      <c r="C473" s="195" t="s">
        <v>51</v>
      </c>
      <c r="D473" s="196" t="s">
        <v>52</v>
      </c>
      <c r="E473" s="207" t="s">
        <v>53</v>
      </c>
    </row>
    <row r="474" spans="1:5" ht="15" customHeight="1" x14ac:dyDescent="0.2">
      <c r="A474" s="299"/>
      <c r="B474" s="279">
        <v>90000000000</v>
      </c>
      <c r="C474" s="234">
        <v>3299</v>
      </c>
      <c r="D474" s="259" t="s">
        <v>195</v>
      </c>
      <c r="E474" s="239">
        <v>1441.79</v>
      </c>
    </row>
    <row r="475" spans="1:5" ht="15" customHeight="1" x14ac:dyDescent="0.2">
      <c r="A475" s="158"/>
      <c r="B475" s="278"/>
      <c r="C475" s="204" t="s">
        <v>55</v>
      </c>
      <c r="D475" s="205"/>
      <c r="E475" s="206">
        <f>SUM(E474:E474)</f>
        <v>1441.79</v>
      </c>
    </row>
    <row r="476" spans="1:5" ht="15" customHeight="1" x14ac:dyDescent="0.2">
      <c r="A476" s="157"/>
      <c r="B476" s="158"/>
      <c r="C476" s="142"/>
      <c r="D476" s="37"/>
      <c r="E476" s="147"/>
    </row>
    <row r="477" spans="1:5" ht="15" customHeight="1" x14ac:dyDescent="0.25">
      <c r="A477" s="64" t="s">
        <v>1</v>
      </c>
      <c r="B477" s="37"/>
      <c r="C477" s="37"/>
      <c r="D477" s="37"/>
      <c r="E477" s="37"/>
    </row>
    <row r="478" spans="1:5" ht="15" customHeight="1" x14ac:dyDescent="0.2">
      <c r="A478" s="132" t="s">
        <v>132</v>
      </c>
      <c r="B478" s="37"/>
      <c r="C478" s="37"/>
      <c r="D478" s="37"/>
      <c r="E478" s="39" t="s">
        <v>176</v>
      </c>
    </row>
    <row r="479" spans="1:5" ht="15" customHeight="1" x14ac:dyDescent="0.25">
      <c r="A479" s="36"/>
      <c r="B479" s="157"/>
      <c r="C479" s="37"/>
      <c r="D479" s="37"/>
      <c r="E479" s="42"/>
    </row>
    <row r="480" spans="1:5" ht="15" customHeight="1" x14ac:dyDescent="0.2">
      <c r="A480" s="195" t="s">
        <v>49</v>
      </c>
      <c r="B480" s="207" t="s">
        <v>50</v>
      </c>
      <c r="C480" s="195" t="s">
        <v>51</v>
      </c>
      <c r="D480" s="196" t="s">
        <v>52</v>
      </c>
      <c r="E480" s="207" t="s">
        <v>53</v>
      </c>
    </row>
    <row r="481" spans="1:5" ht="15" customHeight="1" x14ac:dyDescent="0.2">
      <c r="A481" s="217"/>
      <c r="B481" s="279">
        <v>90000000000</v>
      </c>
      <c r="C481" s="234">
        <v>3299</v>
      </c>
      <c r="D481" s="259" t="s">
        <v>195</v>
      </c>
      <c r="E481" s="239">
        <v>307.5</v>
      </c>
    </row>
    <row r="482" spans="1:5" ht="15" customHeight="1" x14ac:dyDescent="0.2">
      <c r="A482" s="291">
        <v>19</v>
      </c>
      <c r="B482" s="279">
        <v>73003000000</v>
      </c>
      <c r="C482" s="234">
        <v>6402</v>
      </c>
      <c r="D482" s="243" t="s">
        <v>318</v>
      </c>
      <c r="E482" s="239">
        <v>3833.6</v>
      </c>
    </row>
    <row r="483" spans="1:5" ht="15" customHeight="1" x14ac:dyDescent="0.2">
      <c r="A483" s="217"/>
      <c r="B483" s="278"/>
      <c r="C483" s="204" t="s">
        <v>55</v>
      </c>
      <c r="D483" s="205"/>
      <c r="E483" s="206">
        <f>SUM(E481:E482)</f>
        <v>4141.1000000000004</v>
      </c>
    </row>
    <row r="484" spans="1:5" ht="15" customHeight="1" x14ac:dyDescent="0.2">
      <c r="A484" s="158"/>
      <c r="B484" s="300"/>
      <c r="C484" s="142"/>
      <c r="D484" s="37"/>
      <c r="E484" s="147"/>
    </row>
    <row r="485" spans="1:5" ht="15" customHeight="1" x14ac:dyDescent="0.25">
      <c r="A485" s="36" t="s">
        <v>18</v>
      </c>
      <c r="B485" s="37"/>
      <c r="C485" s="37"/>
      <c r="D485" s="37"/>
      <c r="E485" s="157"/>
    </row>
    <row r="486" spans="1:5" ht="15" customHeight="1" x14ac:dyDescent="0.2">
      <c r="A486" s="132" t="s">
        <v>132</v>
      </c>
      <c r="B486" s="37"/>
      <c r="C486" s="37"/>
      <c r="D486" s="37"/>
      <c r="E486" s="39" t="s">
        <v>425</v>
      </c>
    </row>
    <row r="487" spans="1:5" ht="15" customHeight="1" x14ac:dyDescent="0.2">
      <c r="A487" s="157"/>
      <c r="B487" s="40"/>
      <c r="C487" s="37"/>
      <c r="E487" s="133"/>
    </row>
    <row r="488" spans="1:5" ht="15" customHeight="1" x14ac:dyDescent="0.2">
      <c r="A488" s="195" t="s">
        <v>49</v>
      </c>
      <c r="B488" s="195" t="s">
        <v>50</v>
      </c>
      <c r="C488" s="195" t="s">
        <v>51</v>
      </c>
      <c r="D488" s="195" t="s">
        <v>52</v>
      </c>
      <c r="E488" s="207" t="s">
        <v>53</v>
      </c>
    </row>
    <row r="489" spans="1:5" ht="15" customHeight="1" x14ac:dyDescent="0.2">
      <c r="A489" s="291">
        <v>19</v>
      </c>
      <c r="B489" s="279">
        <v>73000000000</v>
      </c>
      <c r="C489" s="234">
        <v>6402</v>
      </c>
      <c r="D489" s="241" t="s">
        <v>321</v>
      </c>
      <c r="E489" s="239">
        <v>1441.79</v>
      </c>
    </row>
    <row r="490" spans="1:5" ht="15" customHeight="1" x14ac:dyDescent="0.2">
      <c r="A490" s="217"/>
      <c r="B490" s="232"/>
      <c r="C490" s="204" t="s">
        <v>55</v>
      </c>
      <c r="D490" s="235"/>
      <c r="E490" s="206">
        <f>SUM(E489:E489)</f>
        <v>1441.79</v>
      </c>
    </row>
    <row r="491" spans="1:5" ht="15" customHeight="1" x14ac:dyDescent="0.2"/>
    <row r="492" spans="1:5" ht="15" customHeight="1" x14ac:dyDescent="0.25">
      <c r="A492" s="36" t="s">
        <v>18</v>
      </c>
      <c r="B492" s="37"/>
      <c r="C492" s="37"/>
      <c r="D492" s="37"/>
      <c r="E492" s="157"/>
    </row>
    <row r="493" spans="1:5" ht="15" customHeight="1" x14ac:dyDescent="0.2">
      <c r="A493" s="132" t="s">
        <v>132</v>
      </c>
      <c r="B493" s="37"/>
      <c r="C493" s="37"/>
      <c r="D493" s="37"/>
      <c r="E493" s="39" t="s">
        <v>176</v>
      </c>
    </row>
    <row r="494" spans="1:5" ht="15" customHeight="1" x14ac:dyDescent="0.2">
      <c r="A494" s="157"/>
      <c r="B494" s="40"/>
      <c r="C494" s="37"/>
      <c r="E494" s="133"/>
    </row>
    <row r="495" spans="1:5" ht="15" customHeight="1" x14ac:dyDescent="0.2">
      <c r="A495" s="195" t="s">
        <v>49</v>
      </c>
      <c r="B495" s="195" t="s">
        <v>50</v>
      </c>
      <c r="C495" s="195" t="s">
        <v>51</v>
      </c>
      <c r="D495" s="195" t="s">
        <v>52</v>
      </c>
      <c r="E495" s="197" t="s">
        <v>53</v>
      </c>
    </row>
    <row r="496" spans="1:5" ht="15" customHeight="1" x14ac:dyDescent="0.2">
      <c r="A496" s="263">
        <v>32533012</v>
      </c>
      <c r="B496" s="279">
        <v>50000000000</v>
      </c>
      <c r="C496" s="234">
        <v>3299</v>
      </c>
      <c r="D496" s="241" t="s">
        <v>68</v>
      </c>
      <c r="E496" s="266">
        <v>-866892.9</v>
      </c>
    </row>
    <row r="497" spans="1:5" ht="15" customHeight="1" x14ac:dyDescent="0.2">
      <c r="A497" s="263">
        <v>32133012</v>
      </c>
      <c r="B497" s="279">
        <v>50000000000</v>
      </c>
      <c r="C497" s="234">
        <v>3299</v>
      </c>
      <c r="D497" s="224" t="s">
        <v>68</v>
      </c>
      <c r="E497" s="266">
        <v>-152981.1</v>
      </c>
    </row>
    <row r="498" spans="1:5" ht="15" customHeight="1" x14ac:dyDescent="0.2">
      <c r="A498" s="263">
        <v>32533012</v>
      </c>
      <c r="B498" s="279">
        <v>50000000000</v>
      </c>
      <c r="C498" s="234">
        <v>3299</v>
      </c>
      <c r="D498" s="224" t="s">
        <v>178</v>
      </c>
      <c r="E498" s="266">
        <v>660776.4</v>
      </c>
    </row>
    <row r="499" spans="1:5" ht="15" customHeight="1" x14ac:dyDescent="0.2">
      <c r="A499" s="263">
        <v>32533012</v>
      </c>
      <c r="B499" s="279">
        <v>50000001539</v>
      </c>
      <c r="C499" s="234">
        <v>3299</v>
      </c>
      <c r="D499" s="224" t="s">
        <v>178</v>
      </c>
      <c r="E499" s="266">
        <v>206116.5</v>
      </c>
    </row>
    <row r="500" spans="1:5" ht="15" customHeight="1" x14ac:dyDescent="0.2">
      <c r="A500" s="263">
        <v>32133012</v>
      </c>
      <c r="B500" s="279">
        <v>50000000000</v>
      </c>
      <c r="C500" s="234">
        <v>3299</v>
      </c>
      <c r="D500" s="224" t="s">
        <v>178</v>
      </c>
      <c r="E500" s="266">
        <v>116607.6</v>
      </c>
    </row>
    <row r="501" spans="1:5" ht="15" customHeight="1" x14ac:dyDescent="0.2">
      <c r="A501" s="263">
        <v>32133012</v>
      </c>
      <c r="B501" s="279">
        <v>50000001539</v>
      </c>
      <c r="C501" s="234">
        <v>3299</v>
      </c>
      <c r="D501" s="224" t="s">
        <v>178</v>
      </c>
      <c r="E501" s="266">
        <v>36373.5</v>
      </c>
    </row>
    <row r="502" spans="1:5" ht="15" customHeight="1" x14ac:dyDescent="0.2">
      <c r="A502" s="263">
        <v>19</v>
      </c>
      <c r="B502" s="279">
        <v>73000000000</v>
      </c>
      <c r="C502" s="234">
        <v>6402</v>
      </c>
      <c r="D502" s="224" t="s">
        <v>321</v>
      </c>
      <c r="E502" s="266">
        <v>307.5</v>
      </c>
    </row>
    <row r="503" spans="1:5" ht="15" customHeight="1" x14ac:dyDescent="0.2">
      <c r="A503" s="263">
        <v>32533887</v>
      </c>
      <c r="B503" s="279">
        <v>50000000000</v>
      </c>
      <c r="C503" s="234">
        <v>3299</v>
      </c>
      <c r="D503" s="224" t="s">
        <v>320</v>
      </c>
      <c r="E503" s="266">
        <v>3258.56</v>
      </c>
    </row>
    <row r="504" spans="1:5" ht="15" customHeight="1" x14ac:dyDescent="0.2">
      <c r="A504" s="263">
        <v>32133887</v>
      </c>
      <c r="B504" s="279">
        <v>50000000000</v>
      </c>
      <c r="C504" s="234">
        <v>3299</v>
      </c>
      <c r="D504" s="224" t="s">
        <v>320</v>
      </c>
      <c r="E504" s="266">
        <v>575.04</v>
      </c>
    </row>
    <row r="505" spans="1:5" ht="15" customHeight="1" x14ac:dyDescent="0.2">
      <c r="A505" s="217"/>
      <c r="B505" s="232"/>
      <c r="C505" s="204" t="s">
        <v>55</v>
      </c>
      <c r="D505" s="235"/>
      <c r="E505" s="206">
        <f>SUM(E496:E504)</f>
        <v>4141.1000000000295</v>
      </c>
    </row>
    <row r="506" spans="1:5" ht="15" customHeight="1" x14ac:dyDescent="0.2"/>
    <row r="507" spans="1:5" ht="15" customHeight="1" x14ac:dyDescent="0.2"/>
    <row r="508" spans="1:5" ht="15" customHeight="1" x14ac:dyDescent="0.25">
      <c r="A508" s="33" t="s">
        <v>426</v>
      </c>
    </row>
    <row r="509" spans="1:5" ht="15" customHeight="1" x14ac:dyDescent="0.2">
      <c r="A509" s="321" t="s">
        <v>58</v>
      </c>
      <c r="B509" s="321"/>
      <c r="C509" s="321"/>
      <c r="D509" s="321"/>
      <c r="E509" s="321"/>
    </row>
    <row r="510" spans="1:5" ht="15" customHeight="1" x14ac:dyDescent="0.2">
      <c r="A510" s="322" t="s">
        <v>427</v>
      </c>
      <c r="B510" s="322"/>
      <c r="C510" s="322"/>
      <c r="D510" s="322"/>
      <c r="E510" s="322"/>
    </row>
    <row r="511" spans="1:5" ht="15" customHeight="1" x14ac:dyDescent="0.2">
      <c r="A511" s="322"/>
      <c r="B511" s="322"/>
      <c r="C511" s="322"/>
      <c r="D511" s="322"/>
      <c r="E511" s="322"/>
    </row>
    <row r="512" spans="1:5" ht="15" customHeight="1" x14ac:dyDescent="0.2">
      <c r="A512" s="322"/>
      <c r="B512" s="322"/>
      <c r="C512" s="322"/>
      <c r="D512" s="322"/>
      <c r="E512" s="322"/>
    </row>
    <row r="513" spans="1:5" ht="15" customHeight="1" x14ac:dyDescent="0.2">
      <c r="A513" s="322"/>
      <c r="B513" s="322"/>
      <c r="C513" s="322"/>
      <c r="D513" s="322"/>
      <c r="E513" s="322"/>
    </row>
    <row r="514" spans="1:5" ht="15" customHeight="1" x14ac:dyDescent="0.2">
      <c r="A514" s="322"/>
      <c r="B514" s="322"/>
      <c r="C514" s="322"/>
      <c r="D514" s="322"/>
      <c r="E514" s="322"/>
    </row>
    <row r="515" spans="1:5" ht="15" customHeight="1" x14ac:dyDescent="0.2">
      <c r="A515" s="322"/>
      <c r="B515" s="322"/>
      <c r="C515" s="322"/>
      <c r="D515" s="322"/>
      <c r="E515" s="322"/>
    </row>
    <row r="516" spans="1:5" ht="15" customHeight="1" x14ac:dyDescent="0.2">
      <c r="A516" s="322"/>
      <c r="B516" s="322"/>
      <c r="C516" s="322"/>
      <c r="D516" s="322"/>
      <c r="E516" s="322"/>
    </row>
    <row r="517" spans="1:5" ht="15" customHeight="1" x14ac:dyDescent="0.2">
      <c r="A517" s="35"/>
      <c r="B517" s="35"/>
      <c r="C517" s="35"/>
      <c r="D517" s="35"/>
      <c r="E517" s="35"/>
    </row>
    <row r="518" spans="1:5" ht="15" customHeight="1" x14ac:dyDescent="0.2">
      <c r="A518" s="35"/>
      <c r="B518" s="35"/>
      <c r="C518" s="35"/>
      <c r="D518" s="35"/>
      <c r="E518" s="35"/>
    </row>
    <row r="519" spans="1:5" ht="15" customHeight="1" x14ac:dyDescent="0.2">
      <c r="A519" s="35"/>
      <c r="B519" s="35"/>
      <c r="C519" s="35"/>
      <c r="D519" s="35"/>
      <c r="E519" s="35"/>
    </row>
    <row r="520" spans="1:5" ht="15" customHeight="1" x14ac:dyDescent="0.2">
      <c r="A520" s="35"/>
      <c r="B520" s="35"/>
      <c r="C520" s="35"/>
      <c r="D520" s="35"/>
      <c r="E520" s="35"/>
    </row>
    <row r="521" spans="1:5" ht="15" customHeight="1" x14ac:dyDescent="0.25">
      <c r="A521" s="36" t="s">
        <v>1</v>
      </c>
      <c r="B521" s="37"/>
      <c r="C521" s="37"/>
      <c r="D521" s="37"/>
      <c r="E521" s="37"/>
    </row>
    <row r="522" spans="1:5" ht="15" customHeight="1" x14ac:dyDescent="0.2">
      <c r="A522" s="66" t="s">
        <v>428</v>
      </c>
      <c r="B522" s="37"/>
      <c r="C522" s="37"/>
      <c r="D522" s="37"/>
      <c r="E522" s="39" t="s">
        <v>429</v>
      </c>
    </row>
    <row r="523" spans="1:5" ht="15" customHeight="1" x14ac:dyDescent="0.25">
      <c r="B523" s="36"/>
      <c r="C523" s="37"/>
      <c r="D523" s="37"/>
      <c r="E523" s="42"/>
    </row>
    <row r="524" spans="1:5" ht="15" customHeight="1" x14ac:dyDescent="0.2">
      <c r="A524" s="195" t="s">
        <v>49</v>
      </c>
      <c r="B524" s="207" t="s">
        <v>50</v>
      </c>
      <c r="C524" s="195" t="s">
        <v>51</v>
      </c>
      <c r="D524" s="196" t="s">
        <v>52</v>
      </c>
      <c r="E524" s="197" t="s">
        <v>53</v>
      </c>
    </row>
    <row r="525" spans="1:5" ht="15" customHeight="1" x14ac:dyDescent="0.2">
      <c r="A525" s="221">
        <v>53190001</v>
      </c>
      <c r="B525" s="209">
        <v>90000100082</v>
      </c>
      <c r="C525" s="236"/>
      <c r="D525" s="224" t="s">
        <v>430</v>
      </c>
      <c r="E525" s="220">
        <v>-54735</v>
      </c>
    </row>
    <row r="526" spans="1:5" ht="15" customHeight="1" x14ac:dyDescent="0.2">
      <c r="A526" s="221">
        <v>53515319</v>
      </c>
      <c r="B526" s="209">
        <v>90000100082</v>
      </c>
      <c r="C526" s="236"/>
      <c r="D526" s="201" t="s">
        <v>172</v>
      </c>
      <c r="E526" s="220">
        <v>-310165</v>
      </c>
    </row>
    <row r="527" spans="1:5" ht="15" customHeight="1" x14ac:dyDescent="0.2">
      <c r="A527" s="221"/>
      <c r="B527" s="212"/>
      <c r="C527" s="204" t="s">
        <v>55</v>
      </c>
      <c r="D527" s="205"/>
      <c r="E527" s="206">
        <f>SUM(E533:E534)</f>
        <v>-364900</v>
      </c>
    </row>
    <row r="528" spans="1:5" ht="15" customHeight="1" x14ac:dyDescent="0.2">
      <c r="A528" s="41"/>
      <c r="B528" s="41"/>
      <c r="C528" s="41"/>
      <c r="D528" s="41"/>
      <c r="E528" s="41"/>
    </row>
    <row r="529" spans="1:5" ht="15" customHeight="1" x14ac:dyDescent="0.25">
      <c r="A529" s="36" t="s">
        <v>18</v>
      </c>
      <c r="B529" s="37"/>
      <c r="C529" s="37"/>
      <c r="D529" s="37"/>
      <c r="E529" s="41"/>
    </row>
    <row r="530" spans="1:5" ht="15" customHeight="1" x14ac:dyDescent="0.2">
      <c r="A530" s="66" t="s">
        <v>428</v>
      </c>
      <c r="B530" s="37"/>
      <c r="C530" s="37"/>
      <c r="D530" s="37"/>
      <c r="E530" s="39" t="s">
        <v>429</v>
      </c>
    </row>
    <row r="531" spans="1:5" ht="15" customHeight="1" x14ac:dyDescent="0.2">
      <c r="A531" s="41"/>
      <c r="B531" s="40"/>
      <c r="C531" s="37"/>
      <c r="E531" s="42"/>
    </row>
    <row r="532" spans="1:5" ht="15" customHeight="1" x14ac:dyDescent="0.2">
      <c r="A532" s="195" t="s">
        <v>49</v>
      </c>
      <c r="B532" s="207" t="s">
        <v>50</v>
      </c>
      <c r="C532" s="195" t="s">
        <v>51</v>
      </c>
      <c r="D532" s="222" t="s">
        <v>52</v>
      </c>
      <c r="E532" s="197" t="s">
        <v>53</v>
      </c>
    </row>
    <row r="533" spans="1:5" ht="15" customHeight="1" x14ac:dyDescent="0.2">
      <c r="A533" s="221">
        <v>53190001</v>
      </c>
      <c r="B533" s="209">
        <v>60011100082</v>
      </c>
      <c r="C533" s="236">
        <v>3742</v>
      </c>
      <c r="D533" s="224" t="s">
        <v>93</v>
      </c>
      <c r="E533" s="220">
        <v>-54735</v>
      </c>
    </row>
    <row r="534" spans="1:5" ht="15" customHeight="1" x14ac:dyDescent="0.2">
      <c r="A534" s="221">
        <v>53515319</v>
      </c>
      <c r="B534" s="209">
        <v>60011100082</v>
      </c>
      <c r="C534" s="236">
        <v>3742</v>
      </c>
      <c r="D534" s="224" t="s">
        <v>93</v>
      </c>
      <c r="E534" s="220">
        <v>-310165</v>
      </c>
    </row>
    <row r="535" spans="1:5" ht="15" customHeight="1" x14ac:dyDescent="0.2">
      <c r="A535" s="221"/>
      <c r="B535" s="212"/>
      <c r="C535" s="204" t="s">
        <v>55</v>
      </c>
      <c r="D535" s="227"/>
      <c r="E535" s="228">
        <f>SUM(E533:E534)</f>
        <v>-364900</v>
      </c>
    </row>
    <row r="536" spans="1:5" ht="15" customHeight="1" x14ac:dyDescent="0.2"/>
    <row r="537" spans="1:5" ht="9" customHeight="1" x14ac:dyDescent="0.2"/>
    <row r="538" spans="1:5" ht="15" customHeight="1" x14ac:dyDescent="0.25">
      <c r="A538" s="33" t="s">
        <v>431</v>
      </c>
    </row>
    <row r="539" spans="1:5" ht="15" customHeight="1" x14ac:dyDescent="0.2">
      <c r="A539" s="321" t="s">
        <v>63</v>
      </c>
      <c r="B539" s="321"/>
      <c r="C539" s="321"/>
      <c r="D539" s="321"/>
      <c r="E539" s="321"/>
    </row>
    <row r="540" spans="1:5" ht="15" customHeight="1" x14ac:dyDescent="0.2">
      <c r="A540" s="322" t="s">
        <v>432</v>
      </c>
      <c r="B540" s="322"/>
      <c r="C540" s="322"/>
      <c r="D540" s="322"/>
      <c r="E540" s="322"/>
    </row>
    <row r="541" spans="1:5" ht="15" customHeight="1" x14ac:dyDescent="0.2">
      <c r="A541" s="322"/>
      <c r="B541" s="322"/>
      <c r="C541" s="322"/>
      <c r="D541" s="322"/>
      <c r="E541" s="322"/>
    </row>
    <row r="542" spans="1:5" ht="15" customHeight="1" x14ac:dyDescent="0.2">
      <c r="A542" s="322"/>
      <c r="B542" s="322"/>
      <c r="C542" s="322"/>
      <c r="D542" s="322"/>
      <c r="E542" s="322"/>
    </row>
    <row r="543" spans="1:5" ht="15" customHeight="1" x14ac:dyDescent="0.2">
      <c r="A543" s="322"/>
      <c r="B543" s="322"/>
      <c r="C543" s="322"/>
      <c r="D543" s="322"/>
      <c r="E543" s="322"/>
    </row>
    <row r="544" spans="1:5" ht="15" customHeight="1" x14ac:dyDescent="0.2">
      <c r="A544" s="322"/>
      <c r="B544" s="322"/>
      <c r="C544" s="322"/>
      <c r="D544" s="322"/>
      <c r="E544" s="322"/>
    </row>
    <row r="545" spans="1:5" ht="15" customHeight="1" x14ac:dyDescent="0.2">
      <c r="A545" s="322"/>
      <c r="B545" s="322"/>
      <c r="C545" s="322"/>
      <c r="D545" s="322"/>
      <c r="E545" s="322"/>
    </row>
    <row r="546" spans="1:5" ht="15" customHeight="1" x14ac:dyDescent="0.2">
      <c r="A546" s="322"/>
      <c r="B546" s="322"/>
      <c r="C546" s="322"/>
      <c r="D546" s="322"/>
      <c r="E546" s="322"/>
    </row>
    <row r="547" spans="1:5" ht="15" customHeight="1" x14ac:dyDescent="0.2"/>
    <row r="548" spans="1:5" ht="15" customHeight="1" x14ac:dyDescent="0.25">
      <c r="A548" s="36" t="s">
        <v>1</v>
      </c>
      <c r="B548" s="37"/>
      <c r="C548" s="37"/>
      <c r="D548" s="37"/>
      <c r="E548" s="37"/>
    </row>
    <row r="549" spans="1:5" ht="15" customHeight="1" x14ac:dyDescent="0.2">
      <c r="A549" s="38" t="s">
        <v>70</v>
      </c>
      <c r="B549" s="37"/>
      <c r="C549" s="37"/>
      <c r="D549" s="37"/>
      <c r="E549" s="39" t="s">
        <v>71</v>
      </c>
    </row>
    <row r="550" spans="1:5" ht="15" customHeight="1" x14ac:dyDescent="0.25">
      <c r="A550" s="41"/>
      <c r="B550" s="36"/>
      <c r="C550" s="37"/>
      <c r="D550" s="37"/>
      <c r="E550" s="42"/>
    </row>
    <row r="551" spans="1:5" ht="15" customHeight="1" x14ac:dyDescent="0.2">
      <c r="A551" s="207" t="s">
        <v>49</v>
      </c>
      <c r="B551" s="195" t="s">
        <v>50</v>
      </c>
      <c r="C551" s="195" t="s">
        <v>51</v>
      </c>
      <c r="D551" s="196" t="s">
        <v>52</v>
      </c>
      <c r="E551" s="197" t="s">
        <v>53</v>
      </c>
    </row>
    <row r="552" spans="1:5" ht="15" customHeight="1" x14ac:dyDescent="0.2">
      <c r="A552" s="198">
        <v>20</v>
      </c>
      <c r="B552" s="272">
        <v>90000001701</v>
      </c>
      <c r="C552" s="301">
        <v>6172</v>
      </c>
      <c r="D552" s="268" t="s">
        <v>72</v>
      </c>
      <c r="E552" s="239">
        <v>850000</v>
      </c>
    </row>
    <row r="553" spans="1:5" ht="15" customHeight="1" x14ac:dyDescent="0.2">
      <c r="A553" s="198"/>
      <c r="B553" s="236"/>
      <c r="C553" s="204" t="s">
        <v>55</v>
      </c>
      <c r="D553" s="205"/>
      <c r="E553" s="206">
        <f>SUM(E552:E552)</f>
        <v>850000</v>
      </c>
    </row>
    <row r="554" spans="1:5" ht="15" customHeight="1" x14ac:dyDescent="0.2"/>
    <row r="555" spans="1:5" ht="15" customHeight="1" x14ac:dyDescent="0.25">
      <c r="A555" s="36" t="s">
        <v>18</v>
      </c>
      <c r="B555" s="37"/>
      <c r="C555" s="37"/>
      <c r="D555" s="37"/>
      <c r="E555" s="41"/>
    </row>
    <row r="556" spans="1:5" ht="15" customHeight="1" x14ac:dyDescent="0.2">
      <c r="A556" s="38" t="s">
        <v>47</v>
      </c>
      <c r="B556" s="41"/>
      <c r="C556" s="41"/>
      <c r="D556" s="41"/>
      <c r="E556" s="41" t="s">
        <v>48</v>
      </c>
    </row>
    <row r="557" spans="1:5" ht="15" customHeight="1" x14ac:dyDescent="0.2">
      <c r="A557" s="38"/>
      <c r="B557" s="41"/>
      <c r="C557" s="37"/>
      <c r="D557" s="37"/>
      <c r="E557" s="42"/>
    </row>
    <row r="558" spans="1:5" ht="15" customHeight="1" x14ac:dyDescent="0.2">
      <c r="A558" s="195" t="s">
        <v>49</v>
      </c>
      <c r="B558" s="195" t="s">
        <v>50</v>
      </c>
      <c r="C558" s="195" t="s">
        <v>51</v>
      </c>
      <c r="D558" s="196" t="s">
        <v>52</v>
      </c>
      <c r="E558" s="197" t="s">
        <v>53</v>
      </c>
    </row>
    <row r="559" spans="1:5" ht="15" customHeight="1" x14ac:dyDescent="0.2">
      <c r="A559" s="198">
        <v>20</v>
      </c>
      <c r="B559" s="238">
        <v>30005001701</v>
      </c>
      <c r="C559" s="218">
        <v>3523</v>
      </c>
      <c r="D559" s="259" t="s">
        <v>56</v>
      </c>
      <c r="E559" s="239">
        <v>850000</v>
      </c>
    </row>
    <row r="560" spans="1:5" ht="15" customHeight="1" x14ac:dyDescent="0.2">
      <c r="A560" s="240"/>
      <c r="B560" s="240"/>
      <c r="C560" s="204" t="s">
        <v>55</v>
      </c>
      <c r="D560" s="205"/>
      <c r="E560" s="206">
        <f>SUM(E559:E559)</f>
        <v>850000</v>
      </c>
    </row>
    <row r="561" spans="1:5" ht="15" customHeight="1" x14ac:dyDescent="0.2"/>
    <row r="562" spans="1:5" ht="8.25" customHeight="1" x14ac:dyDescent="0.2"/>
    <row r="563" spans="1:5" ht="15" customHeight="1" x14ac:dyDescent="0.25">
      <c r="A563" s="33" t="s">
        <v>433</v>
      </c>
    </row>
    <row r="564" spans="1:5" ht="15" customHeight="1" x14ac:dyDescent="0.2">
      <c r="A564" s="321" t="s">
        <v>63</v>
      </c>
      <c r="B564" s="321"/>
      <c r="C564" s="321"/>
      <c r="D564" s="321"/>
      <c r="E564" s="321"/>
    </row>
    <row r="565" spans="1:5" ht="15" customHeight="1" x14ac:dyDescent="0.2">
      <c r="A565" s="322" t="s">
        <v>434</v>
      </c>
      <c r="B565" s="322"/>
      <c r="C565" s="322"/>
      <c r="D565" s="322"/>
      <c r="E565" s="322"/>
    </row>
    <row r="566" spans="1:5" ht="15" customHeight="1" x14ac:dyDescent="0.2">
      <c r="A566" s="322"/>
      <c r="B566" s="322"/>
      <c r="C566" s="322"/>
      <c r="D566" s="322"/>
      <c r="E566" s="322"/>
    </row>
    <row r="567" spans="1:5" ht="15" customHeight="1" x14ac:dyDescent="0.2">
      <c r="A567" s="322"/>
      <c r="B567" s="322"/>
      <c r="C567" s="322"/>
      <c r="D567" s="322"/>
      <c r="E567" s="322"/>
    </row>
    <row r="568" spans="1:5" ht="15" customHeight="1" x14ac:dyDescent="0.2">
      <c r="A568" s="322"/>
      <c r="B568" s="322"/>
      <c r="C568" s="322"/>
      <c r="D568" s="322"/>
      <c r="E568" s="322"/>
    </row>
    <row r="569" spans="1:5" ht="15" customHeight="1" x14ac:dyDescent="0.2">
      <c r="A569" s="322"/>
      <c r="B569" s="322"/>
      <c r="C569" s="322"/>
      <c r="D569" s="322"/>
      <c r="E569" s="322"/>
    </row>
    <row r="570" spans="1:5" ht="15" customHeight="1" x14ac:dyDescent="0.2">
      <c r="A570" s="322"/>
      <c r="B570" s="322"/>
      <c r="C570" s="322"/>
      <c r="D570" s="322"/>
      <c r="E570" s="322"/>
    </row>
    <row r="571" spans="1:5" ht="15" customHeight="1" x14ac:dyDescent="0.2">
      <c r="A571" s="322"/>
      <c r="B571" s="322"/>
      <c r="C571" s="322"/>
      <c r="D571" s="322"/>
      <c r="E571" s="322"/>
    </row>
    <row r="572" spans="1:5" ht="15" customHeight="1" x14ac:dyDescent="0.2">
      <c r="A572" s="322"/>
      <c r="B572" s="322"/>
      <c r="C572" s="322"/>
      <c r="D572" s="322"/>
      <c r="E572" s="322"/>
    </row>
    <row r="573" spans="1:5" ht="15" customHeight="1" x14ac:dyDescent="0.2">
      <c r="A573" s="322"/>
      <c r="B573" s="322"/>
      <c r="C573" s="322"/>
      <c r="D573" s="322"/>
      <c r="E573" s="322"/>
    </row>
    <row r="574" spans="1:5" ht="15" customHeight="1" x14ac:dyDescent="0.25">
      <c r="A574" s="36" t="s">
        <v>1</v>
      </c>
      <c r="B574" s="37"/>
      <c r="C574" s="37"/>
      <c r="D574" s="37"/>
      <c r="E574" s="37"/>
    </row>
    <row r="575" spans="1:5" ht="15" customHeight="1" x14ac:dyDescent="0.2">
      <c r="A575" s="38" t="s">
        <v>70</v>
      </c>
      <c r="B575" s="37"/>
      <c r="C575" s="37"/>
      <c r="D575" s="37"/>
      <c r="E575" s="39" t="s">
        <v>71</v>
      </c>
    </row>
    <row r="576" spans="1:5" ht="15" customHeight="1" x14ac:dyDescent="0.25">
      <c r="A576" s="41"/>
      <c r="B576" s="36"/>
      <c r="C576" s="37"/>
      <c r="D576" s="37"/>
      <c r="E576" s="42"/>
    </row>
    <row r="577" spans="1:5" ht="15" customHeight="1" x14ac:dyDescent="0.2">
      <c r="A577" s="207" t="s">
        <v>49</v>
      </c>
      <c r="B577" s="195" t="s">
        <v>50</v>
      </c>
      <c r="C577" s="195" t="s">
        <v>51</v>
      </c>
      <c r="D577" s="196" t="s">
        <v>52</v>
      </c>
      <c r="E577" s="197" t="s">
        <v>53</v>
      </c>
    </row>
    <row r="578" spans="1:5" ht="15" customHeight="1" x14ac:dyDescent="0.2">
      <c r="A578" s="198">
        <v>10</v>
      </c>
      <c r="B578" s="272">
        <v>90000001201</v>
      </c>
      <c r="C578" s="301">
        <v>6172</v>
      </c>
      <c r="D578" s="268" t="s">
        <v>72</v>
      </c>
      <c r="E578" s="239">
        <v>1590000</v>
      </c>
    </row>
    <row r="579" spans="1:5" ht="15" customHeight="1" x14ac:dyDescent="0.2">
      <c r="A579" s="198"/>
      <c r="B579" s="236"/>
      <c r="C579" s="204" t="s">
        <v>55</v>
      </c>
      <c r="D579" s="205"/>
      <c r="E579" s="206">
        <f>SUM(E578:E578)</f>
        <v>1590000</v>
      </c>
    </row>
    <row r="580" spans="1:5" ht="15" customHeight="1" x14ac:dyDescent="0.2"/>
    <row r="581" spans="1:5" ht="15" customHeight="1" x14ac:dyDescent="0.25">
      <c r="A581" s="64" t="s">
        <v>18</v>
      </c>
      <c r="B581" s="95"/>
      <c r="C581" s="65"/>
    </row>
    <row r="582" spans="1:5" ht="15" customHeight="1" x14ac:dyDescent="0.2">
      <c r="A582" s="38" t="s">
        <v>70</v>
      </c>
      <c r="B582" s="61"/>
      <c r="C582" s="37"/>
      <c r="D582" s="37"/>
      <c r="E582" s="39" t="s">
        <v>71</v>
      </c>
    </row>
    <row r="583" spans="1:5" ht="15" customHeight="1" x14ac:dyDescent="0.2">
      <c r="A583" s="68"/>
      <c r="B583" s="96"/>
      <c r="C583" s="65"/>
      <c r="D583" s="119"/>
      <c r="E583" s="97"/>
    </row>
    <row r="584" spans="1:5" ht="15" customHeight="1" x14ac:dyDescent="0.2">
      <c r="A584" s="70"/>
      <c r="B584" s="70"/>
      <c r="C584" s="207" t="s">
        <v>51</v>
      </c>
      <c r="D584" s="208" t="s">
        <v>52</v>
      </c>
      <c r="E584" s="197" t="s">
        <v>53</v>
      </c>
    </row>
    <row r="585" spans="1:5" ht="15" customHeight="1" x14ac:dyDescent="0.2">
      <c r="A585" s="53"/>
      <c r="B585" s="109"/>
      <c r="C585" s="209">
        <v>6172</v>
      </c>
      <c r="D585" s="249" t="s">
        <v>68</v>
      </c>
      <c r="E585" s="202">
        <v>-1500000</v>
      </c>
    </row>
    <row r="586" spans="1:5" ht="15" customHeight="1" x14ac:dyDescent="0.2">
      <c r="A586" s="177"/>
      <c r="B586" s="95"/>
      <c r="C586" s="213" t="s">
        <v>55</v>
      </c>
      <c r="D586" s="214"/>
      <c r="E586" s="215">
        <f>SUM(E585:E585)</f>
        <v>-1500000</v>
      </c>
    </row>
    <row r="587" spans="1:5" ht="15" customHeight="1" x14ac:dyDescent="0.2"/>
    <row r="588" spans="1:5" ht="15" customHeight="1" x14ac:dyDescent="0.25">
      <c r="A588" s="36" t="s">
        <v>18</v>
      </c>
      <c r="B588" s="37"/>
      <c r="C588" s="37"/>
      <c r="D588" s="37"/>
      <c r="E588" s="37"/>
    </row>
    <row r="589" spans="1:5" ht="15" customHeight="1" x14ac:dyDescent="0.2">
      <c r="A589" s="38" t="s">
        <v>435</v>
      </c>
      <c r="B589" s="37"/>
      <c r="C589" s="37"/>
      <c r="D589" s="37"/>
      <c r="E589" s="39" t="s">
        <v>436</v>
      </c>
    </row>
    <row r="590" spans="1:5" ht="15" customHeight="1" x14ac:dyDescent="0.2">
      <c r="A590" s="127"/>
      <c r="B590" s="128"/>
      <c r="C590" s="37"/>
      <c r="D590" s="37"/>
      <c r="E590" s="42"/>
    </row>
    <row r="591" spans="1:5" ht="15" customHeight="1" x14ac:dyDescent="0.2">
      <c r="A591" s="195" t="s">
        <v>49</v>
      </c>
      <c r="B591" s="195" t="s">
        <v>50</v>
      </c>
      <c r="C591" s="195" t="s">
        <v>51</v>
      </c>
      <c r="D591" s="196" t="s">
        <v>52</v>
      </c>
      <c r="E591" s="197" t="s">
        <v>53</v>
      </c>
    </row>
    <row r="592" spans="1:5" ht="15" customHeight="1" x14ac:dyDescent="0.2">
      <c r="A592" s="198">
        <v>10</v>
      </c>
      <c r="B592" s="272">
        <v>60001000000</v>
      </c>
      <c r="C592" s="209">
        <v>6172</v>
      </c>
      <c r="D592" s="243" t="s">
        <v>125</v>
      </c>
      <c r="E592" s="220">
        <v>1590000</v>
      </c>
    </row>
    <row r="593" spans="1:5" ht="15" customHeight="1" x14ac:dyDescent="0.2">
      <c r="A593" s="198">
        <v>10</v>
      </c>
      <c r="B593" s="272">
        <v>60001000000</v>
      </c>
      <c r="C593" s="209">
        <v>6172</v>
      </c>
      <c r="D593" s="243" t="s">
        <v>125</v>
      </c>
      <c r="E593" s="220">
        <v>1308650</v>
      </c>
    </row>
    <row r="594" spans="1:5" ht="15" customHeight="1" x14ac:dyDescent="0.2">
      <c r="A594" s="198">
        <v>10</v>
      </c>
      <c r="B594" s="272">
        <v>60001000000</v>
      </c>
      <c r="C594" s="209">
        <v>6172</v>
      </c>
      <c r="D594" s="243" t="s">
        <v>235</v>
      </c>
      <c r="E594" s="220">
        <v>191350</v>
      </c>
    </row>
    <row r="595" spans="1:5" ht="15" customHeight="1" x14ac:dyDescent="0.2">
      <c r="A595" s="198"/>
      <c r="B595" s="280"/>
      <c r="C595" s="204" t="s">
        <v>55</v>
      </c>
      <c r="D595" s="205"/>
      <c r="E595" s="206">
        <f>SUM(E592:E594)</f>
        <v>3090000</v>
      </c>
    </row>
    <row r="596" spans="1:5" ht="15" customHeight="1" x14ac:dyDescent="0.2"/>
    <row r="597" spans="1:5" ht="15" customHeight="1" x14ac:dyDescent="0.2"/>
    <row r="598" spans="1:5" ht="15" customHeight="1" x14ac:dyDescent="0.25">
      <c r="A598" s="33" t="s">
        <v>437</v>
      </c>
    </row>
    <row r="599" spans="1:5" ht="15" customHeight="1" x14ac:dyDescent="0.2">
      <c r="A599" s="323" t="s">
        <v>45</v>
      </c>
      <c r="B599" s="323"/>
      <c r="C599" s="323"/>
      <c r="D599" s="323"/>
      <c r="E599" s="323"/>
    </row>
    <row r="600" spans="1:5" ht="15" customHeight="1" x14ac:dyDescent="0.2">
      <c r="A600" s="321" t="s">
        <v>288</v>
      </c>
      <c r="B600" s="321"/>
      <c r="C600" s="321"/>
      <c r="D600" s="321"/>
      <c r="E600" s="321"/>
    </row>
    <row r="601" spans="1:5" ht="15" customHeight="1" x14ac:dyDescent="0.2">
      <c r="A601" s="320" t="s">
        <v>438</v>
      </c>
      <c r="B601" s="320"/>
      <c r="C601" s="320"/>
      <c r="D601" s="320"/>
      <c r="E601" s="320"/>
    </row>
    <row r="602" spans="1:5" ht="15" customHeight="1" x14ac:dyDescent="0.2">
      <c r="A602" s="320"/>
      <c r="B602" s="320"/>
      <c r="C602" s="320"/>
      <c r="D602" s="320"/>
      <c r="E602" s="320"/>
    </row>
    <row r="603" spans="1:5" ht="15" customHeight="1" x14ac:dyDescent="0.2">
      <c r="A603" s="320"/>
      <c r="B603" s="320"/>
      <c r="C603" s="320"/>
      <c r="D603" s="320"/>
      <c r="E603" s="320"/>
    </row>
    <row r="604" spans="1:5" ht="15" customHeight="1" x14ac:dyDescent="0.2">
      <c r="A604" s="320"/>
      <c r="B604" s="320"/>
      <c r="C604" s="320"/>
      <c r="D604" s="320"/>
      <c r="E604" s="320"/>
    </row>
    <row r="605" spans="1:5" ht="15" customHeight="1" x14ac:dyDescent="0.2">
      <c r="A605" s="320"/>
      <c r="B605" s="320"/>
      <c r="C605" s="320"/>
      <c r="D605" s="320"/>
      <c r="E605" s="320"/>
    </row>
    <row r="606" spans="1:5" ht="15" customHeight="1" x14ac:dyDescent="0.2">
      <c r="A606" s="320"/>
      <c r="B606" s="320"/>
      <c r="C606" s="320"/>
      <c r="D606" s="320"/>
      <c r="E606" s="320"/>
    </row>
    <row r="607" spans="1:5" ht="15" customHeight="1" x14ac:dyDescent="0.2">
      <c r="A607" s="320"/>
      <c r="B607" s="320"/>
      <c r="C607" s="320"/>
      <c r="D607" s="320"/>
      <c r="E607" s="320"/>
    </row>
    <row r="608" spans="1:5" ht="15" customHeight="1" x14ac:dyDescent="0.2">
      <c r="A608" s="320"/>
      <c r="B608" s="320"/>
      <c r="C608" s="320"/>
      <c r="D608" s="320"/>
      <c r="E608" s="320"/>
    </row>
    <row r="609" spans="1:5" ht="15" customHeight="1" x14ac:dyDescent="0.2"/>
    <row r="610" spans="1:5" ht="15" customHeight="1" x14ac:dyDescent="0.25">
      <c r="A610" s="64" t="s">
        <v>1</v>
      </c>
      <c r="B610" s="37"/>
      <c r="C610" s="37"/>
      <c r="D610" s="37"/>
      <c r="E610" s="37"/>
    </row>
    <row r="611" spans="1:5" ht="15" customHeight="1" x14ac:dyDescent="0.2">
      <c r="A611" s="132" t="s">
        <v>188</v>
      </c>
      <c r="B611" s="37"/>
      <c r="C611" s="37"/>
      <c r="D611" s="37"/>
      <c r="E611" s="39" t="s">
        <v>189</v>
      </c>
    </row>
    <row r="612" spans="1:5" ht="15" customHeight="1" x14ac:dyDescent="0.25">
      <c r="A612" s="36"/>
      <c r="B612" s="41"/>
      <c r="C612" s="37"/>
      <c r="D612" s="37"/>
      <c r="E612" s="42"/>
    </row>
    <row r="613" spans="1:5" ht="15" customHeight="1" x14ac:dyDescent="0.2">
      <c r="A613" s="236" t="s">
        <v>49</v>
      </c>
      <c r="B613" s="195" t="s">
        <v>50</v>
      </c>
      <c r="C613" s="195" t="s">
        <v>51</v>
      </c>
      <c r="D613" s="196" t="s">
        <v>52</v>
      </c>
      <c r="E613" s="197" t="s">
        <v>53</v>
      </c>
    </row>
    <row r="614" spans="1:5" ht="15" customHeight="1" x14ac:dyDescent="0.2">
      <c r="A614" s="237">
        <v>33514013</v>
      </c>
      <c r="B614" s="238">
        <v>90000100070</v>
      </c>
      <c r="C614" s="236"/>
      <c r="D614" s="231" t="s">
        <v>172</v>
      </c>
      <c r="E614" s="239">
        <v>3181414</v>
      </c>
    </row>
    <row r="615" spans="1:5" ht="15" customHeight="1" x14ac:dyDescent="0.2">
      <c r="A615" s="240"/>
      <c r="B615" s="240"/>
      <c r="C615" s="204" t="s">
        <v>55</v>
      </c>
      <c r="D615" s="205"/>
      <c r="E615" s="206">
        <f>SUM(E614:E614)</f>
        <v>3181414</v>
      </c>
    </row>
    <row r="616" spans="1:5" ht="15" customHeight="1" x14ac:dyDescent="0.2">
      <c r="A616" s="41"/>
      <c r="B616" s="145"/>
      <c r="C616" s="142"/>
      <c r="D616" s="37"/>
      <c r="E616" s="147"/>
    </row>
    <row r="617" spans="1:5" ht="15" customHeight="1" x14ac:dyDescent="0.25">
      <c r="A617" s="36" t="s">
        <v>18</v>
      </c>
      <c r="B617" s="37"/>
      <c r="C617" s="37"/>
      <c r="D617" s="37"/>
      <c r="E617" s="37"/>
    </row>
    <row r="618" spans="1:5" ht="15" customHeight="1" x14ac:dyDescent="0.2">
      <c r="A618" s="132" t="s">
        <v>188</v>
      </c>
      <c r="B618" s="37"/>
      <c r="C618" s="37"/>
      <c r="D618" s="37"/>
      <c r="E618" s="39" t="s">
        <v>189</v>
      </c>
    </row>
    <row r="619" spans="1:5" ht="15" customHeight="1" x14ac:dyDescent="0.25">
      <c r="A619" s="36"/>
      <c r="B619" s="41"/>
      <c r="C619" s="37"/>
      <c r="D619" s="37"/>
      <c r="E619" s="42"/>
    </row>
    <row r="620" spans="1:5" ht="15" customHeight="1" x14ac:dyDescent="0.2">
      <c r="A620" s="236" t="s">
        <v>49</v>
      </c>
      <c r="B620" s="195" t="s">
        <v>50</v>
      </c>
      <c r="C620" s="195" t="s">
        <v>51</v>
      </c>
      <c r="D620" s="196" t="s">
        <v>52</v>
      </c>
      <c r="E620" s="197" t="s">
        <v>53</v>
      </c>
    </row>
    <row r="621" spans="1:5" ht="15" customHeight="1" x14ac:dyDescent="0.2">
      <c r="A621" s="237">
        <v>33100880</v>
      </c>
      <c r="B621" s="238">
        <v>60009100070</v>
      </c>
      <c r="C621" s="236">
        <v>6172</v>
      </c>
      <c r="D621" s="224" t="s">
        <v>216</v>
      </c>
      <c r="E621" s="239">
        <v>-1000</v>
      </c>
    </row>
    <row r="622" spans="1:5" ht="15" customHeight="1" x14ac:dyDescent="0.2">
      <c r="A622" s="237">
        <v>33100880</v>
      </c>
      <c r="B622" s="238">
        <v>60009100070</v>
      </c>
      <c r="C622" s="236">
        <v>6172</v>
      </c>
      <c r="D622" s="224" t="s">
        <v>164</v>
      </c>
      <c r="E622" s="239">
        <v>1000</v>
      </c>
    </row>
    <row r="623" spans="1:5" ht="15" customHeight="1" x14ac:dyDescent="0.2">
      <c r="A623" s="237">
        <v>33514013</v>
      </c>
      <c r="B623" s="238">
        <v>60009100070</v>
      </c>
      <c r="C623" s="236">
        <v>6172</v>
      </c>
      <c r="D623" s="224" t="s">
        <v>409</v>
      </c>
      <c r="E623" s="239">
        <v>3176414</v>
      </c>
    </row>
    <row r="624" spans="1:5" ht="15" customHeight="1" x14ac:dyDescent="0.2">
      <c r="A624" s="237">
        <v>33514013</v>
      </c>
      <c r="B624" s="238">
        <v>60009100070</v>
      </c>
      <c r="C624" s="236">
        <v>6172</v>
      </c>
      <c r="D624" s="224" t="s">
        <v>164</v>
      </c>
      <c r="E624" s="239">
        <v>5000</v>
      </c>
    </row>
    <row r="625" spans="1:5" ht="15" customHeight="1" x14ac:dyDescent="0.2">
      <c r="A625" s="240"/>
      <c r="B625" s="240"/>
      <c r="C625" s="204" t="s">
        <v>55</v>
      </c>
      <c r="D625" s="205"/>
      <c r="E625" s="206">
        <f>SUM(E621:E624)</f>
        <v>3181414</v>
      </c>
    </row>
    <row r="626" spans="1:5" ht="15" customHeight="1" x14ac:dyDescent="0.2"/>
    <row r="627" spans="1:5" ht="15" customHeight="1" x14ac:dyDescent="0.25">
      <c r="A627" s="33" t="s">
        <v>439</v>
      </c>
    </row>
    <row r="628" spans="1:5" ht="15" customHeight="1" x14ac:dyDescent="0.2">
      <c r="A628" s="321" t="s">
        <v>82</v>
      </c>
      <c r="B628" s="321"/>
      <c r="C628" s="321"/>
      <c r="D628" s="321"/>
      <c r="E628" s="321"/>
    </row>
    <row r="629" spans="1:5" ht="15" customHeight="1" x14ac:dyDescent="0.2">
      <c r="A629" s="321"/>
      <c r="B629" s="321"/>
      <c r="C629" s="321"/>
      <c r="D629" s="321"/>
      <c r="E629" s="321"/>
    </row>
    <row r="630" spans="1:5" ht="15" customHeight="1" x14ac:dyDescent="0.2">
      <c r="A630" s="320" t="s">
        <v>440</v>
      </c>
      <c r="B630" s="320"/>
      <c r="C630" s="320"/>
      <c r="D630" s="320"/>
      <c r="E630" s="320"/>
    </row>
    <row r="631" spans="1:5" ht="15" customHeight="1" x14ac:dyDescent="0.2">
      <c r="A631" s="320"/>
      <c r="B631" s="320"/>
      <c r="C631" s="320"/>
      <c r="D631" s="320"/>
      <c r="E631" s="320"/>
    </row>
    <row r="632" spans="1:5" ht="15" customHeight="1" x14ac:dyDescent="0.2">
      <c r="A632" s="320"/>
      <c r="B632" s="320"/>
      <c r="C632" s="320"/>
      <c r="D632" s="320"/>
      <c r="E632" s="320"/>
    </row>
    <row r="633" spans="1:5" ht="15" customHeight="1" x14ac:dyDescent="0.2">
      <c r="A633" s="320"/>
      <c r="B633" s="320"/>
      <c r="C633" s="320"/>
      <c r="D633" s="320"/>
      <c r="E633" s="320"/>
    </row>
    <row r="634" spans="1:5" ht="15" customHeight="1" x14ac:dyDescent="0.2">
      <c r="A634" s="320"/>
      <c r="B634" s="320"/>
      <c r="C634" s="320"/>
      <c r="D634" s="320"/>
      <c r="E634" s="320"/>
    </row>
    <row r="635" spans="1:5" ht="15" customHeight="1" x14ac:dyDescent="0.2">
      <c r="A635" s="320"/>
      <c r="B635" s="320"/>
      <c r="C635" s="320"/>
      <c r="D635" s="320"/>
      <c r="E635" s="320"/>
    </row>
    <row r="636" spans="1:5" ht="15" customHeight="1" x14ac:dyDescent="0.2">
      <c r="A636" s="63"/>
      <c r="B636" s="123"/>
      <c r="C636" s="63"/>
      <c r="D636" s="63"/>
      <c r="E636" s="63"/>
    </row>
    <row r="637" spans="1:5" ht="15" customHeight="1" x14ac:dyDescent="0.25">
      <c r="A637" s="64" t="s">
        <v>18</v>
      </c>
      <c r="B637" s="95"/>
      <c r="C637" s="65"/>
      <c r="D637" s="41"/>
      <c r="E637" s="41"/>
    </row>
    <row r="638" spans="1:5" ht="15" customHeight="1" x14ac:dyDescent="0.2">
      <c r="A638" s="66" t="s">
        <v>84</v>
      </c>
      <c r="B638" s="95"/>
      <c r="C638" s="65"/>
      <c r="D638" s="65"/>
      <c r="E638" s="67" t="s">
        <v>85</v>
      </c>
    </row>
    <row r="639" spans="1:5" ht="15" customHeight="1" x14ac:dyDescent="0.25">
      <c r="A639" s="36"/>
      <c r="B639" s="96"/>
      <c r="C639" s="65"/>
      <c r="D639" s="68"/>
      <c r="E639" s="97"/>
    </row>
    <row r="640" spans="1:5" ht="15" customHeight="1" x14ac:dyDescent="0.2">
      <c r="A640" s="207" t="s">
        <v>49</v>
      </c>
      <c r="B640" s="207" t="s">
        <v>50</v>
      </c>
      <c r="C640" s="207" t="s">
        <v>51</v>
      </c>
      <c r="D640" s="208" t="s">
        <v>52</v>
      </c>
      <c r="E640" s="195" t="s">
        <v>53</v>
      </c>
    </row>
    <row r="641" spans="1:7" ht="15" customHeight="1" x14ac:dyDescent="0.2">
      <c r="A641" s="198">
        <v>888</v>
      </c>
      <c r="B641" s="238">
        <v>60002001631</v>
      </c>
      <c r="C641" s="200">
        <v>4357</v>
      </c>
      <c r="D641" s="224" t="s">
        <v>80</v>
      </c>
      <c r="E641" s="271">
        <v>-20494</v>
      </c>
      <c r="G641" s="137"/>
    </row>
    <row r="642" spans="1:7" ht="15" customHeight="1" x14ac:dyDescent="0.2">
      <c r="A642" s="198">
        <v>888</v>
      </c>
      <c r="B642" s="238">
        <v>60002001633</v>
      </c>
      <c r="C642" s="200">
        <v>4357</v>
      </c>
      <c r="D642" s="224" t="s">
        <v>80</v>
      </c>
      <c r="E642" s="271">
        <v>-16063</v>
      </c>
      <c r="G642" s="137"/>
    </row>
    <row r="643" spans="1:7" ht="15" customHeight="1" x14ac:dyDescent="0.2">
      <c r="A643" s="198">
        <v>888</v>
      </c>
      <c r="B643" s="238">
        <v>60002001633</v>
      </c>
      <c r="C643" s="200">
        <v>4357</v>
      </c>
      <c r="D643" s="224" t="s">
        <v>80</v>
      </c>
      <c r="E643" s="271">
        <v>-1496</v>
      </c>
      <c r="G643" s="137"/>
    </row>
    <row r="644" spans="1:7" ht="15" customHeight="1" x14ac:dyDescent="0.2">
      <c r="A644" s="198">
        <v>888</v>
      </c>
      <c r="B644" s="238">
        <v>60002001635</v>
      </c>
      <c r="C644" s="200">
        <v>4357</v>
      </c>
      <c r="D644" s="224" t="s">
        <v>80</v>
      </c>
      <c r="E644" s="271">
        <v>-10804</v>
      </c>
      <c r="G644" s="137"/>
    </row>
    <row r="645" spans="1:7" ht="15" customHeight="1" x14ac:dyDescent="0.2">
      <c r="A645" s="198">
        <v>888</v>
      </c>
      <c r="B645" s="238">
        <v>60002001635</v>
      </c>
      <c r="C645" s="200">
        <v>4357</v>
      </c>
      <c r="D645" s="224" t="s">
        <v>80</v>
      </c>
      <c r="E645" s="271">
        <v>-787</v>
      </c>
      <c r="G645" s="137"/>
    </row>
    <row r="646" spans="1:7" ht="15" customHeight="1" x14ac:dyDescent="0.2">
      <c r="A646" s="198">
        <v>888</v>
      </c>
      <c r="B646" s="238">
        <v>60002001636</v>
      </c>
      <c r="C646" s="200">
        <v>4357</v>
      </c>
      <c r="D646" s="224" t="s">
        <v>80</v>
      </c>
      <c r="E646" s="271">
        <v>-28840</v>
      </c>
      <c r="G646" s="137"/>
    </row>
    <row r="647" spans="1:7" ht="15" customHeight="1" x14ac:dyDescent="0.2">
      <c r="A647" s="198">
        <v>888</v>
      </c>
      <c r="B647" s="238">
        <v>60002001637</v>
      </c>
      <c r="C647" s="200">
        <v>4357</v>
      </c>
      <c r="D647" s="224" t="s">
        <v>80</v>
      </c>
      <c r="E647" s="271">
        <v>-70725</v>
      </c>
      <c r="G647" s="137"/>
    </row>
    <row r="648" spans="1:7" ht="15" customHeight="1" x14ac:dyDescent="0.2">
      <c r="A648" s="198">
        <v>888</v>
      </c>
      <c r="B648" s="238">
        <v>60002001637</v>
      </c>
      <c r="C648" s="200">
        <v>4357</v>
      </c>
      <c r="D648" s="224" t="s">
        <v>80</v>
      </c>
      <c r="E648" s="271">
        <v>-10875</v>
      </c>
      <c r="G648" s="137"/>
    </row>
    <row r="649" spans="1:7" ht="15" customHeight="1" x14ac:dyDescent="0.2">
      <c r="A649" s="198">
        <v>888</v>
      </c>
      <c r="B649" s="238">
        <v>60002001638</v>
      </c>
      <c r="C649" s="200">
        <v>4357</v>
      </c>
      <c r="D649" s="224" t="s">
        <v>80</v>
      </c>
      <c r="E649" s="271">
        <v>-82600</v>
      </c>
      <c r="G649" s="137"/>
    </row>
    <row r="650" spans="1:7" ht="15" customHeight="1" x14ac:dyDescent="0.2">
      <c r="A650" s="198">
        <v>888</v>
      </c>
      <c r="B650" s="238">
        <v>60002001638</v>
      </c>
      <c r="C650" s="200">
        <v>4357</v>
      </c>
      <c r="D650" s="224" t="s">
        <v>80</v>
      </c>
      <c r="E650" s="271">
        <v>-15000</v>
      </c>
      <c r="G650" s="137"/>
    </row>
    <row r="651" spans="1:7" ht="15" customHeight="1" x14ac:dyDescent="0.2">
      <c r="A651" s="198">
        <v>888</v>
      </c>
      <c r="B651" s="238">
        <v>60002001638</v>
      </c>
      <c r="C651" s="200">
        <v>4357</v>
      </c>
      <c r="D651" s="224" t="s">
        <v>80</v>
      </c>
      <c r="E651" s="271">
        <v>-2632</v>
      </c>
      <c r="G651" s="137"/>
    </row>
    <row r="652" spans="1:7" ht="15" customHeight="1" x14ac:dyDescent="0.2">
      <c r="A652" s="198">
        <v>888</v>
      </c>
      <c r="B652" s="238">
        <v>60002001642</v>
      </c>
      <c r="C652" s="200">
        <v>4357</v>
      </c>
      <c r="D652" s="224" t="s">
        <v>80</v>
      </c>
      <c r="E652" s="271">
        <v>-2715</v>
      </c>
      <c r="G652" s="137"/>
    </row>
    <row r="653" spans="1:7" ht="15" customHeight="1" x14ac:dyDescent="0.2">
      <c r="A653" s="198">
        <v>888</v>
      </c>
      <c r="B653" s="238">
        <v>60002001642</v>
      </c>
      <c r="C653" s="200">
        <v>4357</v>
      </c>
      <c r="D653" s="224" t="s">
        <v>80</v>
      </c>
      <c r="E653" s="271">
        <v>-2320</v>
      </c>
      <c r="G653" s="137"/>
    </row>
    <row r="654" spans="1:7" ht="15" customHeight="1" x14ac:dyDescent="0.2">
      <c r="A654" s="198">
        <v>888</v>
      </c>
      <c r="B654" s="238">
        <v>60002001645</v>
      </c>
      <c r="C654" s="200">
        <v>4357</v>
      </c>
      <c r="D654" s="224" t="s">
        <v>80</v>
      </c>
      <c r="E654" s="271">
        <v>-2320</v>
      </c>
      <c r="G654" s="137"/>
    </row>
    <row r="655" spans="1:7" ht="15" customHeight="1" x14ac:dyDescent="0.2">
      <c r="A655" s="198">
        <v>888</v>
      </c>
      <c r="B655" s="238">
        <v>60002001645</v>
      </c>
      <c r="C655" s="200">
        <v>4357</v>
      </c>
      <c r="D655" s="224" t="s">
        <v>80</v>
      </c>
      <c r="E655" s="271">
        <v>-2790</v>
      </c>
      <c r="G655" s="137"/>
    </row>
    <row r="656" spans="1:7" ht="15" customHeight="1" x14ac:dyDescent="0.2">
      <c r="A656" s="198">
        <v>888</v>
      </c>
      <c r="B656" s="238">
        <v>60002001645</v>
      </c>
      <c r="C656" s="200">
        <v>4357</v>
      </c>
      <c r="D656" s="224" t="s">
        <v>80</v>
      </c>
      <c r="E656" s="271">
        <v>-31243</v>
      </c>
      <c r="G656" s="137"/>
    </row>
    <row r="657" spans="1:7" ht="15" customHeight="1" x14ac:dyDescent="0.2">
      <c r="A657" s="198">
        <v>888</v>
      </c>
      <c r="B657" s="238">
        <v>60002001645</v>
      </c>
      <c r="C657" s="200">
        <v>4357</v>
      </c>
      <c r="D657" s="224" t="s">
        <v>80</v>
      </c>
      <c r="E657" s="271">
        <v>-89100</v>
      </c>
      <c r="G657" s="137"/>
    </row>
    <row r="658" spans="1:7" ht="15" customHeight="1" x14ac:dyDescent="0.2">
      <c r="A658" s="198">
        <v>888</v>
      </c>
      <c r="B658" s="238">
        <v>60002001645</v>
      </c>
      <c r="C658" s="200">
        <v>4357</v>
      </c>
      <c r="D658" s="224" t="s">
        <v>80</v>
      </c>
      <c r="E658" s="271">
        <v>-4232</v>
      </c>
      <c r="G658" s="137"/>
    </row>
    <row r="659" spans="1:7" ht="15" customHeight="1" x14ac:dyDescent="0.2">
      <c r="A659" s="198">
        <v>888</v>
      </c>
      <c r="B659" s="238">
        <v>60002001650</v>
      </c>
      <c r="C659" s="200">
        <v>4357</v>
      </c>
      <c r="D659" s="224" t="s">
        <v>80</v>
      </c>
      <c r="E659" s="271">
        <v>-200</v>
      </c>
      <c r="G659" s="137"/>
    </row>
    <row r="660" spans="1:7" ht="15" customHeight="1" x14ac:dyDescent="0.2">
      <c r="A660" s="198">
        <v>888</v>
      </c>
      <c r="B660" s="238">
        <v>60002001650</v>
      </c>
      <c r="C660" s="200">
        <v>4357</v>
      </c>
      <c r="D660" s="224" t="s">
        <v>80</v>
      </c>
      <c r="E660" s="271">
        <v>-283</v>
      </c>
      <c r="G660" s="137"/>
    </row>
    <row r="661" spans="1:7" ht="15" customHeight="1" x14ac:dyDescent="0.2">
      <c r="A661" s="198">
        <v>888</v>
      </c>
      <c r="B661" s="238">
        <v>60002001650</v>
      </c>
      <c r="C661" s="200">
        <v>4357</v>
      </c>
      <c r="D661" s="224" t="s">
        <v>80</v>
      </c>
      <c r="E661" s="271">
        <v>-378</v>
      </c>
      <c r="G661" s="137"/>
    </row>
    <row r="662" spans="1:7" ht="15" customHeight="1" x14ac:dyDescent="0.2">
      <c r="A662" s="198">
        <v>888</v>
      </c>
      <c r="B662" s="238">
        <v>60002001653</v>
      </c>
      <c r="C662" s="200">
        <v>4357</v>
      </c>
      <c r="D662" s="224" t="s">
        <v>80</v>
      </c>
      <c r="E662" s="271">
        <v>-88812</v>
      </c>
      <c r="G662" s="137"/>
    </row>
    <row r="663" spans="1:7" ht="15" customHeight="1" x14ac:dyDescent="0.2">
      <c r="A663" s="198">
        <v>888</v>
      </c>
      <c r="B663" s="238">
        <v>60002001654</v>
      </c>
      <c r="C663" s="200">
        <v>4357</v>
      </c>
      <c r="D663" s="224" t="s">
        <v>80</v>
      </c>
      <c r="E663" s="271">
        <v>-11239</v>
      </c>
      <c r="G663" s="137"/>
    </row>
    <row r="664" spans="1:7" ht="15" customHeight="1" x14ac:dyDescent="0.2">
      <c r="A664" s="198">
        <v>888</v>
      </c>
      <c r="B664" s="238">
        <v>60002001654</v>
      </c>
      <c r="C664" s="200">
        <v>4357</v>
      </c>
      <c r="D664" s="224" t="s">
        <v>80</v>
      </c>
      <c r="E664" s="271">
        <v>-1000</v>
      </c>
      <c r="G664" s="137"/>
    </row>
    <row r="665" spans="1:7" ht="15" customHeight="1" x14ac:dyDescent="0.2">
      <c r="A665" s="198">
        <v>888</v>
      </c>
      <c r="B665" s="238">
        <v>60002001654</v>
      </c>
      <c r="C665" s="200">
        <v>4357</v>
      </c>
      <c r="D665" s="224" t="s">
        <v>80</v>
      </c>
      <c r="E665" s="271">
        <v>-25220</v>
      </c>
      <c r="G665" s="137"/>
    </row>
    <row r="666" spans="1:7" ht="15" customHeight="1" x14ac:dyDescent="0.2">
      <c r="A666" s="198">
        <v>888</v>
      </c>
      <c r="B666" s="238">
        <v>60002001655</v>
      </c>
      <c r="C666" s="200">
        <v>4351</v>
      </c>
      <c r="D666" s="224" t="s">
        <v>80</v>
      </c>
      <c r="E666" s="271">
        <v>-1000</v>
      </c>
      <c r="G666" s="137"/>
    </row>
    <row r="667" spans="1:7" ht="15" customHeight="1" x14ac:dyDescent="0.2">
      <c r="A667" s="198">
        <v>888</v>
      </c>
      <c r="B667" s="238">
        <v>60002001655</v>
      </c>
      <c r="C667" s="200">
        <v>4351</v>
      </c>
      <c r="D667" s="224" t="s">
        <v>80</v>
      </c>
      <c r="E667" s="271">
        <v>-116300</v>
      </c>
      <c r="G667" s="137"/>
    </row>
    <row r="668" spans="1:7" ht="15" customHeight="1" x14ac:dyDescent="0.2">
      <c r="A668" s="198">
        <v>888</v>
      </c>
      <c r="B668" s="238">
        <v>60002001657</v>
      </c>
      <c r="C668" s="200">
        <v>4357</v>
      </c>
      <c r="D668" s="224" t="s">
        <v>80</v>
      </c>
      <c r="E668" s="271">
        <v>-479</v>
      </c>
      <c r="G668" s="137"/>
    </row>
    <row r="669" spans="1:7" ht="15" customHeight="1" x14ac:dyDescent="0.2">
      <c r="A669" s="198">
        <v>888</v>
      </c>
      <c r="B669" s="238">
        <v>60002001659</v>
      </c>
      <c r="C669" s="200">
        <v>4357</v>
      </c>
      <c r="D669" s="224" t="s">
        <v>80</v>
      </c>
      <c r="E669" s="271">
        <v>-135395</v>
      </c>
      <c r="G669" s="137"/>
    </row>
    <row r="670" spans="1:7" ht="15" customHeight="1" x14ac:dyDescent="0.2">
      <c r="A670" s="198">
        <v>888</v>
      </c>
      <c r="B670" s="238">
        <v>60002001660</v>
      </c>
      <c r="C670" s="200">
        <v>4357</v>
      </c>
      <c r="D670" s="224" t="s">
        <v>80</v>
      </c>
      <c r="E670" s="271">
        <v>-50956</v>
      </c>
      <c r="G670" s="137"/>
    </row>
    <row r="671" spans="1:7" ht="15" customHeight="1" x14ac:dyDescent="0.2">
      <c r="A671" s="198">
        <v>888</v>
      </c>
      <c r="B671" s="238">
        <v>60002001661</v>
      </c>
      <c r="C671" s="200">
        <v>4357</v>
      </c>
      <c r="D671" s="224" t="s">
        <v>80</v>
      </c>
      <c r="E671" s="271">
        <v>-75306</v>
      </c>
      <c r="G671" s="137"/>
    </row>
    <row r="672" spans="1:7" ht="15" customHeight="1" x14ac:dyDescent="0.2">
      <c r="A672" s="198">
        <v>888</v>
      </c>
      <c r="B672" s="238">
        <v>60002001662</v>
      </c>
      <c r="C672" s="200">
        <v>4357</v>
      </c>
      <c r="D672" s="224" t="s">
        <v>80</v>
      </c>
      <c r="E672" s="271">
        <v>-53400</v>
      </c>
      <c r="G672" s="137"/>
    </row>
    <row r="673" spans="1:7" ht="15" customHeight="1" x14ac:dyDescent="0.2">
      <c r="A673" s="198">
        <v>888</v>
      </c>
      <c r="B673" s="238">
        <v>60002001662</v>
      </c>
      <c r="C673" s="200">
        <v>4357</v>
      </c>
      <c r="D673" s="224" t="s">
        <v>80</v>
      </c>
      <c r="E673" s="271">
        <v>-465</v>
      </c>
      <c r="G673" s="137"/>
    </row>
    <row r="674" spans="1:7" ht="15" customHeight="1" x14ac:dyDescent="0.2">
      <c r="A674" s="198">
        <v>888</v>
      </c>
      <c r="B674" s="238">
        <v>60002001663</v>
      </c>
      <c r="C674" s="200">
        <v>4357</v>
      </c>
      <c r="D674" s="224" t="s">
        <v>80</v>
      </c>
      <c r="E674" s="271">
        <v>-40453</v>
      </c>
      <c r="G674" s="137"/>
    </row>
    <row r="675" spans="1:7" ht="15" customHeight="1" x14ac:dyDescent="0.2">
      <c r="A675" s="245"/>
      <c r="B675" s="256"/>
      <c r="C675" s="213" t="s">
        <v>55</v>
      </c>
      <c r="D675" s="214"/>
      <c r="E675" s="215">
        <f>SUM(E641:E674)</f>
        <v>-995922</v>
      </c>
    </row>
    <row r="676" spans="1:7" ht="15" customHeight="1" x14ac:dyDescent="0.2"/>
    <row r="677" spans="1:7" ht="15" customHeight="1" x14ac:dyDescent="0.2"/>
    <row r="678" spans="1:7" ht="15" customHeight="1" x14ac:dyDescent="0.2"/>
    <row r="679" spans="1:7" ht="15" customHeight="1" x14ac:dyDescent="0.25">
      <c r="A679" s="64" t="s">
        <v>18</v>
      </c>
      <c r="B679" s="95"/>
      <c r="C679" s="65"/>
      <c r="D679" s="65"/>
      <c r="E679" s="65"/>
    </row>
    <row r="680" spans="1:7" ht="15" customHeight="1" x14ac:dyDescent="0.2">
      <c r="A680" s="66" t="s">
        <v>70</v>
      </c>
      <c r="B680" s="95"/>
      <c r="C680" s="65"/>
      <c r="D680" s="65"/>
      <c r="E680" s="67" t="s">
        <v>71</v>
      </c>
    </row>
    <row r="681" spans="1:7" ht="15" customHeight="1" x14ac:dyDescent="0.25">
      <c r="A681" s="68"/>
      <c r="B681" s="126"/>
      <c r="C681" s="65"/>
      <c r="D681" s="65"/>
      <c r="E681" s="69"/>
    </row>
    <row r="682" spans="1:7" ht="15" customHeight="1" x14ac:dyDescent="0.2">
      <c r="A682" s="207" t="s">
        <v>49</v>
      </c>
      <c r="B682" s="195" t="s">
        <v>50</v>
      </c>
      <c r="C682" s="207" t="s">
        <v>51</v>
      </c>
      <c r="D682" s="208" t="s">
        <v>52</v>
      </c>
      <c r="E682" s="195" t="s">
        <v>53</v>
      </c>
    </row>
    <row r="683" spans="1:7" ht="15" customHeight="1" x14ac:dyDescent="0.2">
      <c r="A683" s="211">
        <v>887</v>
      </c>
      <c r="B683" s="209">
        <v>20000000000</v>
      </c>
      <c r="C683" s="200">
        <v>6409</v>
      </c>
      <c r="D683" s="224" t="s">
        <v>68</v>
      </c>
      <c r="E683" s="202">
        <v>995922</v>
      </c>
    </row>
    <row r="684" spans="1:7" ht="15" customHeight="1" x14ac:dyDescent="0.2">
      <c r="A684" s="245"/>
      <c r="B684" s="203"/>
      <c r="C684" s="213" t="s">
        <v>55</v>
      </c>
      <c r="D684" s="214"/>
      <c r="E684" s="215">
        <f>SUM(E683:E683)</f>
        <v>995922</v>
      </c>
    </row>
    <row r="685" spans="1:7" ht="15" customHeight="1" x14ac:dyDescent="0.2"/>
    <row r="686" spans="1:7" ht="15" customHeight="1" x14ac:dyDescent="0.2"/>
    <row r="687" spans="1:7" ht="15" customHeight="1" x14ac:dyDescent="0.25">
      <c r="A687" s="33" t="s">
        <v>441</v>
      </c>
    </row>
    <row r="688" spans="1:7" ht="15" customHeight="1" x14ac:dyDescent="0.2">
      <c r="A688" s="321" t="s">
        <v>442</v>
      </c>
      <c r="B688" s="321"/>
      <c r="C688" s="321"/>
      <c r="D688" s="321"/>
      <c r="E688" s="321"/>
    </row>
    <row r="689" spans="1:5" ht="15" customHeight="1" x14ac:dyDescent="0.2">
      <c r="A689" s="321"/>
      <c r="B689" s="321"/>
      <c r="C689" s="321"/>
      <c r="D689" s="321"/>
      <c r="E689" s="321"/>
    </row>
    <row r="690" spans="1:5" ht="15" customHeight="1" x14ac:dyDescent="0.2">
      <c r="A690" s="320" t="s">
        <v>443</v>
      </c>
      <c r="B690" s="320"/>
      <c r="C690" s="320"/>
      <c r="D690" s="320"/>
      <c r="E690" s="320"/>
    </row>
    <row r="691" spans="1:5" ht="15" customHeight="1" x14ac:dyDescent="0.2">
      <c r="A691" s="320"/>
      <c r="B691" s="320"/>
      <c r="C691" s="320"/>
      <c r="D691" s="320"/>
      <c r="E691" s="320"/>
    </row>
    <row r="692" spans="1:5" ht="15" customHeight="1" x14ac:dyDescent="0.2">
      <c r="A692" s="320"/>
      <c r="B692" s="320"/>
      <c r="C692" s="320"/>
      <c r="D692" s="320"/>
      <c r="E692" s="320"/>
    </row>
    <row r="693" spans="1:5" ht="15" customHeight="1" x14ac:dyDescent="0.2">
      <c r="A693" s="320"/>
      <c r="B693" s="320"/>
      <c r="C693" s="320"/>
      <c r="D693" s="320"/>
      <c r="E693" s="320"/>
    </row>
    <row r="694" spans="1:5" ht="15" customHeight="1" x14ac:dyDescent="0.2">
      <c r="A694" s="320"/>
      <c r="B694" s="320"/>
      <c r="C694" s="320"/>
      <c r="D694" s="320"/>
      <c r="E694" s="320"/>
    </row>
    <row r="695" spans="1:5" ht="15" customHeight="1" x14ac:dyDescent="0.2">
      <c r="A695" s="320"/>
      <c r="B695" s="320"/>
      <c r="C695" s="320"/>
      <c r="D695" s="320"/>
      <c r="E695" s="320"/>
    </row>
    <row r="696" spans="1:5" ht="15" customHeight="1" x14ac:dyDescent="0.2">
      <c r="A696" s="63"/>
      <c r="B696" s="123"/>
      <c r="C696" s="63"/>
      <c r="D696" s="63"/>
      <c r="E696" s="63"/>
    </row>
    <row r="697" spans="1:5" ht="15" customHeight="1" x14ac:dyDescent="0.25">
      <c r="A697" s="64" t="s">
        <v>18</v>
      </c>
      <c r="B697" s="37"/>
      <c r="C697" s="37"/>
      <c r="D697" s="37"/>
      <c r="E697" s="41"/>
    </row>
    <row r="698" spans="1:5" ht="15" customHeight="1" x14ac:dyDescent="0.2">
      <c r="A698" s="38" t="s">
        <v>444</v>
      </c>
      <c r="B698" s="37"/>
      <c r="C698" s="37"/>
      <c r="D698" s="37"/>
      <c r="E698" s="39" t="s">
        <v>445</v>
      </c>
    </row>
    <row r="699" spans="1:5" ht="15" customHeight="1" x14ac:dyDescent="0.2">
      <c r="A699" s="38"/>
      <c r="B699" s="41"/>
      <c r="C699" s="37"/>
      <c r="D699" s="37"/>
      <c r="E699" s="42"/>
    </row>
    <row r="700" spans="1:5" ht="15" customHeight="1" x14ac:dyDescent="0.2">
      <c r="A700" s="195" t="s">
        <v>49</v>
      </c>
      <c r="B700" s="195" t="s">
        <v>50</v>
      </c>
      <c r="C700" s="195" t="s">
        <v>51</v>
      </c>
      <c r="D700" s="196" t="s">
        <v>52</v>
      </c>
      <c r="E700" s="197" t="s">
        <v>53</v>
      </c>
    </row>
    <row r="701" spans="1:5" ht="15" customHeight="1" x14ac:dyDescent="0.2">
      <c r="A701" s="198">
        <v>888</v>
      </c>
      <c r="B701" s="238">
        <v>60004001599</v>
      </c>
      <c r="C701" s="236">
        <v>2299</v>
      </c>
      <c r="D701" s="224" t="s">
        <v>80</v>
      </c>
      <c r="E701" s="239">
        <v>-246000</v>
      </c>
    </row>
    <row r="702" spans="1:5" ht="15" customHeight="1" x14ac:dyDescent="0.2">
      <c r="A702" s="240"/>
      <c r="B702" s="240"/>
      <c r="C702" s="204" t="s">
        <v>55</v>
      </c>
      <c r="D702" s="205"/>
      <c r="E702" s="206">
        <f>SUM(E701:E701)</f>
        <v>-246000</v>
      </c>
    </row>
    <row r="703" spans="1:5" ht="15" customHeight="1" x14ac:dyDescent="0.2"/>
    <row r="704" spans="1:5" ht="15" customHeight="1" x14ac:dyDescent="0.25">
      <c r="A704" s="64" t="s">
        <v>18</v>
      </c>
      <c r="B704" s="95"/>
      <c r="C704" s="65"/>
      <c r="D704" s="65"/>
      <c r="E704" s="65"/>
    </row>
    <row r="705" spans="1:5" ht="15" customHeight="1" x14ac:dyDescent="0.2">
      <c r="A705" s="66" t="s">
        <v>70</v>
      </c>
      <c r="B705" s="95"/>
      <c r="C705" s="65"/>
      <c r="D705" s="65"/>
      <c r="E705" s="67" t="s">
        <v>71</v>
      </c>
    </row>
    <row r="706" spans="1:5" ht="15" customHeight="1" x14ac:dyDescent="0.25">
      <c r="A706" s="68"/>
      <c r="B706" s="126"/>
      <c r="C706" s="65"/>
      <c r="D706" s="65"/>
      <c r="E706" s="69"/>
    </row>
    <row r="707" spans="1:5" ht="15" customHeight="1" x14ac:dyDescent="0.2">
      <c r="A707" s="207" t="s">
        <v>49</v>
      </c>
      <c r="B707" s="195" t="s">
        <v>50</v>
      </c>
      <c r="C707" s="207" t="s">
        <v>51</v>
      </c>
      <c r="D707" s="208" t="s">
        <v>52</v>
      </c>
      <c r="E707" s="195" t="s">
        <v>53</v>
      </c>
    </row>
    <row r="708" spans="1:5" ht="15" customHeight="1" x14ac:dyDescent="0.2">
      <c r="A708" s="211">
        <v>887</v>
      </c>
      <c r="B708" s="209">
        <v>20000000000</v>
      </c>
      <c r="C708" s="200">
        <v>6409</v>
      </c>
      <c r="D708" s="224" t="s">
        <v>68</v>
      </c>
      <c r="E708" s="202">
        <v>246000</v>
      </c>
    </row>
    <row r="709" spans="1:5" ht="15" customHeight="1" x14ac:dyDescent="0.2">
      <c r="A709" s="245"/>
      <c r="B709" s="203"/>
      <c r="C709" s="213" t="s">
        <v>55</v>
      </c>
      <c r="D709" s="214"/>
      <c r="E709" s="215">
        <f>SUM(E708:E708)</f>
        <v>246000</v>
      </c>
    </row>
    <row r="710" spans="1:5" ht="15" customHeight="1" x14ac:dyDescent="0.2"/>
    <row r="711" spans="1:5" ht="15" customHeight="1" x14ac:dyDescent="0.2"/>
    <row r="712" spans="1:5" ht="15" customHeight="1" x14ac:dyDescent="0.25">
      <c r="A712" s="33" t="s">
        <v>446</v>
      </c>
    </row>
    <row r="713" spans="1:5" ht="15" customHeight="1" x14ac:dyDescent="0.2">
      <c r="A713" s="321" t="s">
        <v>237</v>
      </c>
      <c r="B713" s="321"/>
      <c r="C713" s="321"/>
      <c r="D713" s="321"/>
      <c r="E713" s="321"/>
    </row>
    <row r="714" spans="1:5" ht="15" customHeight="1" x14ac:dyDescent="0.2">
      <c r="A714" s="321"/>
      <c r="B714" s="321"/>
      <c r="C714" s="321"/>
      <c r="D714" s="321"/>
      <c r="E714" s="321"/>
    </row>
    <row r="715" spans="1:5" ht="15" customHeight="1" x14ac:dyDescent="0.2">
      <c r="A715" s="320" t="s">
        <v>447</v>
      </c>
      <c r="B715" s="320"/>
      <c r="C715" s="320"/>
      <c r="D715" s="320"/>
      <c r="E715" s="320"/>
    </row>
    <row r="716" spans="1:5" ht="15" customHeight="1" x14ac:dyDescent="0.2">
      <c r="A716" s="320"/>
      <c r="B716" s="320"/>
      <c r="C716" s="320"/>
      <c r="D716" s="320"/>
      <c r="E716" s="320"/>
    </row>
    <row r="717" spans="1:5" ht="15" customHeight="1" x14ac:dyDescent="0.2">
      <c r="A717" s="320"/>
      <c r="B717" s="320"/>
      <c r="C717" s="320"/>
      <c r="D717" s="320"/>
      <c r="E717" s="320"/>
    </row>
    <row r="718" spans="1:5" ht="15" customHeight="1" x14ac:dyDescent="0.2">
      <c r="A718" s="320"/>
      <c r="B718" s="320"/>
      <c r="C718" s="320"/>
      <c r="D718" s="320"/>
      <c r="E718" s="320"/>
    </row>
    <row r="719" spans="1:5" ht="15" customHeight="1" x14ac:dyDescent="0.2">
      <c r="A719" s="320"/>
      <c r="B719" s="320"/>
      <c r="C719" s="320"/>
      <c r="D719" s="320"/>
      <c r="E719" s="320"/>
    </row>
    <row r="720" spans="1:5" ht="15" customHeight="1" x14ac:dyDescent="0.2">
      <c r="A720" s="320"/>
      <c r="B720" s="320"/>
      <c r="C720" s="320"/>
      <c r="D720" s="320"/>
      <c r="E720" s="320"/>
    </row>
    <row r="721" spans="1:5" ht="15" customHeight="1" x14ac:dyDescent="0.2">
      <c r="A721" s="63"/>
      <c r="B721" s="123"/>
      <c r="C721" s="63"/>
      <c r="D721" s="63"/>
      <c r="E721" s="63"/>
    </row>
    <row r="722" spans="1:5" ht="15" customHeight="1" x14ac:dyDescent="0.25">
      <c r="A722" s="64" t="s">
        <v>18</v>
      </c>
      <c r="B722" s="37"/>
      <c r="C722" s="37"/>
      <c r="D722" s="37"/>
      <c r="E722" s="41"/>
    </row>
    <row r="723" spans="1:5" ht="15" customHeight="1" x14ac:dyDescent="0.2">
      <c r="A723" s="38" t="s">
        <v>60</v>
      </c>
      <c r="B723" s="37"/>
      <c r="C723" s="37"/>
      <c r="D723" s="37"/>
      <c r="E723" s="39" t="s">
        <v>61</v>
      </c>
    </row>
    <row r="724" spans="1:5" ht="15" customHeight="1" x14ac:dyDescent="0.2">
      <c r="A724" s="38"/>
      <c r="B724" s="41"/>
      <c r="C724" s="37"/>
      <c r="D724" s="37"/>
      <c r="E724" s="42"/>
    </row>
    <row r="725" spans="1:5" ht="15" customHeight="1" x14ac:dyDescent="0.2">
      <c r="A725" s="195" t="s">
        <v>49</v>
      </c>
      <c r="B725" s="195" t="s">
        <v>50</v>
      </c>
      <c r="C725" s="195" t="s">
        <v>51</v>
      </c>
      <c r="D725" s="196" t="s">
        <v>52</v>
      </c>
      <c r="E725" s="197" t="s">
        <v>53</v>
      </c>
    </row>
    <row r="726" spans="1:5" ht="15" customHeight="1" x14ac:dyDescent="0.2">
      <c r="A726" s="198">
        <v>888</v>
      </c>
      <c r="B726" s="238">
        <v>60003001601</v>
      </c>
      <c r="C726" s="236">
        <v>3314</v>
      </c>
      <c r="D726" s="224" t="s">
        <v>80</v>
      </c>
      <c r="E726" s="239">
        <v>-500000</v>
      </c>
    </row>
    <row r="727" spans="1:5" ht="15" customHeight="1" x14ac:dyDescent="0.2">
      <c r="A727" s="198">
        <v>888</v>
      </c>
      <c r="B727" s="238">
        <v>60003001601</v>
      </c>
      <c r="C727" s="236">
        <v>3314</v>
      </c>
      <c r="D727" s="224" t="s">
        <v>80</v>
      </c>
      <c r="E727" s="239">
        <v>-44072</v>
      </c>
    </row>
    <row r="728" spans="1:5" ht="15" customHeight="1" x14ac:dyDescent="0.2">
      <c r="A728" s="240"/>
      <c r="B728" s="240"/>
      <c r="C728" s="204" t="s">
        <v>55</v>
      </c>
      <c r="D728" s="205"/>
      <c r="E728" s="206">
        <f>SUM(E726:E727)</f>
        <v>-544072</v>
      </c>
    </row>
    <row r="729" spans="1:5" ht="15" customHeight="1" x14ac:dyDescent="0.2"/>
    <row r="730" spans="1:5" ht="15" customHeight="1" x14ac:dyDescent="0.2"/>
    <row r="731" spans="1:5" ht="15" customHeight="1" x14ac:dyDescent="0.25">
      <c r="A731" s="64" t="s">
        <v>18</v>
      </c>
      <c r="B731" s="95"/>
      <c r="C731" s="65"/>
      <c r="D731" s="65"/>
      <c r="E731" s="65"/>
    </row>
    <row r="732" spans="1:5" ht="15" customHeight="1" x14ac:dyDescent="0.2">
      <c r="A732" s="66" t="s">
        <v>70</v>
      </c>
      <c r="B732" s="95"/>
      <c r="C732" s="65"/>
      <c r="D732" s="65"/>
      <c r="E732" s="67" t="s">
        <v>71</v>
      </c>
    </row>
    <row r="733" spans="1:5" ht="15" customHeight="1" x14ac:dyDescent="0.25">
      <c r="A733" s="68"/>
      <c r="B733" s="126"/>
      <c r="C733" s="65"/>
      <c r="D733" s="65"/>
      <c r="E733" s="69"/>
    </row>
    <row r="734" spans="1:5" ht="15" customHeight="1" x14ac:dyDescent="0.2">
      <c r="A734" s="207" t="s">
        <v>49</v>
      </c>
      <c r="B734" s="195" t="s">
        <v>50</v>
      </c>
      <c r="C734" s="207" t="s">
        <v>51</v>
      </c>
      <c r="D734" s="208" t="s">
        <v>52</v>
      </c>
      <c r="E734" s="195" t="s">
        <v>53</v>
      </c>
    </row>
    <row r="735" spans="1:5" ht="15" customHeight="1" x14ac:dyDescent="0.2">
      <c r="A735" s="211">
        <v>887</v>
      </c>
      <c r="B735" s="209">
        <v>20000000000</v>
      </c>
      <c r="C735" s="200">
        <v>6409</v>
      </c>
      <c r="D735" s="224" t="s">
        <v>68</v>
      </c>
      <c r="E735" s="202">
        <v>544072</v>
      </c>
    </row>
    <row r="736" spans="1:5" ht="15" customHeight="1" x14ac:dyDescent="0.2">
      <c r="A736" s="245"/>
      <c r="B736" s="203"/>
      <c r="C736" s="213" t="s">
        <v>55</v>
      </c>
      <c r="D736" s="214"/>
      <c r="E736" s="215">
        <f>SUM(E735:E735)</f>
        <v>544072</v>
      </c>
    </row>
    <row r="737" spans="1:5" ht="15" customHeight="1" x14ac:dyDescent="0.2"/>
    <row r="738" spans="1:5" ht="15" customHeight="1" x14ac:dyDescent="0.2"/>
    <row r="739" spans="1:5" ht="15" customHeight="1" x14ac:dyDescent="0.25">
      <c r="A739" s="33" t="s">
        <v>448</v>
      </c>
    </row>
    <row r="740" spans="1:5" ht="15" customHeight="1" x14ac:dyDescent="0.2">
      <c r="A740" s="321" t="s">
        <v>449</v>
      </c>
      <c r="B740" s="321"/>
      <c r="C740" s="321"/>
      <c r="D740" s="321"/>
      <c r="E740" s="321"/>
    </row>
    <row r="741" spans="1:5" ht="15" customHeight="1" x14ac:dyDescent="0.2">
      <c r="A741" s="321"/>
      <c r="B741" s="321"/>
      <c r="C741" s="321"/>
      <c r="D741" s="321"/>
      <c r="E741" s="321"/>
    </row>
    <row r="742" spans="1:5" ht="15" customHeight="1" x14ac:dyDescent="0.2">
      <c r="A742" s="320" t="s">
        <v>450</v>
      </c>
      <c r="B742" s="320"/>
      <c r="C742" s="320"/>
      <c r="D742" s="320"/>
      <c r="E742" s="320"/>
    </row>
    <row r="743" spans="1:5" ht="15" customHeight="1" x14ac:dyDescent="0.2">
      <c r="A743" s="320"/>
      <c r="B743" s="320"/>
      <c r="C743" s="320"/>
      <c r="D743" s="320"/>
      <c r="E743" s="320"/>
    </row>
    <row r="744" spans="1:5" ht="15" customHeight="1" x14ac:dyDescent="0.2">
      <c r="A744" s="320"/>
      <c r="B744" s="320"/>
      <c r="C744" s="320"/>
      <c r="D744" s="320"/>
      <c r="E744" s="320"/>
    </row>
    <row r="745" spans="1:5" ht="15" customHeight="1" x14ac:dyDescent="0.2">
      <c r="A745" s="320"/>
      <c r="B745" s="320"/>
      <c r="C745" s="320"/>
      <c r="D745" s="320"/>
      <c r="E745" s="320"/>
    </row>
    <row r="746" spans="1:5" ht="15" customHeight="1" x14ac:dyDescent="0.2">
      <c r="A746" s="320"/>
      <c r="B746" s="320"/>
      <c r="C746" s="320"/>
      <c r="D746" s="320"/>
      <c r="E746" s="320"/>
    </row>
    <row r="747" spans="1:5" ht="15" customHeight="1" x14ac:dyDescent="0.2">
      <c r="A747" s="320"/>
      <c r="B747" s="320"/>
      <c r="C747" s="320"/>
      <c r="D747" s="320"/>
      <c r="E747" s="320"/>
    </row>
    <row r="748" spans="1:5" ht="15" customHeight="1" x14ac:dyDescent="0.2">
      <c r="A748" s="320"/>
      <c r="B748" s="320"/>
      <c r="C748" s="320"/>
      <c r="D748" s="320"/>
      <c r="E748" s="320"/>
    </row>
    <row r="749" spans="1:5" ht="15" customHeight="1" x14ac:dyDescent="0.2"/>
    <row r="750" spans="1:5" ht="15" customHeight="1" x14ac:dyDescent="0.25">
      <c r="A750" s="36" t="s">
        <v>18</v>
      </c>
      <c r="B750" s="37"/>
      <c r="C750" s="37"/>
      <c r="D750" s="37"/>
      <c r="E750" s="37"/>
    </row>
    <row r="751" spans="1:5" ht="15" customHeight="1" x14ac:dyDescent="0.2">
      <c r="A751" s="38" t="s">
        <v>70</v>
      </c>
      <c r="B751" s="37"/>
      <c r="C751" s="37"/>
      <c r="D751" s="37"/>
      <c r="E751" s="39" t="s">
        <v>71</v>
      </c>
    </row>
    <row r="752" spans="1:5" ht="15" customHeight="1" x14ac:dyDescent="0.25">
      <c r="A752" s="36"/>
      <c r="B752" s="41"/>
      <c r="C752" s="37"/>
      <c r="D752" s="37"/>
      <c r="E752" s="42"/>
    </row>
    <row r="753" spans="1:5" ht="15" customHeight="1" x14ac:dyDescent="0.2">
      <c r="A753" s="138"/>
      <c r="B753" s="70"/>
      <c r="C753" s="195" t="s">
        <v>51</v>
      </c>
      <c r="D753" s="264" t="s">
        <v>52</v>
      </c>
      <c r="E753" s="197" t="s">
        <v>53</v>
      </c>
    </row>
    <row r="754" spans="1:5" ht="15" customHeight="1" x14ac:dyDescent="0.2">
      <c r="A754" s="53"/>
      <c r="B754" s="109"/>
      <c r="C754" s="248">
        <v>6172</v>
      </c>
      <c r="D754" s="249" t="s">
        <v>68</v>
      </c>
      <c r="E754" s="294">
        <v>-100000</v>
      </c>
    </row>
    <row r="755" spans="1:5" ht="15" customHeight="1" x14ac:dyDescent="0.2">
      <c r="A755" s="302"/>
      <c r="B755" s="109"/>
      <c r="C755" s="204" t="s">
        <v>55</v>
      </c>
      <c r="D755" s="235"/>
      <c r="E755" s="206">
        <f>SUM(E754:E754)</f>
        <v>-100000</v>
      </c>
    </row>
    <row r="756" spans="1:5" ht="15" customHeight="1" x14ac:dyDescent="0.25">
      <c r="A756" s="33"/>
    </row>
    <row r="757" spans="1:5" ht="15" customHeight="1" x14ac:dyDescent="0.25">
      <c r="A757" s="36" t="s">
        <v>18</v>
      </c>
      <c r="B757" s="37"/>
      <c r="C757" s="37"/>
      <c r="D757" s="37"/>
      <c r="E757" s="37"/>
    </row>
    <row r="758" spans="1:5" ht="15" customHeight="1" x14ac:dyDescent="0.2">
      <c r="A758" s="38" t="s">
        <v>84</v>
      </c>
      <c r="B758" s="41"/>
      <c r="C758" s="41"/>
      <c r="D758" s="41"/>
      <c r="E758" s="41" t="s">
        <v>85</v>
      </c>
    </row>
    <row r="759" spans="1:5" ht="15" customHeight="1" x14ac:dyDescent="0.2">
      <c r="A759" s="127"/>
      <c r="B759" s="128"/>
      <c r="C759" s="37"/>
      <c r="D759" s="37"/>
      <c r="E759" s="42"/>
    </row>
    <row r="760" spans="1:5" ht="15" customHeight="1" x14ac:dyDescent="0.2">
      <c r="A760" s="195" t="s">
        <v>49</v>
      </c>
      <c r="B760" s="195" t="s">
        <v>50</v>
      </c>
      <c r="C760" s="195" t="s">
        <v>51</v>
      </c>
      <c r="D760" s="196" t="s">
        <v>52</v>
      </c>
      <c r="E760" s="207" t="s">
        <v>53</v>
      </c>
    </row>
    <row r="761" spans="1:5" ht="15" customHeight="1" x14ac:dyDescent="0.2">
      <c r="A761" s="211">
        <v>16</v>
      </c>
      <c r="B761" s="272">
        <v>30100008117</v>
      </c>
      <c r="C761" s="209">
        <v>4399</v>
      </c>
      <c r="D761" s="224" t="s">
        <v>240</v>
      </c>
      <c r="E761" s="202">
        <v>100000</v>
      </c>
    </row>
    <row r="762" spans="1:5" ht="15" customHeight="1" x14ac:dyDescent="0.2">
      <c r="A762" s="203"/>
      <c r="B762" s="203"/>
      <c r="C762" s="204" t="s">
        <v>55</v>
      </c>
      <c r="D762" s="205"/>
      <c r="E762" s="206">
        <f>SUM(E761:E761)</f>
        <v>100000</v>
      </c>
    </row>
    <row r="763" spans="1:5" ht="15" customHeight="1" x14ac:dyDescent="0.2"/>
    <row r="764" spans="1:5" ht="15" customHeight="1" x14ac:dyDescent="0.2"/>
    <row r="765" spans="1:5" ht="15" customHeight="1" x14ac:dyDescent="0.25">
      <c r="A765" s="33" t="s">
        <v>451</v>
      </c>
    </row>
    <row r="766" spans="1:5" ht="15" customHeight="1" x14ac:dyDescent="0.2">
      <c r="A766" s="321" t="s">
        <v>452</v>
      </c>
      <c r="B766" s="321"/>
      <c r="C766" s="321"/>
      <c r="D766" s="321"/>
      <c r="E766" s="321"/>
    </row>
    <row r="767" spans="1:5" ht="15" customHeight="1" x14ac:dyDescent="0.2">
      <c r="A767" s="321"/>
      <c r="B767" s="321"/>
      <c r="C767" s="321"/>
      <c r="D767" s="321"/>
      <c r="E767" s="321"/>
    </row>
    <row r="768" spans="1:5" ht="15" customHeight="1" x14ac:dyDescent="0.2">
      <c r="A768" s="320" t="s">
        <v>453</v>
      </c>
      <c r="B768" s="320"/>
      <c r="C768" s="320"/>
      <c r="D768" s="320"/>
      <c r="E768" s="320"/>
    </row>
    <row r="769" spans="1:5" ht="15" customHeight="1" x14ac:dyDescent="0.2">
      <c r="A769" s="320"/>
      <c r="B769" s="320"/>
      <c r="C769" s="320"/>
      <c r="D769" s="320"/>
      <c r="E769" s="320"/>
    </row>
    <row r="770" spans="1:5" ht="15" customHeight="1" x14ac:dyDescent="0.2">
      <c r="A770" s="320"/>
      <c r="B770" s="320"/>
      <c r="C770" s="320"/>
      <c r="D770" s="320"/>
      <c r="E770" s="320"/>
    </row>
    <row r="771" spans="1:5" ht="15" customHeight="1" x14ac:dyDescent="0.2">
      <c r="A771" s="320"/>
      <c r="B771" s="320"/>
      <c r="C771" s="320"/>
      <c r="D771" s="320"/>
      <c r="E771" s="320"/>
    </row>
    <row r="772" spans="1:5" ht="15" customHeight="1" x14ac:dyDescent="0.2">
      <c r="A772" s="320"/>
      <c r="B772" s="320"/>
      <c r="C772" s="320"/>
      <c r="D772" s="320"/>
      <c r="E772" s="320"/>
    </row>
    <row r="773" spans="1:5" ht="15" customHeight="1" x14ac:dyDescent="0.2"/>
    <row r="774" spans="1:5" ht="15" customHeight="1" x14ac:dyDescent="0.25">
      <c r="A774" s="36" t="s">
        <v>1</v>
      </c>
      <c r="B774" s="37"/>
      <c r="C774" s="37"/>
      <c r="D774" s="37"/>
      <c r="E774" s="37"/>
    </row>
    <row r="775" spans="1:5" ht="15" customHeight="1" x14ac:dyDescent="0.2">
      <c r="A775" s="38" t="s">
        <v>70</v>
      </c>
      <c r="B775" s="37"/>
      <c r="C775" s="37"/>
      <c r="D775" s="37"/>
      <c r="E775" s="39" t="s">
        <v>71</v>
      </c>
    </row>
    <row r="776" spans="1:5" ht="15" customHeight="1" x14ac:dyDescent="0.25">
      <c r="A776" s="41"/>
      <c r="B776" s="36"/>
      <c r="C776" s="37"/>
      <c r="D776" s="37"/>
      <c r="E776" s="42"/>
    </row>
    <row r="777" spans="1:5" ht="15" customHeight="1" x14ac:dyDescent="0.2">
      <c r="A777" s="70"/>
      <c r="B777" s="195" t="s">
        <v>50</v>
      </c>
      <c r="C777" s="195" t="s">
        <v>51</v>
      </c>
      <c r="D777" s="196" t="s">
        <v>52</v>
      </c>
      <c r="E777" s="197" t="s">
        <v>53</v>
      </c>
    </row>
    <row r="778" spans="1:5" ht="15" customHeight="1" x14ac:dyDescent="0.2">
      <c r="A778" s="53"/>
      <c r="B778" s="272">
        <v>90000001700</v>
      </c>
      <c r="C778" s="301">
        <v>6172</v>
      </c>
      <c r="D778" s="268" t="s">
        <v>72</v>
      </c>
      <c r="E778" s="239">
        <v>1000000</v>
      </c>
    </row>
    <row r="779" spans="1:5" ht="15" customHeight="1" x14ac:dyDescent="0.2">
      <c r="A779" s="53"/>
      <c r="B779" s="236"/>
      <c r="C779" s="204" t="s">
        <v>55</v>
      </c>
      <c r="D779" s="205"/>
      <c r="E779" s="206">
        <f>SUM(E778:E778)</f>
        <v>1000000</v>
      </c>
    </row>
    <row r="780" spans="1:5" ht="15" customHeight="1" x14ac:dyDescent="0.2"/>
    <row r="781" spans="1:5" ht="15" customHeight="1" x14ac:dyDescent="0.2"/>
    <row r="782" spans="1:5" ht="15" customHeight="1" x14ac:dyDescent="0.2"/>
    <row r="783" spans="1:5" ht="15" customHeight="1" x14ac:dyDescent="0.25">
      <c r="A783" s="36" t="s">
        <v>18</v>
      </c>
      <c r="B783" s="37"/>
      <c r="C783" s="37"/>
      <c r="D783" s="37"/>
      <c r="E783" s="41"/>
    </row>
    <row r="784" spans="1:5" ht="15" customHeight="1" x14ac:dyDescent="0.2">
      <c r="A784" s="38" t="s">
        <v>199</v>
      </c>
      <c r="B784" s="37"/>
      <c r="C784" s="37"/>
      <c r="D784" s="37"/>
      <c r="E784" s="39" t="s">
        <v>200</v>
      </c>
    </row>
    <row r="785" spans="1:5" ht="15" customHeight="1" x14ac:dyDescent="0.2">
      <c r="A785" s="38"/>
      <c r="B785" s="41"/>
      <c r="C785" s="37"/>
      <c r="D785" s="37"/>
      <c r="E785" s="42"/>
    </row>
    <row r="786" spans="1:5" ht="15" customHeight="1" x14ac:dyDescent="0.2">
      <c r="A786" s="138"/>
      <c r="B786" s="195" t="s">
        <v>50</v>
      </c>
      <c r="C786" s="195" t="s">
        <v>51</v>
      </c>
      <c r="D786" s="196" t="s">
        <v>52</v>
      </c>
      <c r="E786" s="197" t="s">
        <v>53</v>
      </c>
    </row>
    <row r="787" spans="1:5" ht="15" customHeight="1" x14ac:dyDescent="0.2">
      <c r="A787" s="53"/>
      <c r="B787" s="238">
        <v>11000000000</v>
      </c>
      <c r="C787" s="200">
        <v>6113</v>
      </c>
      <c r="D787" s="224" t="s">
        <v>454</v>
      </c>
      <c r="E787" s="239">
        <v>-50000</v>
      </c>
    </row>
    <row r="788" spans="1:5" ht="15" customHeight="1" x14ac:dyDescent="0.2">
      <c r="A788" s="53"/>
      <c r="B788" s="238">
        <v>11000000000</v>
      </c>
      <c r="C788" s="200">
        <v>6113</v>
      </c>
      <c r="D788" s="243" t="s">
        <v>455</v>
      </c>
      <c r="E788" s="239">
        <v>-40000</v>
      </c>
    </row>
    <row r="789" spans="1:5" ht="15" customHeight="1" x14ac:dyDescent="0.2">
      <c r="A789" s="53"/>
      <c r="B789" s="238">
        <v>11000000000</v>
      </c>
      <c r="C789" s="200">
        <v>6113</v>
      </c>
      <c r="D789" s="243" t="s">
        <v>245</v>
      </c>
      <c r="E789" s="239">
        <v>-100000</v>
      </c>
    </row>
    <row r="790" spans="1:5" ht="15" customHeight="1" x14ac:dyDescent="0.2">
      <c r="A790" s="53"/>
      <c r="B790" s="238">
        <v>11000000000</v>
      </c>
      <c r="C790" s="200">
        <v>6113</v>
      </c>
      <c r="D790" s="243" t="s">
        <v>168</v>
      </c>
      <c r="E790" s="239">
        <v>-10000</v>
      </c>
    </row>
    <row r="791" spans="1:5" ht="15" customHeight="1" x14ac:dyDescent="0.2">
      <c r="A791" s="53"/>
      <c r="B791" s="238">
        <v>11000000000</v>
      </c>
      <c r="C791" s="200">
        <v>6113</v>
      </c>
      <c r="D791" s="243" t="s">
        <v>213</v>
      </c>
      <c r="E791" s="239">
        <v>-150000</v>
      </c>
    </row>
    <row r="792" spans="1:5" ht="15" customHeight="1" x14ac:dyDescent="0.2">
      <c r="A792" s="53"/>
      <c r="B792" s="238">
        <v>11000000000</v>
      </c>
      <c r="C792" s="200">
        <v>6113</v>
      </c>
      <c r="D792" s="269" t="s">
        <v>456</v>
      </c>
      <c r="E792" s="239">
        <v>-100000</v>
      </c>
    </row>
    <row r="793" spans="1:5" ht="15" customHeight="1" x14ac:dyDescent="0.2">
      <c r="A793" s="145"/>
      <c r="B793" s="240"/>
      <c r="C793" s="204" t="s">
        <v>55</v>
      </c>
      <c r="D793" s="205"/>
      <c r="E793" s="206">
        <f>SUM(E787:E792)</f>
        <v>-450000</v>
      </c>
    </row>
    <row r="794" spans="1:5" ht="15" customHeight="1" x14ac:dyDescent="0.2"/>
    <row r="795" spans="1:5" ht="15" customHeight="1" x14ac:dyDescent="0.25">
      <c r="A795" s="36" t="s">
        <v>18</v>
      </c>
      <c r="B795" s="61"/>
      <c r="C795" s="37"/>
      <c r="D795" s="37"/>
      <c r="E795" s="41"/>
    </row>
    <row r="796" spans="1:5" ht="15" customHeight="1" x14ac:dyDescent="0.2">
      <c r="A796" s="38" t="s">
        <v>159</v>
      </c>
      <c r="B796" s="61"/>
      <c r="C796" s="37"/>
      <c r="D796" s="37"/>
      <c r="E796" s="39" t="s">
        <v>160</v>
      </c>
    </row>
    <row r="797" spans="1:5" ht="15" customHeight="1" x14ac:dyDescent="0.2">
      <c r="A797" s="38"/>
      <c r="B797" s="87"/>
      <c r="C797" s="37"/>
      <c r="D797" s="37"/>
      <c r="E797" s="42"/>
    </row>
    <row r="798" spans="1:5" ht="15" customHeight="1" x14ac:dyDescent="0.2">
      <c r="A798" s="195" t="s">
        <v>457</v>
      </c>
      <c r="B798" s="195" t="s">
        <v>50</v>
      </c>
      <c r="C798" s="195" t="s">
        <v>51</v>
      </c>
      <c r="D798" s="196" t="s">
        <v>52</v>
      </c>
      <c r="E798" s="207" t="s">
        <v>53</v>
      </c>
    </row>
    <row r="799" spans="1:5" ht="15" customHeight="1" x14ac:dyDescent="0.2">
      <c r="A799" s="198"/>
      <c r="B799" s="238">
        <v>12007000000</v>
      </c>
      <c r="C799" s="218">
        <v>6172</v>
      </c>
      <c r="D799" s="224" t="s">
        <v>458</v>
      </c>
      <c r="E799" s="284">
        <v>-400000</v>
      </c>
    </row>
    <row r="800" spans="1:5" ht="15" customHeight="1" x14ac:dyDescent="0.2">
      <c r="A800" s="198"/>
      <c r="B800" s="238">
        <v>12009000000</v>
      </c>
      <c r="C800" s="218">
        <v>6172</v>
      </c>
      <c r="D800" s="269" t="s">
        <v>359</v>
      </c>
      <c r="E800" s="284">
        <v>-14980.52</v>
      </c>
    </row>
    <row r="801" spans="1:5" ht="15" customHeight="1" x14ac:dyDescent="0.2">
      <c r="A801" s="198"/>
      <c r="B801" s="238">
        <v>12000000000</v>
      </c>
      <c r="C801" s="218">
        <v>6172</v>
      </c>
      <c r="D801" s="243" t="s">
        <v>168</v>
      </c>
      <c r="E801" s="284">
        <v>-147549</v>
      </c>
    </row>
    <row r="802" spans="1:5" ht="15" customHeight="1" x14ac:dyDescent="0.2">
      <c r="A802" s="198"/>
      <c r="B802" s="238">
        <v>12000000000</v>
      </c>
      <c r="C802" s="218">
        <v>6172</v>
      </c>
      <c r="D802" s="224" t="s">
        <v>203</v>
      </c>
      <c r="E802" s="284">
        <v>-200000</v>
      </c>
    </row>
    <row r="803" spans="1:5" ht="15" customHeight="1" x14ac:dyDescent="0.2">
      <c r="A803" s="198"/>
      <c r="B803" s="238">
        <v>20003000000</v>
      </c>
      <c r="C803" s="218">
        <v>6172</v>
      </c>
      <c r="D803" s="295" t="s">
        <v>459</v>
      </c>
      <c r="E803" s="284">
        <v>-100687</v>
      </c>
    </row>
    <row r="804" spans="1:5" ht="15" customHeight="1" x14ac:dyDescent="0.2">
      <c r="A804" s="198"/>
      <c r="B804" s="238">
        <v>12000000000</v>
      </c>
      <c r="C804" s="218">
        <v>6172</v>
      </c>
      <c r="D804" s="224" t="s">
        <v>92</v>
      </c>
      <c r="E804" s="284">
        <v>-213085</v>
      </c>
    </row>
    <row r="805" spans="1:5" ht="15" customHeight="1" x14ac:dyDescent="0.2">
      <c r="A805" s="198"/>
      <c r="B805" s="238">
        <v>12008000000</v>
      </c>
      <c r="C805" s="218">
        <v>6172</v>
      </c>
      <c r="D805" s="224" t="s">
        <v>92</v>
      </c>
      <c r="E805" s="284">
        <v>-96696.28</v>
      </c>
    </row>
    <row r="806" spans="1:5" ht="15" customHeight="1" x14ac:dyDescent="0.2">
      <c r="A806" s="198"/>
      <c r="B806" s="238">
        <v>12000000000</v>
      </c>
      <c r="C806" s="218">
        <v>6172</v>
      </c>
      <c r="D806" s="243" t="s">
        <v>213</v>
      </c>
      <c r="E806" s="284">
        <v>-53074</v>
      </c>
    </row>
    <row r="807" spans="1:5" ht="15" customHeight="1" x14ac:dyDescent="0.2">
      <c r="A807" s="198"/>
      <c r="B807" s="238">
        <v>12000000000</v>
      </c>
      <c r="C807" s="218">
        <v>6172</v>
      </c>
      <c r="D807" s="224" t="s">
        <v>154</v>
      </c>
      <c r="E807" s="284">
        <v>-200000</v>
      </c>
    </row>
    <row r="808" spans="1:5" ht="15" customHeight="1" x14ac:dyDescent="0.2">
      <c r="A808" s="198"/>
      <c r="B808" s="238">
        <v>12000000000</v>
      </c>
      <c r="C808" s="218">
        <v>6172</v>
      </c>
      <c r="D808" s="267" t="s">
        <v>161</v>
      </c>
      <c r="E808" s="284">
        <v>-4000</v>
      </c>
    </row>
    <row r="809" spans="1:5" ht="15" customHeight="1" x14ac:dyDescent="0.2">
      <c r="A809" s="198"/>
      <c r="B809" s="238">
        <v>12000000000</v>
      </c>
      <c r="C809" s="218">
        <v>6172</v>
      </c>
      <c r="D809" s="243" t="s">
        <v>254</v>
      </c>
      <c r="E809" s="284">
        <v>-20000</v>
      </c>
    </row>
    <row r="810" spans="1:5" ht="15" customHeight="1" x14ac:dyDescent="0.2">
      <c r="A810" s="272">
        <v>35</v>
      </c>
      <c r="B810" s="238">
        <v>30104000000</v>
      </c>
      <c r="C810" s="218">
        <v>6172</v>
      </c>
      <c r="D810" s="267" t="s">
        <v>460</v>
      </c>
      <c r="E810" s="284">
        <v>-49928.2</v>
      </c>
    </row>
    <row r="811" spans="1:5" ht="15" customHeight="1" x14ac:dyDescent="0.2">
      <c r="A811" s="198"/>
      <c r="B811" s="238">
        <v>12000000000</v>
      </c>
      <c r="C811" s="218">
        <v>6172</v>
      </c>
      <c r="D811" s="224" t="s">
        <v>164</v>
      </c>
      <c r="E811" s="284">
        <v>-600000</v>
      </c>
    </row>
    <row r="812" spans="1:5" ht="15" customHeight="1" x14ac:dyDescent="0.2">
      <c r="A812" s="240"/>
      <c r="B812" s="240"/>
      <c r="C812" s="204" t="s">
        <v>55</v>
      </c>
      <c r="D812" s="205"/>
      <c r="E812" s="206">
        <f>SUM(E799:E811)</f>
        <v>-2100000</v>
      </c>
    </row>
    <row r="813" spans="1:5" ht="15" customHeight="1" x14ac:dyDescent="0.2"/>
    <row r="814" spans="1:5" ht="15" customHeight="1" x14ac:dyDescent="0.25">
      <c r="A814" s="36" t="s">
        <v>18</v>
      </c>
      <c r="B814" s="61"/>
      <c r="C814" s="37"/>
      <c r="D814" s="37"/>
      <c r="E814" s="41"/>
    </row>
    <row r="815" spans="1:5" ht="15" customHeight="1" x14ac:dyDescent="0.2">
      <c r="A815" s="38" t="s">
        <v>227</v>
      </c>
      <c r="B815" s="61"/>
      <c r="C815" s="37"/>
      <c r="D815" s="37"/>
      <c r="E815" s="39" t="s">
        <v>228</v>
      </c>
    </row>
    <row r="816" spans="1:5" ht="15" customHeight="1" x14ac:dyDescent="0.2">
      <c r="A816" s="38"/>
      <c r="B816" s="87"/>
      <c r="C816" s="37"/>
      <c r="D816" s="37"/>
      <c r="E816" s="42"/>
    </row>
    <row r="817" spans="1:5" ht="15" customHeight="1" x14ac:dyDescent="0.2">
      <c r="A817" s="195" t="s">
        <v>49</v>
      </c>
      <c r="B817" s="195" t="s">
        <v>50</v>
      </c>
      <c r="C817" s="195" t="s">
        <v>51</v>
      </c>
      <c r="D817" s="196" t="s">
        <v>52</v>
      </c>
      <c r="E817" s="207" t="s">
        <v>53</v>
      </c>
    </row>
    <row r="818" spans="1:5" ht="15" customHeight="1" x14ac:dyDescent="0.2">
      <c r="A818" s="198"/>
      <c r="B818" s="238">
        <v>20001000000</v>
      </c>
      <c r="C818" s="218">
        <v>5273</v>
      </c>
      <c r="D818" s="224" t="s">
        <v>109</v>
      </c>
      <c r="E818" s="239">
        <v>-100000</v>
      </c>
    </row>
    <row r="819" spans="1:5" ht="15" customHeight="1" x14ac:dyDescent="0.2">
      <c r="A819" s="198">
        <v>510</v>
      </c>
      <c r="B819" s="238">
        <v>20000000000</v>
      </c>
      <c r="C819" s="218">
        <v>6172</v>
      </c>
      <c r="D819" s="269" t="s">
        <v>94</v>
      </c>
      <c r="E819" s="239">
        <v>-50000</v>
      </c>
    </row>
    <row r="820" spans="1:5" ht="15" customHeight="1" x14ac:dyDescent="0.2">
      <c r="A820" s="240"/>
      <c r="B820" s="240"/>
      <c r="C820" s="204" t="s">
        <v>55</v>
      </c>
      <c r="D820" s="205"/>
      <c r="E820" s="206">
        <f>SUM(E818:E819)</f>
        <v>-150000</v>
      </c>
    </row>
    <row r="821" spans="1:5" ht="15" customHeight="1" x14ac:dyDescent="0.2"/>
    <row r="822" spans="1:5" ht="15" customHeight="1" x14ac:dyDescent="0.25">
      <c r="A822" s="36" t="s">
        <v>18</v>
      </c>
      <c r="B822" s="37"/>
      <c r="C822" s="37"/>
      <c r="D822" s="37"/>
      <c r="E822" s="37"/>
    </row>
    <row r="823" spans="1:5" ht="15" customHeight="1" x14ac:dyDescent="0.2">
      <c r="A823" s="38" t="s">
        <v>435</v>
      </c>
      <c r="B823" s="37"/>
      <c r="C823" s="37"/>
      <c r="D823" s="37"/>
      <c r="E823" s="39" t="s">
        <v>436</v>
      </c>
    </row>
    <row r="824" spans="1:5" ht="15" customHeight="1" x14ac:dyDescent="0.2">
      <c r="A824" s="127"/>
      <c r="B824" s="128"/>
      <c r="C824" s="37"/>
      <c r="D824" s="37"/>
      <c r="E824" s="42"/>
    </row>
    <row r="825" spans="1:5" ht="15" customHeight="1" x14ac:dyDescent="0.2">
      <c r="A825" s="195" t="s">
        <v>49</v>
      </c>
      <c r="B825" s="195" t="s">
        <v>50</v>
      </c>
      <c r="C825" s="195" t="s">
        <v>51</v>
      </c>
      <c r="D825" s="196" t="s">
        <v>52</v>
      </c>
      <c r="E825" s="197" t="s">
        <v>53</v>
      </c>
    </row>
    <row r="826" spans="1:5" ht="15" customHeight="1" x14ac:dyDescent="0.2">
      <c r="A826" s="198">
        <v>12</v>
      </c>
      <c r="B826" s="272">
        <v>60004100130</v>
      </c>
      <c r="C826" s="209">
        <v>6172</v>
      </c>
      <c r="D826" s="243" t="s">
        <v>235</v>
      </c>
      <c r="E826" s="220">
        <v>-100000</v>
      </c>
    </row>
    <row r="827" spans="1:5" ht="15" customHeight="1" x14ac:dyDescent="0.2">
      <c r="A827" s="198"/>
      <c r="B827" s="272">
        <v>20003000000</v>
      </c>
      <c r="C827" s="209">
        <v>6172</v>
      </c>
      <c r="D827" s="295" t="s">
        <v>459</v>
      </c>
      <c r="E827" s="220">
        <v>-5494000</v>
      </c>
    </row>
    <row r="828" spans="1:5" ht="15" customHeight="1" x14ac:dyDescent="0.2">
      <c r="A828" s="198"/>
      <c r="B828" s="280"/>
      <c r="C828" s="204" t="s">
        <v>55</v>
      </c>
      <c r="D828" s="205"/>
      <c r="E828" s="206">
        <f>SUM(E826:E827)</f>
        <v>-5594000</v>
      </c>
    </row>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
    <row r="835" spans="1:5" ht="15" customHeight="1" x14ac:dyDescent="0.25">
      <c r="A835" s="36" t="s">
        <v>18</v>
      </c>
      <c r="B835" s="37"/>
      <c r="C835" s="37"/>
      <c r="D835" s="37"/>
      <c r="E835" s="37"/>
    </row>
    <row r="836" spans="1:5" ht="15" customHeight="1" x14ac:dyDescent="0.2">
      <c r="A836" s="132" t="s">
        <v>152</v>
      </c>
      <c r="B836" s="37"/>
      <c r="C836" s="37"/>
      <c r="D836" s="37"/>
      <c r="E836" s="39" t="s">
        <v>153</v>
      </c>
    </row>
    <row r="837" spans="1:5" ht="15" customHeight="1" x14ac:dyDescent="0.25">
      <c r="A837" s="36"/>
      <c r="B837" s="41"/>
      <c r="C837" s="37"/>
      <c r="D837" s="37"/>
      <c r="E837" s="42"/>
    </row>
    <row r="838" spans="1:5" ht="15" customHeight="1" x14ac:dyDescent="0.2">
      <c r="A838" s="141"/>
      <c r="B838" s="195" t="s">
        <v>50</v>
      </c>
      <c r="C838" s="195" t="s">
        <v>51</v>
      </c>
      <c r="D838" s="196" t="s">
        <v>52</v>
      </c>
      <c r="E838" s="207" t="s">
        <v>53</v>
      </c>
    </row>
    <row r="839" spans="1:5" ht="15" customHeight="1" x14ac:dyDescent="0.2">
      <c r="A839" s="170"/>
      <c r="B839" s="272">
        <v>20000000000</v>
      </c>
      <c r="C839" s="209">
        <v>6172</v>
      </c>
      <c r="D839" s="224" t="s">
        <v>154</v>
      </c>
      <c r="E839" s="239">
        <v>-72000</v>
      </c>
    </row>
    <row r="840" spans="1:5" ht="15" customHeight="1" x14ac:dyDescent="0.2">
      <c r="A840" s="145"/>
      <c r="B840" s="240"/>
      <c r="C840" s="204" t="s">
        <v>55</v>
      </c>
      <c r="D840" s="205"/>
      <c r="E840" s="206">
        <f>SUM(E839:E839)</f>
        <v>-72000</v>
      </c>
    </row>
    <row r="841" spans="1:5" ht="15" customHeight="1" x14ac:dyDescent="0.2"/>
    <row r="842" spans="1:5" ht="15" customHeight="1" x14ac:dyDescent="0.25">
      <c r="A842" s="36" t="s">
        <v>18</v>
      </c>
      <c r="B842" s="37"/>
      <c r="C842" s="37"/>
      <c r="D842" s="37"/>
      <c r="E842" s="37"/>
    </row>
    <row r="843" spans="1:5" ht="15" customHeight="1" x14ac:dyDescent="0.2">
      <c r="A843" s="38" t="s">
        <v>70</v>
      </c>
      <c r="B843" s="37"/>
      <c r="C843" s="37"/>
      <c r="D843" s="37"/>
      <c r="E843" s="39" t="s">
        <v>71</v>
      </c>
    </row>
    <row r="844" spans="1:5" ht="15" customHeight="1" x14ac:dyDescent="0.25">
      <c r="A844" s="36"/>
      <c r="B844" s="41"/>
      <c r="C844" s="37"/>
      <c r="D844" s="37"/>
      <c r="E844" s="42"/>
    </row>
    <row r="845" spans="1:5" ht="15" customHeight="1" x14ac:dyDescent="0.2">
      <c r="A845" s="195" t="s">
        <v>49</v>
      </c>
      <c r="B845" s="195" t="s">
        <v>50</v>
      </c>
      <c r="C845" s="195" t="s">
        <v>51</v>
      </c>
      <c r="D845" s="196" t="s">
        <v>52</v>
      </c>
      <c r="E845" s="197" t="s">
        <v>53</v>
      </c>
    </row>
    <row r="846" spans="1:5" ht="15" customHeight="1" x14ac:dyDescent="0.2">
      <c r="A846" s="198">
        <v>813</v>
      </c>
      <c r="B846" s="272">
        <v>20000000000</v>
      </c>
      <c r="C846" s="303">
        <v>6409</v>
      </c>
      <c r="D846" s="224" t="s">
        <v>367</v>
      </c>
      <c r="E846" s="294">
        <v>-9628031.5</v>
      </c>
    </row>
    <row r="847" spans="1:5" ht="15" customHeight="1" x14ac:dyDescent="0.2">
      <c r="A847" s="304"/>
      <c r="B847" s="272"/>
      <c r="C847" s="204" t="s">
        <v>55</v>
      </c>
      <c r="D847" s="205"/>
      <c r="E847" s="206">
        <f>E846</f>
        <v>-9628031.5</v>
      </c>
    </row>
    <row r="848" spans="1:5" ht="15" customHeight="1" x14ac:dyDescent="0.2"/>
    <row r="849" spans="1:5" ht="15" customHeight="1" x14ac:dyDescent="0.25">
      <c r="A849" s="64" t="s">
        <v>18</v>
      </c>
      <c r="B849" s="95"/>
      <c r="C849" s="65"/>
      <c r="D849" s="41"/>
      <c r="E849" s="41"/>
    </row>
    <row r="850" spans="1:5" ht="15" customHeight="1" x14ac:dyDescent="0.2">
      <c r="A850" s="66" t="s">
        <v>75</v>
      </c>
      <c r="B850" s="95"/>
      <c r="C850" s="65"/>
      <c r="D850" s="65"/>
      <c r="E850" s="67" t="s">
        <v>76</v>
      </c>
    </row>
    <row r="851" spans="1:5" ht="15" customHeight="1" x14ac:dyDescent="0.2">
      <c r="A851" s="68"/>
      <c r="B851" s="96"/>
      <c r="C851" s="65"/>
      <c r="D851" s="68"/>
      <c r="E851" s="97"/>
    </row>
    <row r="852" spans="1:5" ht="15" customHeight="1" x14ac:dyDescent="0.2">
      <c r="A852" s="207" t="s">
        <v>49</v>
      </c>
      <c r="B852" s="207" t="s">
        <v>50</v>
      </c>
      <c r="C852" s="207" t="s">
        <v>51</v>
      </c>
      <c r="D852" s="208" t="s">
        <v>52</v>
      </c>
      <c r="E852" s="197" t="s">
        <v>53</v>
      </c>
    </row>
    <row r="853" spans="1:5" ht="15" customHeight="1" x14ac:dyDescent="0.2">
      <c r="A853" s="198"/>
      <c r="B853" s="272">
        <v>20000000000</v>
      </c>
      <c r="C853" s="200">
        <v>3269</v>
      </c>
      <c r="D853" s="224" t="s">
        <v>203</v>
      </c>
      <c r="E853" s="202">
        <v>-3724.5</v>
      </c>
    </row>
    <row r="854" spans="1:5" ht="15" customHeight="1" x14ac:dyDescent="0.2">
      <c r="A854" s="198"/>
      <c r="B854" s="272">
        <v>20000000000</v>
      </c>
      <c r="C854" s="200">
        <v>3269</v>
      </c>
      <c r="D854" s="224" t="s">
        <v>93</v>
      </c>
      <c r="E854" s="202">
        <v>-17000</v>
      </c>
    </row>
    <row r="855" spans="1:5" ht="15" customHeight="1" x14ac:dyDescent="0.2">
      <c r="A855" s="198"/>
      <c r="B855" s="272">
        <v>20000000000</v>
      </c>
      <c r="C855" s="200">
        <v>3269</v>
      </c>
      <c r="D855" s="224" t="s">
        <v>94</v>
      </c>
      <c r="E855" s="202">
        <v>-11000</v>
      </c>
    </row>
    <row r="856" spans="1:5" ht="15" customHeight="1" x14ac:dyDescent="0.2">
      <c r="A856" s="198"/>
      <c r="B856" s="272">
        <v>20000000000</v>
      </c>
      <c r="C856" s="209">
        <v>3269</v>
      </c>
      <c r="D856" s="243" t="s">
        <v>254</v>
      </c>
      <c r="E856" s="271">
        <v>-46820</v>
      </c>
    </row>
    <row r="857" spans="1:5" ht="15" customHeight="1" x14ac:dyDescent="0.2">
      <c r="A857" s="198">
        <v>16</v>
      </c>
      <c r="B857" s="272">
        <v>30101000000</v>
      </c>
      <c r="C857" s="209">
        <v>3419</v>
      </c>
      <c r="D857" s="243" t="s">
        <v>116</v>
      </c>
      <c r="E857" s="271">
        <v>-50000</v>
      </c>
    </row>
    <row r="858" spans="1:5" ht="15" customHeight="1" x14ac:dyDescent="0.2">
      <c r="A858" s="198">
        <v>109</v>
      </c>
      <c r="B858" s="272">
        <v>30001000000</v>
      </c>
      <c r="C858" s="209">
        <v>3299</v>
      </c>
      <c r="D858" s="259" t="s">
        <v>56</v>
      </c>
      <c r="E858" s="271">
        <v>-19000</v>
      </c>
    </row>
    <row r="859" spans="1:5" ht="15" customHeight="1" x14ac:dyDescent="0.2">
      <c r="A859" s="198">
        <v>113</v>
      </c>
      <c r="B859" s="272">
        <v>30001000000</v>
      </c>
      <c r="C859" s="209">
        <v>3299</v>
      </c>
      <c r="D859" s="259" t="s">
        <v>56</v>
      </c>
      <c r="E859" s="271">
        <v>-25000</v>
      </c>
    </row>
    <row r="860" spans="1:5" ht="15" customHeight="1" x14ac:dyDescent="0.2">
      <c r="A860" s="245"/>
      <c r="B860" s="256"/>
      <c r="C860" s="213" t="s">
        <v>55</v>
      </c>
      <c r="D860" s="305"/>
      <c r="E860" s="215">
        <f>SUM(E853:E859)</f>
        <v>-172544.5</v>
      </c>
    </row>
    <row r="861" spans="1:5" ht="15" customHeight="1" x14ac:dyDescent="0.2"/>
    <row r="862" spans="1:5" ht="15" customHeight="1" x14ac:dyDescent="0.25">
      <c r="A862" s="64" t="s">
        <v>18</v>
      </c>
      <c r="B862" s="65"/>
      <c r="C862" s="65"/>
    </row>
    <row r="863" spans="1:5" ht="15" customHeight="1" x14ac:dyDescent="0.2">
      <c r="A863" s="38" t="s">
        <v>84</v>
      </c>
      <c r="B863" s="41"/>
      <c r="C863" s="41"/>
      <c r="D863" s="41"/>
      <c r="E863" s="41" t="s">
        <v>85</v>
      </c>
    </row>
    <row r="864" spans="1:5" ht="15" customHeight="1" x14ac:dyDescent="0.2">
      <c r="A864" s="68"/>
      <c r="B864" s="118"/>
      <c r="C864" s="65"/>
      <c r="D864" s="119"/>
      <c r="E864" s="97"/>
    </row>
    <row r="865" spans="1:5" ht="15" customHeight="1" x14ac:dyDescent="0.2">
      <c r="A865" s="207" t="s">
        <v>49</v>
      </c>
      <c r="B865" s="207" t="s">
        <v>50</v>
      </c>
      <c r="C865" s="207" t="s">
        <v>51</v>
      </c>
      <c r="D865" s="208" t="s">
        <v>52</v>
      </c>
      <c r="E865" s="197" t="s">
        <v>53</v>
      </c>
    </row>
    <row r="866" spans="1:5" ht="15" customHeight="1" x14ac:dyDescent="0.2">
      <c r="A866" s="198">
        <v>11</v>
      </c>
      <c r="B866" s="209">
        <v>60002001663</v>
      </c>
      <c r="C866" s="200">
        <v>4357</v>
      </c>
      <c r="D866" s="224" t="s">
        <v>80</v>
      </c>
      <c r="E866" s="202">
        <v>-9417</v>
      </c>
    </row>
    <row r="867" spans="1:5" ht="15" customHeight="1" x14ac:dyDescent="0.2">
      <c r="A867" s="211"/>
      <c r="B867" s="212"/>
      <c r="C867" s="213" t="s">
        <v>55</v>
      </c>
      <c r="D867" s="214"/>
      <c r="E867" s="215">
        <f>SUM(E866:E866)</f>
        <v>-9417</v>
      </c>
    </row>
    <row r="868" spans="1:5" ht="15" customHeight="1" x14ac:dyDescent="0.2"/>
    <row r="869" spans="1:5" ht="15" customHeight="1" x14ac:dyDescent="0.25">
      <c r="A869" s="36" t="s">
        <v>18</v>
      </c>
      <c r="B869" s="37"/>
      <c r="C869" s="37"/>
      <c r="D869" s="37"/>
      <c r="E869" s="37"/>
    </row>
    <row r="870" spans="1:5" ht="15" customHeight="1" x14ac:dyDescent="0.2">
      <c r="A870" s="66" t="s">
        <v>444</v>
      </c>
      <c r="B870" s="65"/>
      <c r="C870" s="65"/>
      <c r="D870" s="65"/>
      <c r="E870" s="67" t="s">
        <v>445</v>
      </c>
    </row>
    <row r="871" spans="1:5" ht="15" customHeight="1" x14ac:dyDescent="0.25">
      <c r="A871" s="36"/>
      <c r="B871" s="157"/>
      <c r="C871" s="37"/>
      <c r="D871" s="37"/>
      <c r="E871" s="42"/>
    </row>
    <row r="872" spans="1:5" ht="15" customHeight="1" x14ac:dyDescent="0.2">
      <c r="A872" s="207" t="s">
        <v>49</v>
      </c>
      <c r="B872" s="195" t="s">
        <v>50</v>
      </c>
      <c r="C872" s="195" t="s">
        <v>51</v>
      </c>
      <c r="D872" s="196" t="s">
        <v>52</v>
      </c>
      <c r="E872" s="195" t="s">
        <v>53</v>
      </c>
    </row>
    <row r="873" spans="1:5" ht="15" customHeight="1" x14ac:dyDescent="0.2">
      <c r="A873" s="198">
        <v>604</v>
      </c>
      <c r="B873" s="263">
        <v>20000000000</v>
      </c>
      <c r="C873" s="292">
        <v>2242</v>
      </c>
      <c r="D873" s="224" t="s">
        <v>461</v>
      </c>
      <c r="E873" s="239">
        <v>-600000</v>
      </c>
    </row>
    <row r="874" spans="1:5" ht="15" customHeight="1" x14ac:dyDescent="0.2">
      <c r="A874" s="198">
        <v>605</v>
      </c>
      <c r="B874" s="263">
        <v>30100008357</v>
      </c>
      <c r="C874" s="292">
        <v>2219</v>
      </c>
      <c r="D874" s="224" t="s">
        <v>240</v>
      </c>
      <c r="E874" s="239">
        <v>-903</v>
      </c>
    </row>
    <row r="875" spans="1:5" ht="15" customHeight="1" x14ac:dyDescent="0.2">
      <c r="A875" s="198"/>
      <c r="B875" s="285"/>
      <c r="C875" s="204" t="s">
        <v>55</v>
      </c>
      <c r="D875" s="205"/>
      <c r="E875" s="206">
        <f>SUM(E873:E874)</f>
        <v>-600903</v>
      </c>
    </row>
    <row r="876" spans="1:5" ht="15" customHeight="1" x14ac:dyDescent="0.2"/>
    <row r="877" spans="1:5" ht="15" customHeight="1" x14ac:dyDescent="0.25">
      <c r="A877" s="64" t="s">
        <v>18</v>
      </c>
      <c r="B877" s="65"/>
      <c r="C877" s="65"/>
      <c r="D877" s="65"/>
      <c r="E877" s="68"/>
    </row>
    <row r="878" spans="1:5" ht="15" customHeight="1" x14ac:dyDescent="0.2">
      <c r="A878" s="38" t="s">
        <v>60</v>
      </c>
      <c r="B878" s="37"/>
      <c r="C878" s="37"/>
      <c r="D878" s="37"/>
      <c r="E878" s="39" t="s">
        <v>61</v>
      </c>
    </row>
    <row r="879" spans="1:5" ht="15" customHeight="1" x14ac:dyDescent="0.2">
      <c r="A879" s="38"/>
      <c r="B879" s="37"/>
      <c r="C879" s="37"/>
      <c r="D879" s="37"/>
      <c r="E879" s="42"/>
    </row>
    <row r="880" spans="1:5" ht="15" customHeight="1" x14ac:dyDescent="0.2">
      <c r="A880" s="195" t="s">
        <v>49</v>
      </c>
      <c r="B880" s="207" t="s">
        <v>50</v>
      </c>
      <c r="C880" s="195" t="s">
        <v>51</v>
      </c>
      <c r="D880" s="196" t="s">
        <v>52</v>
      </c>
      <c r="E880" s="197" t="s">
        <v>53</v>
      </c>
    </row>
    <row r="881" spans="1:5" ht="15" customHeight="1" x14ac:dyDescent="0.2">
      <c r="A881" s="211">
        <v>212</v>
      </c>
      <c r="B881" s="209">
        <v>30102000000</v>
      </c>
      <c r="C881" s="200">
        <v>3319</v>
      </c>
      <c r="D881" s="243" t="s">
        <v>178</v>
      </c>
      <c r="E881" s="254">
        <v>-150000</v>
      </c>
    </row>
    <row r="882" spans="1:5" ht="15" customHeight="1" x14ac:dyDescent="0.2">
      <c r="A882" s="211">
        <v>209</v>
      </c>
      <c r="B882" s="209">
        <v>30102000000</v>
      </c>
      <c r="C882" s="200">
        <v>3322</v>
      </c>
      <c r="D882" s="224" t="s">
        <v>462</v>
      </c>
      <c r="E882" s="254">
        <v>-56372</v>
      </c>
    </row>
    <row r="883" spans="1:5" ht="15" customHeight="1" x14ac:dyDescent="0.2">
      <c r="A883" s="245"/>
      <c r="B883" s="212"/>
      <c r="C883" s="213" t="s">
        <v>55</v>
      </c>
      <c r="D883" s="214"/>
      <c r="E883" s="215">
        <f>SUM(E881:E882)</f>
        <v>-206372</v>
      </c>
    </row>
    <row r="884" spans="1:5" ht="15" customHeight="1" x14ac:dyDescent="0.2"/>
    <row r="885" spans="1:5" ht="15" customHeight="1" x14ac:dyDescent="0.2"/>
    <row r="886" spans="1:5" ht="15" customHeight="1" x14ac:dyDescent="0.2"/>
    <row r="887" spans="1:5" ht="15" customHeight="1" x14ac:dyDescent="0.25">
      <c r="A887" s="64" t="s">
        <v>18</v>
      </c>
      <c r="B887" s="65"/>
      <c r="C887" s="65"/>
      <c r="D887" s="41"/>
      <c r="E887" s="41"/>
    </row>
    <row r="888" spans="1:5" ht="15" customHeight="1" x14ac:dyDescent="0.2">
      <c r="A888" s="66" t="s">
        <v>123</v>
      </c>
      <c r="B888" s="65"/>
      <c r="C888" s="65"/>
      <c r="D888" s="65"/>
      <c r="E888" s="67" t="s">
        <v>124</v>
      </c>
    </row>
    <row r="889" spans="1:5" ht="15" customHeight="1" x14ac:dyDescent="0.2">
      <c r="A889" s="68"/>
      <c r="B889" s="118"/>
      <c r="C889" s="65"/>
      <c r="D889" s="68"/>
      <c r="E889" s="97"/>
    </row>
    <row r="890" spans="1:5" ht="15" customHeight="1" x14ac:dyDescent="0.2">
      <c r="A890" s="207" t="s">
        <v>49</v>
      </c>
      <c r="B890" s="207" t="s">
        <v>50</v>
      </c>
      <c r="C890" s="207" t="s">
        <v>51</v>
      </c>
      <c r="D890" s="208" t="s">
        <v>52</v>
      </c>
      <c r="E890" s="207" t="s">
        <v>53</v>
      </c>
    </row>
    <row r="891" spans="1:5" ht="15" customHeight="1" x14ac:dyDescent="0.2">
      <c r="A891" s="237">
        <v>21</v>
      </c>
      <c r="B891" s="238">
        <v>60004100114</v>
      </c>
      <c r="C891" s="209">
        <v>2212</v>
      </c>
      <c r="D891" s="224" t="s">
        <v>125</v>
      </c>
      <c r="E891" s="271">
        <v>-620</v>
      </c>
    </row>
    <row r="892" spans="1:5" ht="15" customHeight="1" x14ac:dyDescent="0.2">
      <c r="A892" s="245"/>
      <c r="B892" s="212"/>
      <c r="C892" s="213" t="s">
        <v>55</v>
      </c>
      <c r="D892" s="214"/>
      <c r="E892" s="215">
        <f>SUM(E891:E891)</f>
        <v>-620</v>
      </c>
    </row>
    <row r="893" spans="1:5" ht="15" customHeight="1" x14ac:dyDescent="0.2"/>
    <row r="894" spans="1:5" ht="15" customHeight="1" x14ac:dyDescent="0.25">
      <c r="A894" s="36" t="s">
        <v>18</v>
      </c>
      <c r="B894" s="37"/>
      <c r="C894" s="37"/>
      <c r="D894" s="37"/>
      <c r="E894" s="37"/>
    </row>
    <row r="895" spans="1:5" ht="15" customHeight="1" x14ac:dyDescent="0.2">
      <c r="A895" s="132" t="s">
        <v>65</v>
      </c>
      <c r="B895" s="37"/>
      <c r="C895" s="37"/>
      <c r="D895" s="37"/>
      <c r="E895" s="39" t="s">
        <v>128</v>
      </c>
    </row>
    <row r="896" spans="1:5" ht="15" customHeight="1" x14ac:dyDescent="0.25">
      <c r="A896" s="36"/>
      <c r="B896" s="41"/>
      <c r="C896" s="37"/>
      <c r="D896" s="37"/>
      <c r="E896" s="42"/>
    </row>
    <row r="897" spans="1:5" ht="15" customHeight="1" x14ac:dyDescent="0.2">
      <c r="A897" s="141"/>
      <c r="B897" s="195" t="s">
        <v>50</v>
      </c>
      <c r="C897" s="195" t="s">
        <v>51</v>
      </c>
      <c r="D897" s="196" t="s">
        <v>52</v>
      </c>
      <c r="E897" s="195" t="s">
        <v>53</v>
      </c>
    </row>
    <row r="898" spans="1:5" ht="15" customHeight="1" x14ac:dyDescent="0.2">
      <c r="A898" s="170"/>
      <c r="B898" s="238">
        <v>60002100325</v>
      </c>
      <c r="C898" s="236">
        <v>4357</v>
      </c>
      <c r="D898" s="224" t="s">
        <v>154</v>
      </c>
      <c r="E898" s="239">
        <v>-499112</v>
      </c>
    </row>
    <row r="899" spans="1:5" ht="15" customHeight="1" x14ac:dyDescent="0.2">
      <c r="A899" s="145"/>
      <c r="B899" s="240"/>
      <c r="C899" s="204" t="s">
        <v>55</v>
      </c>
      <c r="D899" s="205"/>
      <c r="E899" s="206">
        <f>SUM(E898:E898)</f>
        <v>-499112</v>
      </c>
    </row>
    <row r="900" spans="1:5" ht="15" customHeight="1" x14ac:dyDescent="0.2"/>
    <row r="901" spans="1:5" ht="15" customHeight="1" x14ac:dyDescent="0.25">
      <c r="A901" s="36" t="s">
        <v>18</v>
      </c>
      <c r="B901" s="37"/>
      <c r="C901" s="37"/>
      <c r="D901" s="37"/>
      <c r="E901" s="37"/>
    </row>
    <row r="902" spans="1:5" ht="15" customHeight="1" x14ac:dyDescent="0.2">
      <c r="A902" s="176" t="s">
        <v>188</v>
      </c>
      <c r="B902" s="37"/>
      <c r="C902" s="37"/>
      <c r="D902" s="37"/>
      <c r="E902" s="39" t="s">
        <v>189</v>
      </c>
    </row>
    <row r="903" spans="1:5" ht="15" customHeight="1" x14ac:dyDescent="0.25">
      <c r="A903" s="36"/>
      <c r="B903" s="41"/>
      <c r="C903" s="37"/>
      <c r="D903" s="37"/>
      <c r="E903" s="42"/>
    </row>
    <row r="904" spans="1:5" ht="15" customHeight="1" x14ac:dyDescent="0.2">
      <c r="A904" s="236" t="s">
        <v>49</v>
      </c>
      <c r="B904" s="195" t="s">
        <v>50</v>
      </c>
      <c r="C904" s="195" t="s">
        <v>51</v>
      </c>
      <c r="D904" s="196" t="s">
        <v>52</v>
      </c>
      <c r="E904" s="195" t="s">
        <v>53</v>
      </c>
    </row>
    <row r="905" spans="1:5" ht="15" customHeight="1" x14ac:dyDescent="0.2">
      <c r="A905" s="237">
        <v>33500881</v>
      </c>
      <c r="B905" s="238">
        <v>60009100070</v>
      </c>
      <c r="C905" s="236">
        <v>6172</v>
      </c>
      <c r="D905" s="243" t="s">
        <v>213</v>
      </c>
      <c r="E905" s="239">
        <v>-550000</v>
      </c>
    </row>
    <row r="906" spans="1:5" ht="15" customHeight="1" x14ac:dyDescent="0.2">
      <c r="A906" s="237">
        <v>33500881</v>
      </c>
      <c r="B906" s="238">
        <v>60009100350</v>
      </c>
      <c r="C906" s="236">
        <v>6172</v>
      </c>
      <c r="D906" s="224" t="s">
        <v>216</v>
      </c>
      <c r="E906" s="239">
        <v>-1067000</v>
      </c>
    </row>
    <row r="907" spans="1:5" ht="15" customHeight="1" x14ac:dyDescent="0.2">
      <c r="A907" s="245"/>
      <c r="B907" s="212"/>
      <c r="C907" s="213" t="s">
        <v>55</v>
      </c>
      <c r="D907" s="214"/>
      <c r="E907" s="215">
        <f>SUM(E905:E906)</f>
        <v>-1617000</v>
      </c>
    </row>
    <row r="908" spans="1:5" ht="15" customHeight="1" x14ac:dyDescent="0.2"/>
    <row r="909" spans="1:5" ht="15" customHeight="1" x14ac:dyDescent="0.25">
      <c r="A909" s="36" t="s">
        <v>18</v>
      </c>
      <c r="B909" s="37"/>
      <c r="C909" s="37"/>
      <c r="D909" s="37"/>
      <c r="E909" s="37"/>
    </row>
    <row r="910" spans="1:5" ht="15" customHeight="1" x14ac:dyDescent="0.2">
      <c r="A910" s="38" t="s">
        <v>70</v>
      </c>
      <c r="B910" s="37"/>
      <c r="C910" s="37"/>
      <c r="D910" s="37"/>
      <c r="E910" s="39" t="s">
        <v>71</v>
      </c>
    </row>
    <row r="911" spans="1:5" ht="15" customHeight="1" x14ac:dyDescent="0.25">
      <c r="A911" s="36"/>
      <c r="B911" s="41"/>
      <c r="C911" s="37"/>
      <c r="D911" s="37"/>
      <c r="E911" s="42"/>
    </row>
    <row r="912" spans="1:5" ht="15" customHeight="1" x14ac:dyDescent="0.2">
      <c r="A912" s="138"/>
      <c r="B912" s="70"/>
      <c r="C912" s="195" t="s">
        <v>51</v>
      </c>
      <c r="D912" s="264" t="s">
        <v>52</v>
      </c>
      <c r="E912" s="197" t="s">
        <v>53</v>
      </c>
    </row>
    <row r="913" spans="1:5" ht="15" customHeight="1" x14ac:dyDescent="0.2">
      <c r="A913" s="53"/>
      <c r="B913" s="109"/>
      <c r="C913" s="248">
        <v>6172</v>
      </c>
      <c r="D913" s="249" t="s">
        <v>68</v>
      </c>
      <c r="E913" s="294">
        <v>22100000</v>
      </c>
    </row>
    <row r="914" spans="1:5" ht="15" customHeight="1" x14ac:dyDescent="0.2">
      <c r="A914" s="302"/>
      <c r="B914" s="109"/>
      <c r="C914" s="204" t="s">
        <v>55</v>
      </c>
      <c r="D914" s="235"/>
      <c r="E914" s="206">
        <f>SUM(E913:E913)</f>
        <v>22100000</v>
      </c>
    </row>
    <row r="915" spans="1:5" ht="15" customHeight="1" x14ac:dyDescent="0.2"/>
    <row r="916" spans="1:5" ht="15" customHeight="1" x14ac:dyDescent="0.2"/>
    <row r="917" spans="1:5" ht="15" customHeight="1" x14ac:dyDescent="0.25">
      <c r="A917" s="33" t="s">
        <v>463</v>
      </c>
    </row>
    <row r="918" spans="1:5" ht="15" customHeight="1" x14ac:dyDescent="0.2">
      <c r="A918" s="321" t="s">
        <v>257</v>
      </c>
      <c r="B918" s="321"/>
      <c r="C918" s="321"/>
      <c r="D918" s="321"/>
      <c r="E918" s="321"/>
    </row>
    <row r="919" spans="1:5" ht="15" customHeight="1" x14ac:dyDescent="0.2">
      <c r="A919" s="321"/>
      <c r="B919" s="321"/>
      <c r="C919" s="321"/>
      <c r="D919" s="321"/>
      <c r="E919" s="321"/>
    </row>
    <row r="920" spans="1:5" ht="15" customHeight="1" x14ac:dyDescent="0.2">
      <c r="A920" s="320" t="s">
        <v>464</v>
      </c>
      <c r="B920" s="320"/>
      <c r="C920" s="320"/>
      <c r="D920" s="320"/>
      <c r="E920" s="320"/>
    </row>
    <row r="921" spans="1:5" ht="15" customHeight="1" x14ac:dyDescent="0.2">
      <c r="A921" s="320"/>
      <c r="B921" s="320"/>
      <c r="C921" s="320"/>
      <c r="D921" s="320"/>
      <c r="E921" s="320"/>
    </row>
    <row r="922" spans="1:5" ht="15" customHeight="1" x14ac:dyDescent="0.2">
      <c r="A922" s="320"/>
      <c r="B922" s="320"/>
      <c r="C922" s="320"/>
      <c r="D922" s="320"/>
      <c r="E922" s="320"/>
    </row>
    <row r="923" spans="1:5" ht="15" customHeight="1" x14ac:dyDescent="0.2">
      <c r="A923" s="320"/>
      <c r="B923" s="320"/>
      <c r="C923" s="320"/>
      <c r="D923" s="320"/>
      <c r="E923" s="320"/>
    </row>
    <row r="924" spans="1:5" ht="15" customHeight="1" x14ac:dyDescent="0.2">
      <c r="A924" s="320"/>
      <c r="B924" s="320"/>
      <c r="C924" s="320"/>
      <c r="D924" s="320"/>
      <c r="E924" s="320"/>
    </row>
    <row r="925" spans="1:5" ht="15" customHeight="1" x14ac:dyDescent="0.2">
      <c r="A925" s="320"/>
      <c r="B925" s="320"/>
      <c r="C925" s="320"/>
      <c r="D925" s="320"/>
      <c r="E925" s="320"/>
    </row>
    <row r="926" spans="1:5" ht="15" customHeight="1" x14ac:dyDescent="0.2">
      <c r="A926" s="320"/>
      <c r="B926" s="320"/>
      <c r="C926" s="320"/>
      <c r="D926" s="320"/>
      <c r="E926" s="320"/>
    </row>
    <row r="927" spans="1:5" ht="15" customHeight="1" x14ac:dyDescent="0.2">
      <c r="A927" s="63"/>
      <c r="B927" s="63"/>
      <c r="C927" s="63"/>
      <c r="D927" s="63"/>
      <c r="E927" s="63"/>
    </row>
    <row r="928" spans="1:5" ht="15" customHeight="1" x14ac:dyDescent="0.25">
      <c r="A928" s="64" t="s">
        <v>18</v>
      </c>
      <c r="B928" s="65"/>
      <c r="C928" s="65"/>
      <c r="D928" s="65"/>
      <c r="E928" s="65"/>
    </row>
    <row r="929" spans="1:5" ht="15" customHeight="1" x14ac:dyDescent="0.2">
      <c r="A929" s="66" t="s">
        <v>70</v>
      </c>
      <c r="B929" s="65"/>
      <c r="C929" s="65"/>
      <c r="D929" s="65"/>
      <c r="E929" s="67" t="s">
        <v>71</v>
      </c>
    </row>
    <row r="930" spans="1:5" ht="15" customHeight="1" x14ac:dyDescent="0.25">
      <c r="A930" s="68"/>
      <c r="B930" s="64"/>
      <c r="C930" s="65"/>
      <c r="D930" s="65"/>
      <c r="E930" s="69"/>
    </row>
    <row r="931" spans="1:5" ht="15" customHeight="1" x14ac:dyDescent="0.2">
      <c r="A931" s="207" t="s">
        <v>49</v>
      </c>
      <c r="B931" s="195" t="s">
        <v>50</v>
      </c>
      <c r="C931" s="207" t="s">
        <v>51</v>
      </c>
      <c r="D931" s="208" t="s">
        <v>52</v>
      </c>
      <c r="E931" s="207" t="s">
        <v>53</v>
      </c>
    </row>
    <row r="932" spans="1:5" ht="15" customHeight="1" x14ac:dyDescent="0.2">
      <c r="A932" s="211">
        <v>813</v>
      </c>
      <c r="B932" s="209">
        <v>20000000000</v>
      </c>
      <c r="C932" s="200">
        <v>6409</v>
      </c>
      <c r="D932" s="224" t="s">
        <v>68</v>
      </c>
      <c r="E932" s="202">
        <v>-33241230</v>
      </c>
    </row>
    <row r="933" spans="1:5" ht="15" customHeight="1" x14ac:dyDescent="0.2">
      <c r="A933" s="245"/>
      <c r="B933" s="203"/>
      <c r="C933" s="213" t="s">
        <v>55</v>
      </c>
      <c r="D933" s="214"/>
      <c r="E933" s="215">
        <f>SUM(E932:E932)</f>
        <v>-33241230</v>
      </c>
    </row>
    <row r="934" spans="1:5" ht="15" customHeight="1" x14ac:dyDescent="0.25">
      <c r="A934" s="33"/>
      <c r="B934" s="68"/>
      <c r="C934" s="68"/>
      <c r="D934" s="68"/>
      <c r="E934" s="68"/>
    </row>
    <row r="935" spans="1:5" ht="15" customHeight="1" x14ac:dyDescent="0.25">
      <c r="A935" s="33"/>
      <c r="B935" s="68"/>
      <c r="C935" s="68"/>
      <c r="D935" s="68"/>
      <c r="E935" s="68"/>
    </row>
    <row r="936" spans="1:5" ht="15" customHeight="1" x14ac:dyDescent="0.25">
      <c r="A936" s="33"/>
      <c r="B936" s="68"/>
      <c r="C936" s="68"/>
      <c r="D936" s="68"/>
      <c r="E936" s="68"/>
    </row>
    <row r="937" spans="1:5" ht="15" customHeight="1" x14ac:dyDescent="0.25">
      <c r="A937" s="33"/>
      <c r="B937" s="68"/>
      <c r="C937" s="68"/>
      <c r="D937" s="68"/>
      <c r="E937" s="68"/>
    </row>
    <row r="938" spans="1:5" ht="15" customHeight="1" x14ac:dyDescent="0.25">
      <c r="A938" s="64" t="s">
        <v>18</v>
      </c>
      <c r="B938" s="65"/>
      <c r="C938" s="65"/>
      <c r="D938" s="41"/>
      <c r="E938" s="41"/>
    </row>
    <row r="939" spans="1:5" ht="15" customHeight="1" x14ac:dyDescent="0.2">
      <c r="A939" s="66" t="s">
        <v>123</v>
      </c>
      <c r="B939" s="65"/>
      <c r="C939" s="65"/>
      <c r="D939" s="65"/>
      <c r="E939" s="67" t="s">
        <v>124</v>
      </c>
    </row>
    <row r="940" spans="1:5" ht="15" customHeight="1" x14ac:dyDescent="0.2">
      <c r="A940" s="68"/>
      <c r="B940" s="118"/>
      <c r="C940" s="65"/>
      <c r="D940" s="68"/>
      <c r="E940" s="97"/>
    </row>
    <row r="941" spans="1:5" ht="15" customHeight="1" x14ac:dyDescent="0.2">
      <c r="A941" s="207" t="s">
        <v>49</v>
      </c>
      <c r="B941" s="207" t="s">
        <v>50</v>
      </c>
      <c r="C941" s="207" t="s">
        <v>51</v>
      </c>
      <c r="D941" s="208" t="s">
        <v>52</v>
      </c>
      <c r="E941" s="207" t="s">
        <v>53</v>
      </c>
    </row>
    <row r="942" spans="1:5" ht="15" customHeight="1" x14ac:dyDescent="0.2">
      <c r="A942" s="237">
        <v>38100874</v>
      </c>
      <c r="B942" s="238">
        <v>60004100027</v>
      </c>
      <c r="C942" s="209">
        <v>2212</v>
      </c>
      <c r="D942" s="224" t="s">
        <v>125</v>
      </c>
      <c r="E942" s="271">
        <v>-19000000</v>
      </c>
    </row>
    <row r="943" spans="1:5" ht="15" customHeight="1" x14ac:dyDescent="0.2">
      <c r="A943" s="237">
        <v>38100870</v>
      </c>
      <c r="B943" s="238">
        <v>60004100027</v>
      </c>
      <c r="C943" s="209">
        <v>2212</v>
      </c>
      <c r="D943" s="224" t="s">
        <v>125</v>
      </c>
      <c r="E943" s="271">
        <v>13060308</v>
      </c>
    </row>
    <row r="944" spans="1:5" ht="15" customHeight="1" x14ac:dyDescent="0.2">
      <c r="A944" s="237">
        <v>38500871</v>
      </c>
      <c r="B944" s="238">
        <v>60004100027</v>
      </c>
      <c r="C944" s="209">
        <v>2212</v>
      </c>
      <c r="D944" s="224" t="s">
        <v>125</v>
      </c>
      <c r="E944" s="271">
        <v>39180922</v>
      </c>
    </row>
    <row r="945" spans="1:5" ht="15" customHeight="1" x14ac:dyDescent="0.2">
      <c r="A945" s="245"/>
      <c r="B945" s="212"/>
      <c r="C945" s="213" t="s">
        <v>55</v>
      </c>
      <c r="D945" s="214"/>
      <c r="E945" s="215">
        <f>SUM(E942:E944)</f>
        <v>33241230</v>
      </c>
    </row>
    <row r="946" spans="1:5" ht="15" customHeight="1" x14ac:dyDescent="0.2"/>
    <row r="947" spans="1:5" ht="15" customHeight="1" x14ac:dyDescent="0.2"/>
    <row r="948" spans="1:5" ht="15" customHeight="1" x14ac:dyDescent="0.25">
      <c r="A948" s="33" t="s">
        <v>465</v>
      </c>
    </row>
    <row r="949" spans="1:5" ht="15" customHeight="1" x14ac:dyDescent="0.2">
      <c r="A949" s="322" t="s">
        <v>466</v>
      </c>
      <c r="B949" s="322"/>
      <c r="C949" s="322"/>
      <c r="D949" s="322"/>
      <c r="E949" s="322"/>
    </row>
    <row r="950" spans="1:5" ht="15" customHeight="1" x14ac:dyDescent="0.2">
      <c r="A950" s="322"/>
      <c r="B950" s="322"/>
      <c r="C950" s="322"/>
      <c r="D950" s="322"/>
      <c r="E950" s="322"/>
    </row>
    <row r="951" spans="1:5" ht="15" customHeight="1" x14ac:dyDescent="0.2">
      <c r="A951" s="322" t="s">
        <v>467</v>
      </c>
      <c r="B951" s="322"/>
      <c r="C951" s="322"/>
      <c r="D951" s="322"/>
      <c r="E951" s="322"/>
    </row>
    <row r="952" spans="1:5" ht="15" customHeight="1" x14ac:dyDescent="0.2">
      <c r="A952" s="322"/>
      <c r="B952" s="322"/>
      <c r="C952" s="322"/>
      <c r="D952" s="322"/>
      <c r="E952" s="322"/>
    </row>
    <row r="953" spans="1:5" ht="15" customHeight="1" x14ac:dyDescent="0.2">
      <c r="A953" s="322"/>
      <c r="B953" s="322"/>
      <c r="C953" s="322"/>
      <c r="D953" s="322"/>
      <c r="E953" s="322"/>
    </row>
    <row r="954" spans="1:5" ht="15" customHeight="1" x14ac:dyDescent="0.2">
      <c r="A954" s="322"/>
      <c r="B954" s="322"/>
      <c r="C954" s="322"/>
      <c r="D954" s="322"/>
      <c r="E954" s="322"/>
    </row>
    <row r="955" spans="1:5" ht="15" customHeight="1" x14ac:dyDescent="0.2">
      <c r="A955" s="322"/>
      <c r="B955" s="322"/>
      <c r="C955" s="322"/>
      <c r="D955" s="322"/>
      <c r="E955" s="322"/>
    </row>
    <row r="956" spans="1:5" ht="15" customHeight="1" x14ac:dyDescent="0.2"/>
    <row r="957" spans="1:5" ht="15" customHeight="1" x14ac:dyDescent="0.25">
      <c r="A957" s="64" t="s">
        <v>18</v>
      </c>
      <c r="B957" s="37"/>
      <c r="C957" s="37"/>
      <c r="D957" s="37"/>
      <c r="E957" s="41"/>
    </row>
    <row r="958" spans="1:5" ht="15" customHeight="1" x14ac:dyDescent="0.2">
      <c r="A958" s="38" t="s">
        <v>60</v>
      </c>
      <c r="B958" s="37"/>
      <c r="C958" s="37"/>
      <c r="D958" s="37"/>
      <c r="E958" s="39" t="s">
        <v>61</v>
      </c>
    </row>
    <row r="959" spans="1:5" ht="15" customHeight="1" x14ac:dyDescent="0.2">
      <c r="A959" s="38"/>
      <c r="B959" s="41"/>
      <c r="C959" s="37"/>
      <c r="D959" s="37"/>
      <c r="E959" s="42"/>
    </row>
    <row r="960" spans="1:5" ht="15" customHeight="1" x14ac:dyDescent="0.2">
      <c r="A960" s="195" t="s">
        <v>49</v>
      </c>
      <c r="B960" s="195" t="s">
        <v>50</v>
      </c>
      <c r="C960" s="195" t="s">
        <v>51</v>
      </c>
      <c r="D960" s="196" t="s">
        <v>52</v>
      </c>
      <c r="E960" s="197" t="s">
        <v>53</v>
      </c>
    </row>
    <row r="961" spans="1:5" ht="15" customHeight="1" x14ac:dyDescent="0.2">
      <c r="A961" s="198">
        <v>213</v>
      </c>
      <c r="B961" s="238">
        <v>30101000000</v>
      </c>
      <c r="C961" s="236">
        <v>3312</v>
      </c>
      <c r="D961" s="243" t="s">
        <v>468</v>
      </c>
      <c r="E961" s="239">
        <v>-30000</v>
      </c>
    </row>
    <row r="962" spans="1:5" ht="15" customHeight="1" x14ac:dyDescent="0.2">
      <c r="A962" s="240"/>
      <c r="B962" s="240"/>
      <c r="C962" s="204" t="s">
        <v>55</v>
      </c>
      <c r="D962" s="205"/>
      <c r="E962" s="206">
        <f>SUM(E961:E961)</f>
        <v>-30000</v>
      </c>
    </row>
    <row r="963" spans="1:5" ht="15" customHeight="1" x14ac:dyDescent="0.2"/>
    <row r="964" spans="1:5" ht="15" customHeight="1" x14ac:dyDescent="0.25">
      <c r="A964" s="36" t="s">
        <v>18</v>
      </c>
      <c r="B964" s="37"/>
      <c r="C964" s="37"/>
      <c r="D964" s="37"/>
      <c r="E964" s="41"/>
    </row>
    <row r="965" spans="1:5" ht="15" customHeight="1" x14ac:dyDescent="0.2">
      <c r="A965" s="38" t="s">
        <v>199</v>
      </c>
      <c r="B965" s="37"/>
      <c r="C965" s="37"/>
      <c r="D965" s="37"/>
      <c r="E965" s="39" t="s">
        <v>200</v>
      </c>
    </row>
    <row r="966" spans="1:5" ht="15" customHeight="1" x14ac:dyDescent="0.2">
      <c r="A966" s="38"/>
      <c r="B966" s="41"/>
      <c r="C966" s="37"/>
      <c r="D966" s="37"/>
      <c r="E966" s="42"/>
    </row>
    <row r="967" spans="1:5" ht="15" customHeight="1" x14ac:dyDescent="0.2">
      <c r="A967" s="138"/>
      <c r="B967" s="195" t="s">
        <v>50</v>
      </c>
      <c r="C967" s="195" t="s">
        <v>51</v>
      </c>
      <c r="D967" s="196" t="s">
        <v>52</v>
      </c>
      <c r="E967" s="197" t="s">
        <v>53</v>
      </c>
    </row>
    <row r="968" spans="1:5" ht="15" customHeight="1" x14ac:dyDescent="0.2">
      <c r="A968" s="53"/>
      <c r="B968" s="238">
        <v>60013000000</v>
      </c>
      <c r="C968" s="200">
        <v>6113</v>
      </c>
      <c r="D968" s="243" t="s">
        <v>255</v>
      </c>
      <c r="E968" s="239">
        <v>30000</v>
      </c>
    </row>
    <row r="969" spans="1:5" ht="15" customHeight="1" x14ac:dyDescent="0.2">
      <c r="A969" s="145"/>
      <c r="B969" s="240"/>
      <c r="C969" s="204" t="s">
        <v>55</v>
      </c>
      <c r="D969" s="205"/>
      <c r="E969" s="206">
        <f>SUM(E968:E968)</f>
        <v>30000</v>
      </c>
    </row>
    <row r="970" spans="1:5" ht="15" customHeight="1" x14ac:dyDescent="0.2"/>
    <row r="971" spans="1:5" ht="15" customHeight="1" x14ac:dyDescent="0.2"/>
    <row r="972" spans="1:5" ht="15" customHeight="1" x14ac:dyDescent="0.25">
      <c r="A972" s="33" t="s">
        <v>469</v>
      </c>
    </row>
    <row r="973" spans="1:5" ht="15" customHeight="1" x14ac:dyDescent="0.2">
      <c r="A973" s="321" t="s">
        <v>239</v>
      </c>
      <c r="B973" s="321"/>
      <c r="C973" s="321"/>
      <c r="D973" s="321"/>
      <c r="E973" s="321"/>
    </row>
    <row r="974" spans="1:5" ht="15" customHeight="1" x14ac:dyDescent="0.2">
      <c r="A974" s="321"/>
      <c r="B974" s="321"/>
      <c r="C974" s="321"/>
      <c r="D974" s="321"/>
      <c r="E974" s="321"/>
    </row>
    <row r="975" spans="1:5" ht="15" customHeight="1" x14ac:dyDescent="0.2">
      <c r="A975" s="320" t="s">
        <v>470</v>
      </c>
      <c r="B975" s="320"/>
      <c r="C975" s="320"/>
      <c r="D975" s="320"/>
      <c r="E975" s="320"/>
    </row>
    <row r="976" spans="1:5" ht="15" customHeight="1" x14ac:dyDescent="0.2">
      <c r="A976" s="320"/>
      <c r="B976" s="320"/>
      <c r="C976" s="320"/>
      <c r="D976" s="320"/>
      <c r="E976" s="320"/>
    </row>
    <row r="977" spans="1:5" ht="15" customHeight="1" x14ac:dyDescent="0.2">
      <c r="A977" s="320"/>
      <c r="B977" s="320"/>
      <c r="C977" s="320"/>
      <c r="D977" s="320"/>
      <c r="E977" s="320"/>
    </row>
    <row r="978" spans="1:5" ht="15" customHeight="1" x14ac:dyDescent="0.2">
      <c r="A978" s="320"/>
      <c r="B978" s="320"/>
      <c r="C978" s="320"/>
      <c r="D978" s="320"/>
      <c r="E978" s="320"/>
    </row>
    <row r="979" spans="1:5" ht="15" customHeight="1" x14ac:dyDescent="0.2">
      <c r="A979" s="320"/>
      <c r="B979" s="320"/>
      <c r="C979" s="320"/>
      <c r="D979" s="320"/>
      <c r="E979" s="320"/>
    </row>
    <row r="980" spans="1:5" ht="15" customHeight="1" x14ac:dyDescent="0.2">
      <c r="A980" s="320"/>
      <c r="B980" s="320"/>
      <c r="C980" s="320"/>
      <c r="D980" s="320"/>
      <c r="E980" s="320"/>
    </row>
    <row r="981" spans="1:5" ht="15" customHeight="1" x14ac:dyDescent="0.2">
      <c r="A981" s="320"/>
      <c r="B981" s="320"/>
      <c r="C981" s="320"/>
      <c r="D981" s="320"/>
      <c r="E981" s="320"/>
    </row>
    <row r="982" spans="1:5" ht="15" customHeight="1" x14ac:dyDescent="0.2">
      <c r="A982" s="63"/>
      <c r="B982" s="63"/>
      <c r="C982" s="63"/>
      <c r="D982" s="63"/>
      <c r="E982" s="63"/>
    </row>
    <row r="983" spans="1:5" ht="15" customHeight="1" x14ac:dyDescent="0.25">
      <c r="A983" s="64" t="s">
        <v>18</v>
      </c>
      <c r="B983" s="65"/>
      <c r="C983" s="65"/>
      <c r="D983" s="41"/>
      <c r="E983" s="41"/>
    </row>
    <row r="984" spans="1:5" ht="15" customHeight="1" x14ac:dyDescent="0.2">
      <c r="A984" s="66" t="s">
        <v>65</v>
      </c>
      <c r="B984" s="65"/>
      <c r="C984" s="65"/>
      <c r="D984" s="65"/>
      <c r="E984" s="67" t="s">
        <v>232</v>
      </c>
    </row>
    <row r="985" spans="1:5" ht="15" customHeight="1" x14ac:dyDescent="0.25">
      <c r="A985" s="36" t="s">
        <v>263</v>
      </c>
      <c r="B985" s="118"/>
      <c r="C985" s="65"/>
      <c r="D985" s="68"/>
      <c r="E985" s="97"/>
    </row>
    <row r="986" spans="1:5" ht="15" customHeight="1" x14ac:dyDescent="0.2">
      <c r="A986" s="207" t="s">
        <v>49</v>
      </c>
      <c r="B986" s="207" t="s">
        <v>50</v>
      </c>
      <c r="C986" s="207" t="s">
        <v>51</v>
      </c>
      <c r="D986" s="208" t="s">
        <v>52</v>
      </c>
      <c r="E986" s="197" t="s">
        <v>53</v>
      </c>
    </row>
    <row r="987" spans="1:5" ht="15" customHeight="1" x14ac:dyDescent="0.2">
      <c r="A987" s="211">
        <v>12</v>
      </c>
      <c r="B987" s="238">
        <v>60004100532</v>
      </c>
      <c r="C987" s="200">
        <v>2212</v>
      </c>
      <c r="D987" s="275" t="s">
        <v>125</v>
      </c>
      <c r="E987" s="202">
        <v>-400000</v>
      </c>
    </row>
    <row r="988" spans="1:5" ht="15" customHeight="1" x14ac:dyDescent="0.2">
      <c r="A988" s="245"/>
      <c r="B988" s="212"/>
      <c r="C988" s="213" t="s">
        <v>55</v>
      </c>
      <c r="D988" s="214"/>
      <c r="E988" s="215">
        <f>SUM(E987:E987)</f>
        <v>-400000</v>
      </c>
    </row>
    <row r="989" spans="1:5" ht="15" customHeight="1" x14ac:dyDescent="0.2"/>
    <row r="990" spans="1:5" ht="15" customHeight="1" x14ac:dyDescent="0.25">
      <c r="A990" s="64" t="s">
        <v>18</v>
      </c>
      <c r="B990" s="65"/>
      <c r="C990" s="65"/>
      <c r="D990" s="65"/>
      <c r="E990" s="65"/>
    </row>
    <row r="991" spans="1:5" ht="15" customHeight="1" x14ac:dyDescent="0.2">
      <c r="A991" s="38" t="s">
        <v>84</v>
      </c>
      <c r="B991" s="41"/>
      <c r="C991" s="41"/>
      <c r="D991" s="41"/>
      <c r="E991" s="41" t="s">
        <v>85</v>
      </c>
    </row>
    <row r="992" spans="1:5" ht="15" customHeight="1" x14ac:dyDescent="0.2">
      <c r="A992" s="127"/>
      <c r="B992" s="128"/>
      <c r="C992" s="37"/>
      <c r="D992" s="37"/>
      <c r="E992" s="42"/>
    </row>
    <row r="993" spans="1:5" ht="15" customHeight="1" x14ac:dyDescent="0.2">
      <c r="A993" s="207" t="s">
        <v>49</v>
      </c>
      <c r="B993" s="195" t="s">
        <v>50</v>
      </c>
      <c r="C993" s="195" t="s">
        <v>51</v>
      </c>
      <c r="D993" s="196" t="s">
        <v>52</v>
      </c>
      <c r="E993" s="197" t="s">
        <v>53</v>
      </c>
    </row>
    <row r="994" spans="1:5" ht="15" customHeight="1" x14ac:dyDescent="0.2">
      <c r="A994" s="198">
        <v>11</v>
      </c>
      <c r="B994" s="238">
        <v>60002001632</v>
      </c>
      <c r="C994" s="209">
        <v>4357</v>
      </c>
      <c r="D994" s="224" t="s">
        <v>80</v>
      </c>
      <c r="E994" s="202">
        <v>400000</v>
      </c>
    </row>
    <row r="995" spans="1:5" ht="15" customHeight="1" x14ac:dyDescent="0.2">
      <c r="A995" s="203"/>
      <c r="B995" s="280"/>
      <c r="C995" s="204" t="s">
        <v>55</v>
      </c>
      <c r="D995" s="205"/>
      <c r="E995" s="206">
        <f>SUM(E994:E994)</f>
        <v>400000</v>
      </c>
    </row>
    <row r="996" spans="1:5" ht="15" customHeight="1" x14ac:dyDescent="0.2"/>
    <row r="997" spans="1:5" ht="15" customHeight="1" x14ac:dyDescent="0.2"/>
    <row r="998" spans="1:5" ht="15" customHeight="1" x14ac:dyDescent="0.25">
      <c r="A998" s="33" t="s">
        <v>471</v>
      </c>
    </row>
    <row r="999" spans="1:5" ht="15" customHeight="1" x14ac:dyDescent="0.2">
      <c r="A999" s="323" t="s">
        <v>297</v>
      </c>
      <c r="B999" s="323"/>
      <c r="C999" s="323"/>
      <c r="D999" s="323"/>
      <c r="E999" s="323"/>
    </row>
    <row r="1000" spans="1:5" ht="15" customHeight="1" x14ac:dyDescent="0.2">
      <c r="A1000" s="323"/>
      <c r="B1000" s="323"/>
      <c r="C1000" s="323"/>
      <c r="D1000" s="323"/>
      <c r="E1000" s="323"/>
    </row>
    <row r="1001" spans="1:5" ht="15" customHeight="1" x14ac:dyDescent="0.2">
      <c r="A1001" s="323"/>
      <c r="B1001" s="323"/>
      <c r="C1001" s="323"/>
      <c r="D1001" s="323"/>
      <c r="E1001" s="323"/>
    </row>
    <row r="1002" spans="1:5" ht="15" customHeight="1" x14ac:dyDescent="0.2">
      <c r="A1002" s="320" t="s">
        <v>472</v>
      </c>
      <c r="B1002" s="320"/>
      <c r="C1002" s="320"/>
      <c r="D1002" s="320"/>
      <c r="E1002" s="320"/>
    </row>
    <row r="1003" spans="1:5" ht="15" customHeight="1" x14ac:dyDescent="0.2">
      <c r="A1003" s="320"/>
      <c r="B1003" s="320"/>
      <c r="C1003" s="320"/>
      <c r="D1003" s="320"/>
      <c r="E1003" s="320"/>
    </row>
    <row r="1004" spans="1:5" ht="15" customHeight="1" x14ac:dyDescent="0.2">
      <c r="A1004" s="320"/>
      <c r="B1004" s="320"/>
      <c r="C1004" s="320"/>
      <c r="D1004" s="320"/>
      <c r="E1004" s="320"/>
    </row>
    <row r="1005" spans="1:5" ht="15" customHeight="1" x14ac:dyDescent="0.2">
      <c r="A1005" s="320"/>
      <c r="B1005" s="320"/>
      <c r="C1005" s="320"/>
      <c r="D1005" s="320"/>
      <c r="E1005" s="320"/>
    </row>
    <row r="1006" spans="1:5" ht="15" customHeight="1" x14ac:dyDescent="0.2">
      <c r="A1006" s="320"/>
      <c r="B1006" s="320"/>
      <c r="C1006" s="320"/>
      <c r="D1006" s="320"/>
      <c r="E1006" s="320"/>
    </row>
    <row r="1007" spans="1:5" ht="15" customHeight="1" x14ac:dyDescent="0.2">
      <c r="A1007" s="320"/>
      <c r="B1007" s="320"/>
      <c r="C1007" s="320"/>
      <c r="D1007" s="320"/>
      <c r="E1007" s="320"/>
    </row>
    <row r="1008" spans="1:5" ht="15" customHeight="1" x14ac:dyDescent="0.2">
      <c r="A1008" s="320"/>
      <c r="B1008" s="320"/>
      <c r="C1008" s="320"/>
      <c r="D1008" s="320"/>
      <c r="E1008" s="320"/>
    </row>
    <row r="1009" spans="1:5" ht="15" customHeight="1" x14ac:dyDescent="0.2">
      <c r="A1009" s="320"/>
      <c r="B1009" s="320"/>
      <c r="C1009" s="320"/>
      <c r="D1009" s="320"/>
      <c r="E1009" s="320"/>
    </row>
    <row r="1010" spans="1:5" ht="15" customHeight="1" x14ac:dyDescent="0.2">
      <c r="A1010" s="320"/>
      <c r="B1010" s="320"/>
      <c r="C1010" s="320"/>
      <c r="D1010" s="320"/>
      <c r="E1010" s="320"/>
    </row>
    <row r="1011" spans="1:5" ht="15" customHeight="1" x14ac:dyDescent="0.2">
      <c r="A1011" s="320"/>
      <c r="B1011" s="320"/>
      <c r="C1011" s="320"/>
      <c r="D1011" s="320"/>
      <c r="E1011" s="320"/>
    </row>
    <row r="1012" spans="1:5" ht="15" customHeight="1" x14ac:dyDescent="0.2">
      <c r="A1012" s="41"/>
      <c r="B1012" s="87"/>
      <c r="C1012" s="41"/>
      <c r="D1012" s="41"/>
      <c r="E1012" s="41"/>
    </row>
    <row r="1013" spans="1:5" ht="15" customHeight="1" x14ac:dyDescent="0.25">
      <c r="A1013" s="64" t="s">
        <v>18</v>
      </c>
      <c r="B1013" s="95"/>
      <c r="C1013" s="65"/>
      <c r="D1013" s="65"/>
      <c r="E1013" s="65"/>
    </row>
    <row r="1014" spans="1:5" ht="15" customHeight="1" x14ac:dyDescent="0.2">
      <c r="A1014" s="66" t="s">
        <v>70</v>
      </c>
      <c r="B1014" s="95"/>
      <c r="C1014" s="65"/>
      <c r="D1014" s="65"/>
      <c r="E1014" s="67" t="s">
        <v>71</v>
      </c>
    </row>
    <row r="1015" spans="1:5" ht="15" customHeight="1" x14ac:dyDescent="0.25">
      <c r="A1015" s="64"/>
      <c r="B1015" s="107"/>
      <c r="C1015" s="65"/>
      <c r="D1015" s="65"/>
      <c r="E1015" s="69"/>
    </row>
    <row r="1016" spans="1:5" ht="15" customHeight="1" x14ac:dyDescent="0.2">
      <c r="A1016" s="207" t="s">
        <v>49</v>
      </c>
      <c r="B1016" s="207" t="s">
        <v>50</v>
      </c>
      <c r="C1016" s="207" t="s">
        <v>51</v>
      </c>
      <c r="D1016" s="244" t="s">
        <v>52</v>
      </c>
      <c r="E1016" s="195" t="s">
        <v>53</v>
      </c>
    </row>
    <row r="1017" spans="1:5" ht="15" customHeight="1" x14ac:dyDescent="0.2">
      <c r="A1017" s="240">
        <v>13307</v>
      </c>
      <c r="B1017" s="209">
        <v>20000000000</v>
      </c>
      <c r="C1017" s="248">
        <v>4372</v>
      </c>
      <c r="D1017" s="249" t="s">
        <v>68</v>
      </c>
      <c r="E1017" s="250">
        <v>-1008540</v>
      </c>
    </row>
    <row r="1018" spans="1:5" ht="15" customHeight="1" x14ac:dyDescent="0.2">
      <c r="A1018" s="203"/>
      <c r="B1018" s="251"/>
      <c r="C1018" s="213" t="s">
        <v>55</v>
      </c>
      <c r="D1018" s="246"/>
      <c r="E1018" s="247">
        <f>SUM(E1017:E1017)</f>
        <v>-1008540</v>
      </c>
    </row>
    <row r="1019" spans="1:5" ht="15" customHeight="1" x14ac:dyDescent="0.2">
      <c r="A1019" s="41"/>
      <c r="B1019" s="87"/>
      <c r="C1019" s="41"/>
      <c r="D1019" s="41"/>
      <c r="E1019" s="41"/>
    </row>
    <row r="1020" spans="1:5" ht="15" customHeight="1" x14ac:dyDescent="0.25">
      <c r="A1020" s="36" t="s">
        <v>18</v>
      </c>
      <c r="B1020" s="37"/>
      <c r="C1020" s="37"/>
      <c r="D1020" s="37"/>
      <c r="E1020" s="41"/>
    </row>
    <row r="1021" spans="1:5" ht="15" customHeight="1" x14ac:dyDescent="0.2">
      <c r="A1021" s="66" t="s">
        <v>75</v>
      </c>
      <c r="B1021" s="65"/>
      <c r="C1021" s="65"/>
      <c r="D1021" s="65"/>
      <c r="E1021" s="67" t="s">
        <v>76</v>
      </c>
    </row>
    <row r="1022" spans="1:5" ht="15" customHeight="1" x14ac:dyDescent="0.2">
      <c r="A1022" s="41"/>
      <c r="B1022" s="159"/>
      <c r="C1022" s="37"/>
      <c r="D1022" s="41"/>
      <c r="E1022" s="133"/>
    </row>
    <row r="1023" spans="1:5" ht="15" customHeight="1" x14ac:dyDescent="0.2">
      <c r="A1023" s="207" t="s">
        <v>49</v>
      </c>
      <c r="B1023" s="207" t="s">
        <v>50</v>
      </c>
      <c r="C1023" s="195" t="s">
        <v>51</v>
      </c>
      <c r="D1023" s="222" t="s">
        <v>52</v>
      </c>
      <c r="E1023" s="195" t="s">
        <v>53</v>
      </c>
    </row>
    <row r="1024" spans="1:5" ht="15" customHeight="1" x14ac:dyDescent="0.2">
      <c r="A1024" s="240">
        <v>13307</v>
      </c>
      <c r="B1024" s="209">
        <v>30001001041</v>
      </c>
      <c r="C1024" s="236">
        <v>4322</v>
      </c>
      <c r="D1024" s="224" t="s">
        <v>56</v>
      </c>
      <c r="E1024" s="225">
        <v>47898</v>
      </c>
    </row>
    <row r="1025" spans="1:5" ht="15" customHeight="1" x14ac:dyDescent="0.2">
      <c r="A1025" s="203"/>
      <c r="B1025" s="251"/>
      <c r="C1025" s="204" t="s">
        <v>55</v>
      </c>
      <c r="D1025" s="227"/>
      <c r="E1025" s="228">
        <f>SUM(E1024:E1024)</f>
        <v>47898</v>
      </c>
    </row>
    <row r="1026" spans="1:5" ht="15" customHeight="1" x14ac:dyDescent="0.2">
      <c r="A1026" s="171"/>
      <c r="B1026" s="61"/>
      <c r="C1026" s="142"/>
      <c r="D1026" s="252"/>
      <c r="E1026" s="253"/>
    </row>
    <row r="1027" spans="1:5" ht="15" customHeight="1" x14ac:dyDescent="0.25">
      <c r="A1027" s="36" t="s">
        <v>18</v>
      </c>
      <c r="B1027" s="61"/>
      <c r="C1027" s="37"/>
      <c r="D1027" s="37"/>
      <c r="E1027" s="37"/>
    </row>
    <row r="1028" spans="1:5" ht="15" customHeight="1" x14ac:dyDescent="0.2">
      <c r="A1028" s="38" t="s">
        <v>84</v>
      </c>
      <c r="B1028" s="87"/>
      <c r="C1028" s="41"/>
      <c r="D1028" s="41"/>
      <c r="E1028" s="41" t="s">
        <v>85</v>
      </c>
    </row>
    <row r="1029" spans="1:5" ht="15" customHeight="1" x14ac:dyDescent="0.2">
      <c r="A1029" s="41"/>
      <c r="B1029" s="159"/>
      <c r="C1029" s="37"/>
      <c r="D1029" s="41"/>
      <c r="E1029" s="133"/>
    </row>
    <row r="1030" spans="1:5" ht="15" customHeight="1" x14ac:dyDescent="0.2">
      <c r="A1030" s="207" t="s">
        <v>49</v>
      </c>
      <c r="B1030" s="207" t="s">
        <v>50</v>
      </c>
      <c r="C1030" s="195" t="s">
        <v>51</v>
      </c>
      <c r="D1030" s="222" t="s">
        <v>52</v>
      </c>
      <c r="E1030" s="195" t="s">
        <v>53</v>
      </c>
    </row>
    <row r="1031" spans="1:5" ht="15" customHeight="1" x14ac:dyDescent="0.2">
      <c r="A1031" s="240">
        <v>13307</v>
      </c>
      <c r="B1031" s="209">
        <v>30002001644</v>
      </c>
      <c r="C1031" s="236">
        <v>4372</v>
      </c>
      <c r="D1031" s="224" t="s">
        <v>56</v>
      </c>
      <c r="E1031" s="225">
        <v>90011</v>
      </c>
    </row>
    <row r="1032" spans="1:5" ht="15" customHeight="1" x14ac:dyDescent="0.2">
      <c r="A1032" s="203"/>
      <c r="B1032" s="251"/>
      <c r="C1032" s="204" t="s">
        <v>55</v>
      </c>
      <c r="D1032" s="227"/>
      <c r="E1032" s="228">
        <f>SUM(E1031:E1031)</f>
        <v>90011</v>
      </c>
    </row>
    <row r="1033" spans="1:5" ht="15" customHeight="1" x14ac:dyDescent="0.2">
      <c r="A1033" s="41"/>
      <c r="B1033" s="87"/>
      <c r="C1033" s="41"/>
      <c r="D1033" s="41"/>
      <c r="E1033" s="41"/>
    </row>
    <row r="1034" spans="1:5" ht="15" customHeight="1" x14ac:dyDescent="0.25">
      <c r="A1034" s="36" t="s">
        <v>18</v>
      </c>
      <c r="B1034" s="61"/>
      <c r="C1034" s="37"/>
      <c r="D1034" s="37"/>
      <c r="E1034" s="37"/>
    </row>
    <row r="1035" spans="1:5" ht="15" customHeight="1" x14ac:dyDescent="0.2">
      <c r="A1035" s="38" t="s">
        <v>47</v>
      </c>
      <c r="B1035" s="87"/>
      <c r="C1035" s="41"/>
      <c r="D1035" s="41"/>
      <c r="E1035" s="41" t="s">
        <v>48</v>
      </c>
    </row>
    <row r="1036" spans="1:5" ht="15" customHeight="1" x14ac:dyDescent="0.2">
      <c r="A1036" s="41"/>
      <c r="B1036" s="159"/>
      <c r="C1036" s="37"/>
      <c r="D1036" s="41"/>
      <c r="E1036" s="133"/>
    </row>
    <row r="1037" spans="1:5" ht="15" customHeight="1" x14ac:dyDescent="0.2">
      <c r="A1037" s="207" t="s">
        <v>49</v>
      </c>
      <c r="B1037" s="207" t="s">
        <v>50</v>
      </c>
      <c r="C1037" s="195" t="s">
        <v>51</v>
      </c>
      <c r="D1037" s="222" t="s">
        <v>52</v>
      </c>
      <c r="E1037" s="195" t="s">
        <v>53</v>
      </c>
    </row>
    <row r="1038" spans="1:5" ht="15" customHeight="1" x14ac:dyDescent="0.2">
      <c r="A1038" s="240">
        <v>13307</v>
      </c>
      <c r="B1038" s="209">
        <v>30005001702</v>
      </c>
      <c r="C1038" s="236">
        <v>3529</v>
      </c>
      <c r="D1038" s="224" t="s">
        <v>56</v>
      </c>
      <c r="E1038" s="254">
        <v>514274</v>
      </c>
    </row>
    <row r="1039" spans="1:5" ht="15" customHeight="1" x14ac:dyDescent="0.2">
      <c r="A1039" s="240">
        <v>13307</v>
      </c>
      <c r="B1039" s="209">
        <v>30005001703</v>
      </c>
      <c r="C1039" s="236">
        <v>3529</v>
      </c>
      <c r="D1039" s="224" t="s">
        <v>56</v>
      </c>
      <c r="E1039" s="254">
        <v>356357</v>
      </c>
    </row>
    <row r="1040" spans="1:5" ht="15" customHeight="1" x14ac:dyDescent="0.2">
      <c r="A1040" s="203"/>
      <c r="B1040" s="251"/>
      <c r="C1040" s="204" t="s">
        <v>55</v>
      </c>
      <c r="D1040" s="227"/>
      <c r="E1040" s="228">
        <f>SUM(E1038:E1039)</f>
        <v>870631</v>
      </c>
    </row>
    <row r="1041" spans="1:5" ht="15" customHeight="1" x14ac:dyDescent="0.2"/>
    <row r="1042" spans="1:5" ht="15" customHeight="1" x14ac:dyDescent="0.2"/>
    <row r="1043" spans="1:5" ht="15" customHeight="1" x14ac:dyDescent="0.25">
      <c r="A1043" s="33" t="s">
        <v>473</v>
      </c>
    </row>
    <row r="1044" spans="1:5" ht="15" customHeight="1" x14ac:dyDescent="0.2">
      <c r="A1044" s="323" t="s">
        <v>197</v>
      </c>
      <c r="B1044" s="323"/>
      <c r="C1044" s="323"/>
      <c r="D1044" s="323"/>
      <c r="E1044" s="323"/>
    </row>
    <row r="1045" spans="1:5" ht="15" customHeight="1" x14ac:dyDescent="0.2">
      <c r="A1045" s="323"/>
      <c r="B1045" s="323"/>
      <c r="C1045" s="323"/>
      <c r="D1045" s="323"/>
      <c r="E1045" s="323"/>
    </row>
    <row r="1046" spans="1:5" ht="15" customHeight="1" x14ac:dyDescent="0.2">
      <c r="A1046" s="320" t="s">
        <v>474</v>
      </c>
      <c r="B1046" s="320"/>
      <c r="C1046" s="320"/>
      <c r="D1046" s="320"/>
      <c r="E1046" s="320"/>
    </row>
    <row r="1047" spans="1:5" ht="15" customHeight="1" x14ac:dyDescent="0.2">
      <c r="A1047" s="320"/>
      <c r="B1047" s="320"/>
      <c r="C1047" s="320"/>
      <c r="D1047" s="320"/>
      <c r="E1047" s="320"/>
    </row>
    <row r="1048" spans="1:5" ht="15" customHeight="1" x14ac:dyDescent="0.2">
      <c r="A1048" s="320"/>
      <c r="B1048" s="320"/>
      <c r="C1048" s="320"/>
      <c r="D1048" s="320"/>
      <c r="E1048" s="320"/>
    </row>
    <row r="1049" spans="1:5" ht="15" customHeight="1" x14ac:dyDescent="0.2">
      <c r="A1049" s="320"/>
      <c r="B1049" s="320"/>
      <c r="C1049" s="320"/>
      <c r="D1049" s="320"/>
      <c r="E1049" s="320"/>
    </row>
    <row r="1050" spans="1:5" ht="15" customHeight="1" x14ac:dyDescent="0.2">
      <c r="A1050" s="320"/>
      <c r="B1050" s="320"/>
      <c r="C1050" s="320"/>
      <c r="D1050" s="320"/>
      <c r="E1050" s="320"/>
    </row>
    <row r="1051" spans="1:5" ht="15" customHeight="1" x14ac:dyDescent="0.2">
      <c r="A1051" s="320"/>
      <c r="B1051" s="320"/>
      <c r="C1051" s="320"/>
      <c r="D1051" s="320"/>
      <c r="E1051" s="320"/>
    </row>
    <row r="1052" spans="1:5" ht="15" customHeight="1" x14ac:dyDescent="0.2">
      <c r="A1052" s="37"/>
      <c r="B1052" s="127"/>
      <c r="C1052" s="142"/>
      <c r="D1052" s="37"/>
      <c r="E1052" s="143"/>
    </row>
    <row r="1053" spans="1:5" ht="15" customHeight="1" x14ac:dyDescent="0.25">
      <c r="A1053" s="36" t="s">
        <v>18</v>
      </c>
      <c r="B1053" s="37"/>
      <c r="C1053" s="37"/>
      <c r="D1053" s="37"/>
      <c r="E1053" s="41"/>
    </row>
    <row r="1054" spans="1:5" ht="15" customHeight="1" x14ac:dyDescent="0.2">
      <c r="A1054" s="38" t="s">
        <v>199</v>
      </c>
      <c r="B1054" s="37"/>
      <c r="C1054" s="37"/>
      <c r="D1054" s="37"/>
      <c r="E1054" s="39" t="s">
        <v>200</v>
      </c>
    </row>
    <row r="1055" spans="1:5" ht="15" customHeight="1" x14ac:dyDescent="0.2">
      <c r="A1055" s="38"/>
      <c r="B1055" s="41"/>
      <c r="C1055" s="37"/>
      <c r="D1055" s="37"/>
      <c r="E1055" s="42"/>
    </row>
    <row r="1056" spans="1:5" ht="15" customHeight="1" x14ac:dyDescent="0.2">
      <c r="A1056" s="70"/>
      <c r="B1056" s="195" t="s">
        <v>50</v>
      </c>
      <c r="C1056" s="195" t="s">
        <v>51</v>
      </c>
      <c r="D1056" s="196" t="s">
        <v>52</v>
      </c>
      <c r="E1056" s="207" t="s">
        <v>53</v>
      </c>
    </row>
    <row r="1057" spans="1:5" ht="15" customHeight="1" x14ac:dyDescent="0.2">
      <c r="A1057" s="53"/>
      <c r="B1057" s="238">
        <v>11000000000</v>
      </c>
      <c r="C1057" s="236">
        <v>6113</v>
      </c>
      <c r="D1057" s="224" t="s">
        <v>93</v>
      </c>
      <c r="E1057" s="239">
        <v>-72000</v>
      </c>
    </row>
    <row r="1058" spans="1:5" ht="15" customHeight="1" x14ac:dyDescent="0.2">
      <c r="A1058" s="53"/>
      <c r="B1058" s="238">
        <v>60013000000</v>
      </c>
      <c r="C1058" s="200">
        <v>6113</v>
      </c>
      <c r="D1058" s="243" t="s">
        <v>255</v>
      </c>
      <c r="E1058" s="239">
        <v>12000</v>
      </c>
    </row>
    <row r="1059" spans="1:5" ht="15" customHeight="1" x14ac:dyDescent="0.2">
      <c r="A1059" s="53"/>
      <c r="B1059" s="238">
        <v>11000000000</v>
      </c>
      <c r="C1059" s="236">
        <v>6113</v>
      </c>
      <c r="D1059" s="224" t="s">
        <v>203</v>
      </c>
      <c r="E1059" s="239">
        <v>60000</v>
      </c>
    </row>
    <row r="1060" spans="1:5" ht="15" customHeight="1" x14ac:dyDescent="0.2">
      <c r="A1060" s="171"/>
      <c r="B1060" s="256"/>
      <c r="C1060" s="213" t="s">
        <v>55</v>
      </c>
      <c r="D1060" s="214"/>
      <c r="E1060" s="215">
        <f>SUM(E1057:E1059)</f>
        <v>0</v>
      </c>
    </row>
    <row r="1061" spans="1:5" ht="15" customHeight="1" x14ac:dyDescent="0.2"/>
    <row r="1062" spans="1:5" ht="15" customHeight="1" x14ac:dyDescent="0.2"/>
    <row r="1063" spans="1:5" ht="15" customHeight="1" x14ac:dyDescent="0.25">
      <c r="A1063" s="33" t="s">
        <v>475</v>
      </c>
    </row>
    <row r="1064" spans="1:5" ht="15" customHeight="1" x14ac:dyDescent="0.2">
      <c r="A1064" s="323" t="s">
        <v>226</v>
      </c>
      <c r="B1064" s="323"/>
      <c r="C1064" s="323"/>
      <c r="D1064" s="323"/>
      <c r="E1064" s="323"/>
    </row>
    <row r="1065" spans="1:5" ht="15" customHeight="1" x14ac:dyDescent="0.2">
      <c r="A1065" s="323"/>
      <c r="B1065" s="323"/>
      <c r="C1065" s="323"/>
      <c r="D1065" s="323"/>
      <c r="E1065" s="323"/>
    </row>
    <row r="1066" spans="1:5" ht="15" customHeight="1" x14ac:dyDescent="0.2">
      <c r="A1066" s="320" t="s">
        <v>476</v>
      </c>
      <c r="B1066" s="320"/>
      <c r="C1066" s="320"/>
      <c r="D1066" s="320"/>
      <c r="E1066" s="320"/>
    </row>
    <row r="1067" spans="1:5" ht="15" customHeight="1" x14ac:dyDescent="0.2">
      <c r="A1067" s="320"/>
      <c r="B1067" s="320"/>
      <c r="C1067" s="320"/>
      <c r="D1067" s="320"/>
      <c r="E1067" s="320"/>
    </row>
    <row r="1068" spans="1:5" ht="15" customHeight="1" x14ac:dyDescent="0.2">
      <c r="A1068" s="320"/>
      <c r="B1068" s="320"/>
      <c r="C1068" s="320"/>
      <c r="D1068" s="320"/>
      <c r="E1068" s="320"/>
    </row>
    <row r="1069" spans="1:5" ht="15" customHeight="1" x14ac:dyDescent="0.2">
      <c r="A1069" s="320"/>
      <c r="B1069" s="320"/>
      <c r="C1069" s="320"/>
      <c r="D1069" s="320"/>
      <c r="E1069" s="320"/>
    </row>
    <row r="1070" spans="1:5" ht="15" customHeight="1" x14ac:dyDescent="0.2">
      <c r="A1070" s="320"/>
      <c r="B1070" s="320"/>
      <c r="C1070" s="320"/>
      <c r="D1070" s="320"/>
      <c r="E1070" s="320"/>
    </row>
    <row r="1071" spans="1:5" ht="15" customHeight="1" x14ac:dyDescent="0.2">
      <c r="A1071" s="37"/>
      <c r="B1071" s="141"/>
      <c r="C1071" s="142"/>
      <c r="D1071" s="37"/>
      <c r="E1071" s="143"/>
    </row>
    <row r="1072" spans="1:5" ht="15" customHeight="1" x14ac:dyDescent="0.25">
      <c r="A1072" s="36" t="s">
        <v>18</v>
      </c>
      <c r="B1072" s="61"/>
      <c r="C1072" s="37"/>
      <c r="D1072" s="37"/>
      <c r="E1072" s="41"/>
    </row>
    <row r="1073" spans="1:5" ht="15" customHeight="1" x14ac:dyDescent="0.2">
      <c r="A1073" s="38" t="s">
        <v>227</v>
      </c>
      <c r="B1073" s="61"/>
      <c r="C1073" s="37"/>
      <c r="D1073" s="37"/>
      <c r="E1073" s="39" t="s">
        <v>228</v>
      </c>
    </row>
    <row r="1074" spans="1:5" ht="15" customHeight="1" x14ac:dyDescent="0.2">
      <c r="A1074" s="38"/>
      <c r="B1074" s="87"/>
      <c r="C1074" s="37"/>
      <c r="D1074" s="37"/>
      <c r="E1074" s="42"/>
    </row>
    <row r="1075" spans="1:5" ht="15" customHeight="1" x14ac:dyDescent="0.2">
      <c r="A1075" s="195" t="s">
        <v>49</v>
      </c>
      <c r="B1075" s="195" t="s">
        <v>50</v>
      </c>
      <c r="C1075" s="195" t="s">
        <v>51</v>
      </c>
      <c r="D1075" s="196" t="s">
        <v>52</v>
      </c>
      <c r="E1075" s="207" t="s">
        <v>53</v>
      </c>
    </row>
    <row r="1076" spans="1:5" ht="15" customHeight="1" x14ac:dyDescent="0.2">
      <c r="A1076" s="198">
        <v>24</v>
      </c>
      <c r="B1076" s="238">
        <v>20000000000</v>
      </c>
      <c r="C1076" s="218">
        <v>5273</v>
      </c>
      <c r="D1076" s="269" t="s">
        <v>68</v>
      </c>
      <c r="E1076" s="239">
        <v>-61102</v>
      </c>
    </row>
    <row r="1077" spans="1:5" ht="15" customHeight="1" x14ac:dyDescent="0.2">
      <c r="A1077" s="198">
        <v>24</v>
      </c>
      <c r="B1077" s="238">
        <v>30102000000</v>
      </c>
      <c r="C1077" s="218">
        <v>5273</v>
      </c>
      <c r="D1077" s="267" t="s">
        <v>161</v>
      </c>
      <c r="E1077" s="239">
        <v>61102</v>
      </c>
    </row>
    <row r="1078" spans="1:5" ht="15" customHeight="1" x14ac:dyDescent="0.2">
      <c r="A1078" s="240"/>
      <c r="B1078" s="240"/>
      <c r="C1078" s="204" t="s">
        <v>55</v>
      </c>
      <c r="D1078" s="205"/>
      <c r="E1078" s="206">
        <f>SUM(E1076:E1077)</f>
        <v>0</v>
      </c>
    </row>
    <row r="1079" spans="1:5" ht="15" customHeight="1" x14ac:dyDescent="0.25">
      <c r="A1079" s="33"/>
    </row>
    <row r="1080" spans="1:5" ht="15" customHeight="1" x14ac:dyDescent="0.25">
      <c r="A1080" s="33"/>
    </row>
    <row r="1081" spans="1:5" ht="15" customHeight="1" x14ac:dyDescent="0.25">
      <c r="A1081" s="33" t="s">
        <v>477</v>
      </c>
    </row>
    <row r="1082" spans="1:5" ht="15" customHeight="1" x14ac:dyDescent="0.2">
      <c r="A1082" s="323" t="s">
        <v>478</v>
      </c>
      <c r="B1082" s="323"/>
      <c r="C1082" s="323"/>
      <c r="D1082" s="323"/>
      <c r="E1082" s="323"/>
    </row>
    <row r="1083" spans="1:5" ht="15" customHeight="1" x14ac:dyDescent="0.2">
      <c r="A1083" s="323"/>
      <c r="B1083" s="323"/>
      <c r="C1083" s="323"/>
      <c r="D1083" s="323"/>
      <c r="E1083" s="323"/>
    </row>
    <row r="1084" spans="1:5" ht="15" customHeight="1" x14ac:dyDescent="0.2">
      <c r="A1084" s="320" t="s">
        <v>479</v>
      </c>
      <c r="B1084" s="320"/>
      <c r="C1084" s="320"/>
      <c r="D1084" s="320"/>
      <c r="E1084" s="320"/>
    </row>
    <row r="1085" spans="1:5" ht="15" customHeight="1" x14ac:dyDescent="0.2">
      <c r="A1085" s="320"/>
      <c r="B1085" s="320"/>
      <c r="C1085" s="320"/>
      <c r="D1085" s="320"/>
      <c r="E1085" s="320"/>
    </row>
    <row r="1086" spans="1:5" ht="15" customHeight="1" x14ac:dyDescent="0.2">
      <c r="A1086" s="320"/>
      <c r="B1086" s="320"/>
      <c r="C1086" s="320"/>
      <c r="D1086" s="320"/>
      <c r="E1086" s="320"/>
    </row>
    <row r="1087" spans="1:5" ht="15" customHeight="1" x14ac:dyDescent="0.2">
      <c r="A1087" s="320"/>
      <c r="B1087" s="320"/>
      <c r="C1087" s="320"/>
      <c r="D1087" s="320"/>
      <c r="E1087" s="320"/>
    </row>
    <row r="1088" spans="1:5" ht="15" customHeight="1" x14ac:dyDescent="0.2">
      <c r="A1088" s="35"/>
      <c r="B1088" s="35"/>
      <c r="C1088" s="35"/>
      <c r="D1088" s="35"/>
      <c r="E1088" s="35"/>
    </row>
    <row r="1089" spans="1:5" ht="15" customHeight="1" x14ac:dyDescent="0.2">
      <c r="A1089" s="35"/>
      <c r="B1089" s="35"/>
      <c r="C1089" s="35"/>
      <c r="D1089" s="35"/>
      <c r="E1089" s="35"/>
    </row>
    <row r="1090" spans="1:5" ht="15" customHeight="1" x14ac:dyDescent="0.2">
      <c r="A1090" s="35"/>
      <c r="B1090" s="35"/>
      <c r="C1090" s="35"/>
      <c r="D1090" s="35"/>
      <c r="E1090" s="35"/>
    </row>
    <row r="1091" spans="1:5" ht="15" customHeight="1" x14ac:dyDescent="0.2">
      <c r="A1091" s="35"/>
      <c r="B1091" s="35"/>
      <c r="C1091" s="35"/>
      <c r="D1091" s="35"/>
      <c r="E1091" s="35"/>
    </row>
    <row r="1092" spans="1:5" ht="15" customHeight="1" x14ac:dyDescent="0.2">
      <c r="A1092" s="35"/>
      <c r="B1092" s="35"/>
      <c r="C1092" s="35"/>
      <c r="D1092" s="35"/>
      <c r="E1092" s="35"/>
    </row>
    <row r="1093" spans="1:5" ht="15" customHeight="1" x14ac:dyDescent="0.2">
      <c r="A1093" s="35"/>
      <c r="B1093" s="35"/>
      <c r="C1093" s="35"/>
      <c r="D1093" s="35"/>
      <c r="E1093" s="35"/>
    </row>
    <row r="1094" spans="1:5" ht="15" customHeight="1" x14ac:dyDescent="0.2">
      <c r="A1094" s="35"/>
      <c r="B1094" s="35"/>
      <c r="C1094" s="35"/>
      <c r="D1094" s="35"/>
      <c r="E1094" s="35"/>
    </row>
    <row r="1095" spans="1:5" ht="15" customHeight="1" x14ac:dyDescent="0.25">
      <c r="A1095" s="36" t="s">
        <v>18</v>
      </c>
      <c r="B1095" s="37"/>
      <c r="C1095" s="37"/>
      <c r="D1095" s="37"/>
      <c r="E1095" s="37"/>
    </row>
    <row r="1096" spans="1:5" ht="15" customHeight="1" x14ac:dyDescent="0.2">
      <c r="A1096" s="38" t="s">
        <v>435</v>
      </c>
      <c r="B1096" s="37"/>
      <c r="C1096" s="37"/>
      <c r="D1096" s="37"/>
      <c r="E1096" s="39" t="s">
        <v>436</v>
      </c>
    </row>
    <row r="1097" spans="1:5" ht="15" customHeight="1" x14ac:dyDescent="0.2">
      <c r="A1097" s="127"/>
      <c r="B1097" s="128"/>
      <c r="C1097" s="37"/>
      <c r="D1097" s="37"/>
      <c r="E1097" s="42"/>
    </row>
    <row r="1098" spans="1:5" ht="15" customHeight="1" x14ac:dyDescent="0.2">
      <c r="A1098" s="138"/>
      <c r="B1098" s="195" t="s">
        <v>50</v>
      </c>
      <c r="C1098" s="195" t="s">
        <v>51</v>
      </c>
      <c r="D1098" s="196" t="s">
        <v>52</v>
      </c>
      <c r="E1098" s="197" t="s">
        <v>53</v>
      </c>
    </row>
    <row r="1099" spans="1:5" ht="15" customHeight="1" x14ac:dyDescent="0.2">
      <c r="A1099" s="53"/>
      <c r="B1099" s="272">
        <v>20003000000</v>
      </c>
      <c r="C1099" s="209">
        <v>6172</v>
      </c>
      <c r="D1099" s="224" t="s">
        <v>459</v>
      </c>
      <c r="E1099" s="220">
        <v>-755215.5</v>
      </c>
    </row>
    <row r="1100" spans="1:5" ht="15" customHeight="1" x14ac:dyDescent="0.2">
      <c r="A1100" s="53"/>
      <c r="B1100" s="272">
        <v>20000000000</v>
      </c>
      <c r="C1100" s="209">
        <v>6172</v>
      </c>
      <c r="D1100" s="243" t="s">
        <v>213</v>
      </c>
      <c r="E1100" s="220">
        <v>-216000</v>
      </c>
    </row>
    <row r="1101" spans="1:5" ht="15" customHeight="1" x14ac:dyDescent="0.2">
      <c r="A1101" s="53"/>
      <c r="B1101" s="272">
        <v>60004100022</v>
      </c>
      <c r="C1101" s="209">
        <v>6172</v>
      </c>
      <c r="D1101" s="224" t="s">
        <v>92</v>
      </c>
      <c r="E1101" s="220">
        <v>16000</v>
      </c>
    </row>
    <row r="1102" spans="1:5" ht="15" customHeight="1" x14ac:dyDescent="0.2">
      <c r="A1102" s="53"/>
      <c r="B1102" s="272">
        <v>60004000000</v>
      </c>
      <c r="C1102" s="209">
        <v>6172</v>
      </c>
      <c r="D1102" s="243" t="s">
        <v>235</v>
      </c>
      <c r="E1102" s="220">
        <v>955215.5</v>
      </c>
    </row>
    <row r="1103" spans="1:5" ht="15" customHeight="1" x14ac:dyDescent="0.2">
      <c r="A1103" s="53"/>
      <c r="B1103" s="280"/>
      <c r="C1103" s="204" t="s">
        <v>55</v>
      </c>
      <c r="D1103" s="205"/>
      <c r="E1103" s="206">
        <f>SUM(E1099:E1102)</f>
        <v>0</v>
      </c>
    </row>
    <row r="1104" spans="1:5" ht="15" customHeight="1" x14ac:dyDescent="0.2"/>
    <row r="1105" spans="1:5" ht="15" customHeight="1" x14ac:dyDescent="0.2"/>
    <row r="1106" spans="1:5" ht="15" customHeight="1" x14ac:dyDescent="0.25">
      <c r="A1106" s="33" t="s">
        <v>480</v>
      </c>
    </row>
    <row r="1107" spans="1:5" ht="15" customHeight="1" x14ac:dyDescent="0.2">
      <c r="A1107" s="323" t="s">
        <v>205</v>
      </c>
      <c r="B1107" s="323"/>
      <c r="C1107" s="323"/>
      <c r="D1107" s="323"/>
      <c r="E1107" s="323"/>
    </row>
    <row r="1108" spans="1:5" ht="15" customHeight="1" x14ac:dyDescent="0.2">
      <c r="A1108" s="323"/>
      <c r="B1108" s="323"/>
      <c r="C1108" s="323"/>
      <c r="D1108" s="323"/>
      <c r="E1108" s="323"/>
    </row>
    <row r="1109" spans="1:5" ht="15" customHeight="1" x14ac:dyDescent="0.2">
      <c r="A1109" s="320" t="s">
        <v>481</v>
      </c>
      <c r="B1109" s="320"/>
      <c r="C1109" s="320"/>
      <c r="D1109" s="320"/>
      <c r="E1109" s="320"/>
    </row>
    <row r="1110" spans="1:5" ht="15" customHeight="1" x14ac:dyDescent="0.2">
      <c r="A1110" s="320"/>
      <c r="B1110" s="320"/>
      <c r="C1110" s="320"/>
      <c r="D1110" s="320"/>
      <c r="E1110" s="320"/>
    </row>
    <row r="1111" spans="1:5" ht="15" customHeight="1" x14ac:dyDescent="0.2">
      <c r="A1111" s="320"/>
      <c r="B1111" s="320"/>
      <c r="C1111" s="320"/>
      <c r="D1111" s="320"/>
      <c r="E1111" s="320"/>
    </row>
    <row r="1112" spans="1:5" ht="15" customHeight="1" x14ac:dyDescent="0.2">
      <c r="A1112" s="320"/>
      <c r="B1112" s="320"/>
      <c r="C1112" s="320"/>
      <c r="D1112" s="320"/>
      <c r="E1112" s="320"/>
    </row>
    <row r="1113" spans="1:5" ht="15" customHeight="1" x14ac:dyDescent="0.2">
      <c r="A1113" s="320"/>
      <c r="B1113" s="320"/>
      <c r="C1113" s="320"/>
      <c r="D1113" s="320"/>
      <c r="E1113" s="320"/>
    </row>
    <row r="1114" spans="1:5" ht="15" customHeight="1" x14ac:dyDescent="0.2">
      <c r="A1114" s="320"/>
      <c r="B1114" s="320"/>
      <c r="C1114" s="320"/>
      <c r="D1114" s="320"/>
      <c r="E1114" s="320"/>
    </row>
    <row r="1115" spans="1:5" ht="15" customHeight="1" x14ac:dyDescent="0.2">
      <c r="A1115" s="320"/>
      <c r="B1115" s="320"/>
      <c r="C1115" s="320"/>
      <c r="D1115" s="320"/>
      <c r="E1115" s="320"/>
    </row>
    <row r="1116" spans="1:5" ht="15" customHeight="1" x14ac:dyDescent="0.2">
      <c r="A1116" s="320"/>
      <c r="B1116" s="320"/>
      <c r="C1116" s="320"/>
      <c r="D1116" s="320"/>
      <c r="E1116" s="320"/>
    </row>
    <row r="1117" spans="1:5" ht="15" customHeight="1" x14ac:dyDescent="0.2">
      <c r="A1117" s="320"/>
      <c r="B1117" s="320"/>
      <c r="C1117" s="320"/>
      <c r="D1117" s="320"/>
      <c r="E1117" s="320"/>
    </row>
    <row r="1118" spans="1:5" ht="15" customHeight="1" x14ac:dyDescent="0.2">
      <c r="A1118" s="276"/>
      <c r="B1118" s="276"/>
      <c r="C1118" s="276"/>
      <c r="D1118" s="276"/>
      <c r="E1118" s="276"/>
    </row>
    <row r="1119" spans="1:5" ht="15" customHeight="1" x14ac:dyDescent="0.25">
      <c r="A1119" s="64" t="s">
        <v>18</v>
      </c>
      <c r="B1119" s="37"/>
      <c r="C1119" s="37"/>
      <c r="D1119" s="37"/>
      <c r="E1119" s="37"/>
    </row>
    <row r="1120" spans="1:5" ht="15" customHeight="1" x14ac:dyDescent="0.2">
      <c r="A1120" s="66" t="s">
        <v>207</v>
      </c>
      <c r="B1120" s="37"/>
      <c r="C1120" s="37"/>
      <c r="D1120" s="37"/>
      <c r="E1120" s="39" t="s">
        <v>208</v>
      </c>
    </row>
    <row r="1121" spans="1:5" ht="15" customHeight="1" x14ac:dyDescent="0.2">
      <c r="A1121" s="277"/>
      <c r="B1121" s="128"/>
      <c r="C1121" s="37"/>
      <c r="D1121" s="37"/>
      <c r="E1121" s="42"/>
    </row>
    <row r="1122" spans="1:5" ht="15" customHeight="1" x14ac:dyDescent="0.2">
      <c r="A1122" s="195" t="s">
        <v>49</v>
      </c>
      <c r="B1122" s="195" t="s">
        <v>50</v>
      </c>
      <c r="C1122" s="195" t="s">
        <v>51</v>
      </c>
      <c r="D1122" s="196" t="s">
        <v>52</v>
      </c>
      <c r="E1122" s="207" t="s">
        <v>53</v>
      </c>
    </row>
    <row r="1123" spans="1:5" ht="15" customHeight="1" x14ac:dyDescent="0.2">
      <c r="A1123" s="278">
        <v>6001</v>
      </c>
      <c r="B1123" s="279">
        <v>60010100797</v>
      </c>
      <c r="C1123" s="234">
        <v>6222</v>
      </c>
      <c r="D1123" s="224" t="s">
        <v>93</v>
      </c>
      <c r="E1123" s="220">
        <v>-6600</v>
      </c>
    </row>
    <row r="1124" spans="1:5" ht="15" customHeight="1" x14ac:dyDescent="0.2">
      <c r="A1124" s="278">
        <v>17</v>
      </c>
      <c r="B1124" s="279">
        <v>30100008319</v>
      </c>
      <c r="C1124" s="234">
        <v>3636</v>
      </c>
      <c r="D1124" s="306" t="s">
        <v>240</v>
      </c>
      <c r="E1124" s="220">
        <v>-383000</v>
      </c>
    </row>
    <row r="1125" spans="1:5" ht="15" customHeight="1" x14ac:dyDescent="0.2">
      <c r="A1125" s="278">
        <v>17</v>
      </c>
      <c r="B1125" s="279">
        <v>30100000000</v>
      </c>
      <c r="C1125" s="234">
        <v>3639</v>
      </c>
      <c r="D1125" s="267" t="s">
        <v>97</v>
      </c>
      <c r="E1125" s="220">
        <v>-60000</v>
      </c>
    </row>
    <row r="1126" spans="1:5" ht="15" customHeight="1" x14ac:dyDescent="0.2">
      <c r="A1126" s="278">
        <v>17</v>
      </c>
      <c r="B1126" s="279">
        <v>30100008322</v>
      </c>
      <c r="C1126" s="234">
        <v>3636</v>
      </c>
      <c r="D1126" s="267" t="s">
        <v>97</v>
      </c>
      <c r="E1126" s="220">
        <v>-60000</v>
      </c>
    </row>
    <row r="1127" spans="1:5" ht="15" customHeight="1" x14ac:dyDescent="0.2">
      <c r="A1127" s="278">
        <v>17</v>
      </c>
      <c r="B1127" s="279">
        <v>30100008517</v>
      </c>
      <c r="C1127" s="234">
        <v>3636</v>
      </c>
      <c r="D1127" s="224" t="s">
        <v>330</v>
      </c>
      <c r="E1127" s="220">
        <v>-8716</v>
      </c>
    </row>
    <row r="1128" spans="1:5" ht="15" customHeight="1" x14ac:dyDescent="0.2">
      <c r="A1128" s="278">
        <v>17</v>
      </c>
      <c r="B1128" s="279">
        <v>30100008452</v>
      </c>
      <c r="C1128" s="234">
        <v>3636</v>
      </c>
      <c r="D1128" s="267" t="s">
        <v>97</v>
      </c>
      <c r="E1128" s="220">
        <v>-284</v>
      </c>
    </row>
    <row r="1129" spans="1:5" ht="15" customHeight="1" x14ac:dyDescent="0.2">
      <c r="A1129" s="278">
        <v>17</v>
      </c>
      <c r="B1129" s="279">
        <v>30100008319</v>
      </c>
      <c r="C1129" s="234">
        <v>3636</v>
      </c>
      <c r="D1129" s="306" t="s">
        <v>240</v>
      </c>
      <c r="E1129" s="220">
        <v>-117000</v>
      </c>
    </row>
    <row r="1130" spans="1:5" ht="15" customHeight="1" x14ac:dyDescent="0.2">
      <c r="A1130" s="278">
        <v>17</v>
      </c>
      <c r="B1130" s="279">
        <v>30100008407</v>
      </c>
      <c r="C1130" s="234">
        <v>3636</v>
      </c>
      <c r="D1130" s="306" t="s">
        <v>240</v>
      </c>
      <c r="E1130" s="220">
        <v>-127360</v>
      </c>
    </row>
    <row r="1131" spans="1:5" ht="15" customHeight="1" x14ac:dyDescent="0.2">
      <c r="A1131" s="278">
        <v>17</v>
      </c>
      <c r="B1131" s="279">
        <v>30100008407</v>
      </c>
      <c r="C1131" s="234">
        <v>3636</v>
      </c>
      <c r="D1131" s="267" t="s">
        <v>97</v>
      </c>
      <c r="E1131" s="220">
        <v>-15640</v>
      </c>
    </row>
    <row r="1132" spans="1:5" ht="15" customHeight="1" x14ac:dyDescent="0.2">
      <c r="A1132" s="278">
        <v>17</v>
      </c>
      <c r="B1132" s="279">
        <v>30100008252</v>
      </c>
      <c r="C1132" s="234">
        <v>3636</v>
      </c>
      <c r="D1132" s="267" t="s">
        <v>97</v>
      </c>
      <c r="E1132" s="220">
        <v>-3900</v>
      </c>
    </row>
    <row r="1133" spans="1:5" ht="15" customHeight="1" x14ac:dyDescent="0.2">
      <c r="A1133" s="278">
        <v>17</v>
      </c>
      <c r="B1133" s="279">
        <v>30100008452</v>
      </c>
      <c r="C1133" s="234">
        <v>3636</v>
      </c>
      <c r="D1133" s="267" t="s">
        <v>97</v>
      </c>
      <c r="E1133" s="220">
        <v>-25126</v>
      </c>
    </row>
    <row r="1134" spans="1:5" ht="15" customHeight="1" x14ac:dyDescent="0.2">
      <c r="A1134" s="278">
        <v>17</v>
      </c>
      <c r="B1134" s="279">
        <v>30100008407</v>
      </c>
      <c r="C1134" s="234">
        <v>3636</v>
      </c>
      <c r="D1134" s="267" t="s">
        <v>97</v>
      </c>
      <c r="E1134" s="220">
        <v>-6390</v>
      </c>
    </row>
    <row r="1135" spans="1:5" ht="15" customHeight="1" x14ac:dyDescent="0.2">
      <c r="A1135" s="278">
        <v>17</v>
      </c>
      <c r="B1135" s="279">
        <v>30100008362</v>
      </c>
      <c r="C1135" s="234">
        <v>3631</v>
      </c>
      <c r="D1135" s="267" t="s">
        <v>97</v>
      </c>
      <c r="E1135" s="220">
        <v>-53078</v>
      </c>
    </row>
    <row r="1136" spans="1:5" ht="15" customHeight="1" x14ac:dyDescent="0.2">
      <c r="A1136" s="278">
        <v>17</v>
      </c>
      <c r="B1136" s="279">
        <v>30100008016</v>
      </c>
      <c r="C1136" s="234">
        <v>2219</v>
      </c>
      <c r="D1136" s="306" t="s">
        <v>240</v>
      </c>
      <c r="E1136" s="220">
        <v>-172</v>
      </c>
    </row>
    <row r="1137" spans="1:5" ht="15" customHeight="1" x14ac:dyDescent="0.2">
      <c r="A1137" s="278">
        <v>17</v>
      </c>
      <c r="B1137" s="279">
        <v>30100008211</v>
      </c>
      <c r="C1137" s="234">
        <v>3636</v>
      </c>
      <c r="D1137" s="267" t="s">
        <v>97</v>
      </c>
      <c r="E1137" s="220">
        <v>-35750</v>
      </c>
    </row>
    <row r="1138" spans="1:5" ht="15" customHeight="1" x14ac:dyDescent="0.2">
      <c r="A1138" s="278"/>
      <c r="B1138" s="279">
        <v>20000000000</v>
      </c>
      <c r="C1138" s="234">
        <v>3635</v>
      </c>
      <c r="D1138" s="224" t="s">
        <v>93</v>
      </c>
      <c r="E1138" s="220">
        <v>-30000</v>
      </c>
    </row>
    <row r="1139" spans="1:5" ht="15" customHeight="1" x14ac:dyDescent="0.2">
      <c r="A1139" s="278">
        <v>6001</v>
      </c>
      <c r="B1139" s="279">
        <v>60010100797</v>
      </c>
      <c r="C1139" s="234">
        <v>6222</v>
      </c>
      <c r="D1139" s="306" t="s">
        <v>94</v>
      </c>
      <c r="E1139" s="220">
        <v>6600</v>
      </c>
    </row>
    <row r="1140" spans="1:5" ht="15" customHeight="1" x14ac:dyDescent="0.2">
      <c r="A1140" s="278">
        <v>17</v>
      </c>
      <c r="B1140" s="279">
        <v>30100008129</v>
      </c>
      <c r="C1140" s="234">
        <v>3636</v>
      </c>
      <c r="D1140" s="306" t="s">
        <v>240</v>
      </c>
      <c r="E1140" s="220">
        <v>300000</v>
      </c>
    </row>
    <row r="1141" spans="1:5" ht="15" customHeight="1" x14ac:dyDescent="0.2">
      <c r="A1141" s="278">
        <v>17</v>
      </c>
      <c r="B1141" s="279">
        <v>30100008129</v>
      </c>
      <c r="C1141" s="234">
        <v>3636</v>
      </c>
      <c r="D1141" s="267" t="s">
        <v>97</v>
      </c>
      <c r="E1141" s="220">
        <v>83000</v>
      </c>
    </row>
    <row r="1142" spans="1:5" ht="15" customHeight="1" x14ac:dyDescent="0.2">
      <c r="A1142" s="278">
        <v>17</v>
      </c>
      <c r="B1142" s="279">
        <v>30100008492</v>
      </c>
      <c r="C1142" s="234">
        <v>3636</v>
      </c>
      <c r="D1142" s="306" t="s">
        <v>240</v>
      </c>
      <c r="E1142" s="220">
        <v>60000</v>
      </c>
    </row>
    <row r="1143" spans="1:5" ht="15" customHeight="1" x14ac:dyDescent="0.2">
      <c r="A1143" s="278">
        <v>17</v>
      </c>
      <c r="B1143" s="279">
        <v>30100008492</v>
      </c>
      <c r="C1143" s="234">
        <v>3636</v>
      </c>
      <c r="D1143" s="249" t="s">
        <v>240</v>
      </c>
      <c r="E1143" s="266">
        <v>60000</v>
      </c>
    </row>
    <row r="1144" spans="1:5" ht="15" customHeight="1" x14ac:dyDescent="0.2">
      <c r="A1144" s="278">
        <v>17</v>
      </c>
      <c r="B1144" s="279">
        <v>30100008492</v>
      </c>
      <c r="C1144" s="234">
        <v>3636</v>
      </c>
      <c r="D1144" s="249" t="s">
        <v>240</v>
      </c>
      <c r="E1144" s="266">
        <v>8716</v>
      </c>
    </row>
    <row r="1145" spans="1:5" ht="15" customHeight="1" x14ac:dyDescent="0.2">
      <c r="A1145" s="278">
        <v>17</v>
      </c>
      <c r="B1145" s="279">
        <v>30100008492</v>
      </c>
      <c r="C1145" s="234">
        <v>3636</v>
      </c>
      <c r="D1145" s="249" t="s">
        <v>240</v>
      </c>
      <c r="E1145" s="266">
        <v>284</v>
      </c>
    </row>
    <row r="1146" spans="1:5" ht="15" customHeight="1" x14ac:dyDescent="0.2">
      <c r="A1146" s="278">
        <v>17</v>
      </c>
      <c r="B1146" s="279">
        <v>30100008214</v>
      </c>
      <c r="C1146" s="234">
        <v>2212</v>
      </c>
      <c r="D1146" s="249" t="s">
        <v>240</v>
      </c>
      <c r="E1146" s="266">
        <v>117000</v>
      </c>
    </row>
    <row r="1147" spans="1:5" ht="15" customHeight="1" x14ac:dyDescent="0.2">
      <c r="A1147" s="278">
        <v>17</v>
      </c>
      <c r="B1147" s="279">
        <v>30100008214</v>
      </c>
      <c r="C1147" s="234">
        <v>2212</v>
      </c>
      <c r="D1147" s="249" t="s">
        <v>240</v>
      </c>
      <c r="E1147" s="266">
        <v>127360</v>
      </c>
    </row>
    <row r="1148" spans="1:5" ht="15" customHeight="1" x14ac:dyDescent="0.2">
      <c r="A1148" s="278">
        <v>17</v>
      </c>
      <c r="B1148" s="279">
        <v>30100008214</v>
      </c>
      <c r="C1148" s="234">
        <v>2212</v>
      </c>
      <c r="D1148" s="249" t="s">
        <v>240</v>
      </c>
      <c r="E1148" s="266">
        <v>15640</v>
      </c>
    </row>
    <row r="1149" spans="1:5" ht="15" customHeight="1" x14ac:dyDescent="0.2">
      <c r="A1149" s="278">
        <v>17</v>
      </c>
      <c r="B1149" s="279">
        <v>30100008124</v>
      </c>
      <c r="C1149" s="234">
        <v>2212</v>
      </c>
      <c r="D1149" s="249" t="s">
        <v>240</v>
      </c>
      <c r="E1149" s="266">
        <v>3900</v>
      </c>
    </row>
    <row r="1150" spans="1:5" ht="15" customHeight="1" x14ac:dyDescent="0.2">
      <c r="A1150" s="278">
        <v>17</v>
      </c>
      <c r="B1150" s="279">
        <v>30100008124</v>
      </c>
      <c r="C1150" s="234">
        <v>2212</v>
      </c>
      <c r="D1150" s="249" t="s">
        <v>240</v>
      </c>
      <c r="E1150" s="266">
        <v>25126</v>
      </c>
    </row>
    <row r="1151" spans="1:5" ht="15" customHeight="1" x14ac:dyDescent="0.2">
      <c r="A1151" s="278">
        <v>17</v>
      </c>
      <c r="B1151" s="279">
        <v>30100008124</v>
      </c>
      <c r="C1151" s="234">
        <v>2212</v>
      </c>
      <c r="D1151" s="249" t="s">
        <v>240</v>
      </c>
      <c r="E1151" s="266">
        <v>6390</v>
      </c>
    </row>
    <row r="1152" spans="1:5" ht="15" customHeight="1" x14ac:dyDescent="0.2">
      <c r="A1152" s="278">
        <v>17</v>
      </c>
      <c r="B1152" s="279">
        <v>30100008124</v>
      </c>
      <c r="C1152" s="234">
        <v>2212</v>
      </c>
      <c r="D1152" s="249" t="s">
        <v>240</v>
      </c>
      <c r="E1152" s="266">
        <v>53078</v>
      </c>
    </row>
    <row r="1153" spans="1:5" ht="15" customHeight="1" x14ac:dyDescent="0.2">
      <c r="A1153" s="278">
        <v>17</v>
      </c>
      <c r="B1153" s="279">
        <v>30100008124</v>
      </c>
      <c r="C1153" s="234">
        <v>2212</v>
      </c>
      <c r="D1153" s="306" t="s">
        <v>240</v>
      </c>
      <c r="E1153" s="220">
        <v>172</v>
      </c>
    </row>
    <row r="1154" spans="1:5" ht="15" customHeight="1" x14ac:dyDescent="0.2">
      <c r="A1154" s="278">
        <v>17</v>
      </c>
      <c r="B1154" s="279">
        <v>30100008124</v>
      </c>
      <c r="C1154" s="234">
        <v>2212</v>
      </c>
      <c r="D1154" s="306" t="s">
        <v>240</v>
      </c>
      <c r="E1154" s="220">
        <v>35750</v>
      </c>
    </row>
    <row r="1155" spans="1:5" ht="15" customHeight="1" x14ac:dyDescent="0.2">
      <c r="A1155" s="278"/>
      <c r="B1155" s="279">
        <v>20000000000</v>
      </c>
      <c r="C1155" s="234">
        <v>3635</v>
      </c>
      <c r="D1155" s="243" t="s">
        <v>455</v>
      </c>
      <c r="E1155" s="220">
        <v>30000</v>
      </c>
    </row>
    <row r="1156" spans="1:5" ht="15" customHeight="1" x14ac:dyDescent="0.2">
      <c r="A1156" s="198"/>
      <c r="B1156" s="280"/>
      <c r="C1156" s="204" t="s">
        <v>55</v>
      </c>
      <c r="D1156" s="205"/>
      <c r="E1156" s="206">
        <f>SUM(E1123:E1155)</f>
        <v>0</v>
      </c>
    </row>
    <row r="1157" spans="1:5" ht="15" customHeight="1" x14ac:dyDescent="0.2"/>
    <row r="1158" spans="1:5" ht="15" customHeight="1" x14ac:dyDescent="0.2"/>
    <row r="1159" spans="1:5" ht="15" customHeight="1" x14ac:dyDescent="0.25">
      <c r="A1159" s="33" t="s">
        <v>482</v>
      </c>
    </row>
    <row r="1160" spans="1:5" ht="15" customHeight="1" x14ac:dyDescent="0.2">
      <c r="A1160" s="323" t="s">
        <v>347</v>
      </c>
      <c r="B1160" s="323"/>
      <c r="C1160" s="323"/>
      <c r="D1160" s="323"/>
      <c r="E1160" s="323"/>
    </row>
    <row r="1161" spans="1:5" ht="15" customHeight="1" x14ac:dyDescent="0.2">
      <c r="A1161" s="323"/>
      <c r="B1161" s="323"/>
      <c r="C1161" s="323"/>
      <c r="D1161" s="323"/>
      <c r="E1161" s="323"/>
    </row>
    <row r="1162" spans="1:5" ht="15" customHeight="1" x14ac:dyDescent="0.2">
      <c r="A1162" s="320" t="s">
        <v>483</v>
      </c>
      <c r="B1162" s="320"/>
      <c r="C1162" s="320"/>
      <c r="D1162" s="320"/>
      <c r="E1162" s="320"/>
    </row>
    <row r="1163" spans="1:5" ht="15" customHeight="1" x14ac:dyDescent="0.2">
      <c r="A1163" s="320"/>
      <c r="B1163" s="320"/>
      <c r="C1163" s="320"/>
      <c r="D1163" s="320"/>
      <c r="E1163" s="320"/>
    </row>
    <row r="1164" spans="1:5" ht="15" customHeight="1" x14ac:dyDescent="0.2">
      <c r="A1164" s="320"/>
      <c r="B1164" s="320"/>
      <c r="C1164" s="320"/>
      <c r="D1164" s="320"/>
      <c r="E1164" s="320"/>
    </row>
    <row r="1165" spans="1:5" ht="15" customHeight="1" x14ac:dyDescent="0.2">
      <c r="A1165" s="320"/>
      <c r="B1165" s="320"/>
      <c r="C1165" s="320"/>
      <c r="D1165" s="320"/>
      <c r="E1165" s="320"/>
    </row>
    <row r="1166" spans="1:5" ht="15" customHeight="1" x14ac:dyDescent="0.2">
      <c r="A1166" s="320"/>
      <c r="B1166" s="320"/>
      <c r="C1166" s="320"/>
      <c r="D1166" s="320"/>
      <c r="E1166" s="320"/>
    </row>
    <row r="1167" spans="1:5" ht="15" customHeight="1" x14ac:dyDescent="0.2">
      <c r="A1167" s="320"/>
      <c r="B1167" s="320"/>
      <c r="C1167" s="320"/>
      <c r="D1167" s="320"/>
      <c r="E1167" s="320"/>
    </row>
    <row r="1168" spans="1:5" ht="15" customHeight="1" x14ac:dyDescent="0.2">
      <c r="A1168" s="84"/>
      <c r="B1168" s="84"/>
      <c r="C1168" s="84"/>
      <c r="D1168" s="84"/>
      <c r="E1168" s="84"/>
    </row>
    <row r="1169" spans="1:5" ht="15" customHeight="1" x14ac:dyDescent="0.25">
      <c r="A1169" s="64" t="s">
        <v>18</v>
      </c>
      <c r="B1169" s="37"/>
      <c r="C1169" s="37"/>
      <c r="D1169" s="37"/>
      <c r="E1169" s="37"/>
    </row>
    <row r="1170" spans="1:5" ht="15" customHeight="1" x14ac:dyDescent="0.2">
      <c r="A1170" s="38" t="s">
        <v>278</v>
      </c>
      <c r="B1170" s="37"/>
      <c r="C1170" s="37"/>
      <c r="D1170" s="37"/>
      <c r="E1170" s="39" t="s">
        <v>279</v>
      </c>
    </row>
    <row r="1171" spans="1:5" ht="15" customHeight="1" x14ac:dyDescent="0.2">
      <c r="A1171" s="174"/>
      <c r="B1171" s="128"/>
      <c r="C1171" s="37"/>
      <c r="D1171" s="37"/>
      <c r="E1171" s="42"/>
    </row>
    <row r="1172" spans="1:5" ht="15" customHeight="1" x14ac:dyDescent="0.2">
      <c r="A1172" s="138"/>
      <c r="B1172" s="195" t="s">
        <v>50</v>
      </c>
      <c r="C1172" s="195" t="s">
        <v>51</v>
      </c>
      <c r="D1172" s="196" t="s">
        <v>52</v>
      </c>
      <c r="E1172" s="207" t="s">
        <v>53</v>
      </c>
    </row>
    <row r="1173" spans="1:5" ht="15" customHeight="1" x14ac:dyDescent="0.2">
      <c r="A1173" s="170"/>
      <c r="B1173" s="238">
        <v>20000000000</v>
      </c>
      <c r="C1173" s="236">
        <v>3729</v>
      </c>
      <c r="D1173" s="224" t="s">
        <v>129</v>
      </c>
      <c r="E1173" s="266">
        <v>-87400</v>
      </c>
    </row>
    <row r="1174" spans="1:5" ht="15" customHeight="1" x14ac:dyDescent="0.2">
      <c r="A1174" s="170"/>
      <c r="B1174" s="238">
        <v>20000000000</v>
      </c>
      <c r="C1174" s="236">
        <v>3725</v>
      </c>
      <c r="D1174" s="224" t="s">
        <v>93</v>
      </c>
      <c r="E1174" s="266">
        <v>87400</v>
      </c>
    </row>
    <row r="1175" spans="1:5" ht="15" customHeight="1" x14ac:dyDescent="0.2">
      <c r="A1175" s="53"/>
      <c r="B1175" s="272"/>
      <c r="C1175" s="204" t="s">
        <v>55</v>
      </c>
      <c r="D1175" s="205"/>
      <c r="E1175" s="206">
        <f>SUM(E1173:E1174)</f>
        <v>0</v>
      </c>
    </row>
    <row r="1176" spans="1:5" ht="15" customHeight="1" x14ac:dyDescent="0.2"/>
    <row r="1177" spans="1:5" ht="15" customHeight="1" x14ac:dyDescent="0.2"/>
    <row r="1178" spans="1:5" ht="15" customHeight="1" x14ac:dyDescent="0.25">
      <c r="A1178" s="33" t="s">
        <v>484</v>
      </c>
    </row>
    <row r="1179" spans="1:5" ht="15" customHeight="1" x14ac:dyDescent="0.2">
      <c r="A1179" s="323" t="s">
        <v>347</v>
      </c>
      <c r="B1179" s="323"/>
      <c r="C1179" s="323"/>
      <c r="D1179" s="323"/>
      <c r="E1179" s="323"/>
    </row>
    <row r="1180" spans="1:5" ht="15" customHeight="1" x14ac:dyDescent="0.2">
      <c r="A1180" s="323"/>
      <c r="B1180" s="323"/>
      <c r="C1180" s="323"/>
      <c r="D1180" s="323"/>
      <c r="E1180" s="323"/>
    </row>
    <row r="1181" spans="1:5" ht="15" customHeight="1" x14ac:dyDescent="0.2">
      <c r="A1181" s="322" t="s">
        <v>485</v>
      </c>
      <c r="B1181" s="322"/>
      <c r="C1181" s="322"/>
      <c r="D1181" s="322"/>
      <c r="E1181" s="322"/>
    </row>
    <row r="1182" spans="1:5" ht="15" customHeight="1" x14ac:dyDescent="0.2">
      <c r="A1182" s="322"/>
      <c r="B1182" s="322"/>
      <c r="C1182" s="322"/>
      <c r="D1182" s="322"/>
      <c r="E1182" s="322"/>
    </row>
    <row r="1183" spans="1:5" ht="15" customHeight="1" x14ac:dyDescent="0.2">
      <c r="A1183" s="322"/>
      <c r="B1183" s="322"/>
      <c r="C1183" s="322"/>
      <c r="D1183" s="322"/>
      <c r="E1183" s="322"/>
    </row>
    <row r="1184" spans="1:5" ht="15" customHeight="1" x14ac:dyDescent="0.2">
      <c r="A1184" s="322"/>
      <c r="B1184" s="322"/>
      <c r="C1184" s="322"/>
      <c r="D1184" s="322"/>
      <c r="E1184" s="322"/>
    </row>
    <row r="1185" spans="1:5" ht="15" customHeight="1" x14ac:dyDescent="0.2">
      <c r="A1185" s="322"/>
      <c r="B1185" s="322"/>
      <c r="C1185" s="322"/>
      <c r="D1185" s="322"/>
      <c r="E1185" s="322"/>
    </row>
    <row r="1186" spans="1:5" ht="15" customHeight="1" x14ac:dyDescent="0.2">
      <c r="A1186" s="322"/>
      <c r="B1186" s="322"/>
      <c r="C1186" s="322"/>
      <c r="D1186" s="322"/>
      <c r="E1186" s="322"/>
    </row>
    <row r="1187" spans="1:5" ht="15" customHeight="1" x14ac:dyDescent="0.2">
      <c r="A1187" s="322"/>
      <c r="B1187" s="322"/>
      <c r="C1187" s="322"/>
      <c r="D1187" s="322"/>
      <c r="E1187" s="322"/>
    </row>
    <row r="1188" spans="1:5" ht="15" customHeight="1" x14ac:dyDescent="0.2">
      <c r="A1188" s="83"/>
      <c r="B1188" s="83"/>
      <c r="C1188" s="83"/>
      <c r="D1188" s="83"/>
      <c r="E1188" s="83"/>
    </row>
    <row r="1189" spans="1:5" ht="15" customHeight="1" x14ac:dyDescent="0.25">
      <c r="A1189" s="36" t="s">
        <v>18</v>
      </c>
      <c r="B1189" s="37"/>
      <c r="C1189" s="37"/>
      <c r="D1189" s="37"/>
      <c r="E1189" s="37"/>
    </row>
    <row r="1190" spans="1:5" ht="15" customHeight="1" x14ac:dyDescent="0.2">
      <c r="A1190" s="38" t="s">
        <v>278</v>
      </c>
      <c r="B1190" s="37"/>
      <c r="C1190" s="37"/>
      <c r="D1190" s="37"/>
      <c r="E1190" s="39" t="s">
        <v>279</v>
      </c>
    </row>
    <row r="1191" spans="1:5" ht="15" customHeight="1" x14ac:dyDescent="0.2">
      <c r="A1191" s="127"/>
      <c r="B1191" s="128"/>
      <c r="C1191" s="37"/>
      <c r="D1191" s="37"/>
      <c r="E1191" s="42"/>
    </row>
    <row r="1192" spans="1:5" ht="15" customHeight="1" x14ac:dyDescent="0.2">
      <c r="A1192" s="195" t="s">
        <v>49</v>
      </c>
      <c r="B1192" s="195" t="s">
        <v>50</v>
      </c>
      <c r="C1192" s="195" t="s">
        <v>51</v>
      </c>
      <c r="D1192" s="196" t="s">
        <v>52</v>
      </c>
      <c r="E1192" s="207" t="s">
        <v>53</v>
      </c>
    </row>
    <row r="1193" spans="1:5" ht="15" customHeight="1" x14ac:dyDescent="0.2">
      <c r="A1193" s="198">
        <v>552</v>
      </c>
      <c r="B1193" s="272">
        <v>30100000000</v>
      </c>
      <c r="C1193" s="236">
        <v>2310</v>
      </c>
      <c r="D1193" s="267" t="s">
        <v>97</v>
      </c>
      <c r="E1193" s="307">
        <v>-749000</v>
      </c>
    </row>
    <row r="1194" spans="1:5" ht="15" customHeight="1" x14ac:dyDescent="0.2">
      <c r="A1194" s="198">
        <v>552</v>
      </c>
      <c r="B1194" s="272">
        <v>30100008469</v>
      </c>
      <c r="C1194" s="236">
        <v>2310</v>
      </c>
      <c r="D1194" s="281" t="s">
        <v>240</v>
      </c>
      <c r="E1194" s="294">
        <v>249000</v>
      </c>
    </row>
    <row r="1195" spans="1:5" ht="15" customHeight="1" x14ac:dyDescent="0.2">
      <c r="A1195" s="198">
        <v>552</v>
      </c>
      <c r="B1195" s="272">
        <v>30100008316</v>
      </c>
      <c r="C1195" s="236">
        <v>2321</v>
      </c>
      <c r="D1195" s="267" t="s">
        <v>97</v>
      </c>
      <c r="E1195" s="294">
        <v>200000</v>
      </c>
    </row>
    <row r="1196" spans="1:5" ht="15" customHeight="1" x14ac:dyDescent="0.2">
      <c r="A1196" s="198">
        <v>552</v>
      </c>
      <c r="B1196" s="272">
        <v>30100008154</v>
      </c>
      <c r="C1196" s="236">
        <v>3739</v>
      </c>
      <c r="D1196" s="281" t="s">
        <v>240</v>
      </c>
      <c r="E1196" s="294">
        <v>300000</v>
      </c>
    </row>
    <row r="1197" spans="1:5" ht="15" customHeight="1" x14ac:dyDescent="0.2">
      <c r="A1197" s="203"/>
      <c r="B1197" s="203"/>
      <c r="C1197" s="204" t="s">
        <v>55</v>
      </c>
      <c r="D1197" s="205"/>
      <c r="E1197" s="206">
        <f>SUM(E1193:E1196)</f>
        <v>0</v>
      </c>
    </row>
    <row r="1198" spans="1:5" ht="15" customHeight="1" x14ac:dyDescent="0.2"/>
    <row r="1199" spans="1:5" ht="15" customHeight="1" x14ac:dyDescent="0.25">
      <c r="A1199" s="33" t="s">
        <v>486</v>
      </c>
    </row>
    <row r="1200" spans="1:5" ht="15" customHeight="1" x14ac:dyDescent="0.2">
      <c r="A1200" s="323" t="s">
        <v>347</v>
      </c>
      <c r="B1200" s="323"/>
      <c r="C1200" s="323"/>
      <c r="D1200" s="323"/>
      <c r="E1200" s="323"/>
    </row>
    <row r="1201" spans="1:5" ht="15" customHeight="1" x14ac:dyDescent="0.2">
      <c r="A1201" s="323"/>
      <c r="B1201" s="323"/>
      <c r="C1201" s="323"/>
      <c r="D1201" s="323"/>
      <c r="E1201" s="323"/>
    </row>
    <row r="1202" spans="1:5" ht="15" customHeight="1" x14ac:dyDescent="0.2">
      <c r="A1202" s="322" t="s">
        <v>487</v>
      </c>
      <c r="B1202" s="322"/>
      <c r="C1202" s="322"/>
      <c r="D1202" s="322"/>
      <c r="E1202" s="322"/>
    </row>
    <row r="1203" spans="1:5" ht="15" customHeight="1" x14ac:dyDescent="0.2">
      <c r="A1203" s="322"/>
      <c r="B1203" s="322"/>
      <c r="C1203" s="322"/>
      <c r="D1203" s="322"/>
      <c r="E1203" s="322"/>
    </row>
    <row r="1204" spans="1:5" ht="15" customHeight="1" x14ac:dyDescent="0.2">
      <c r="A1204" s="322"/>
      <c r="B1204" s="322"/>
      <c r="C1204" s="322"/>
      <c r="D1204" s="322"/>
      <c r="E1204" s="322"/>
    </row>
    <row r="1205" spans="1:5" ht="15" customHeight="1" x14ac:dyDescent="0.2">
      <c r="A1205" s="322"/>
      <c r="B1205" s="322"/>
      <c r="C1205" s="322"/>
      <c r="D1205" s="322"/>
      <c r="E1205" s="322"/>
    </row>
    <row r="1206" spans="1:5" ht="15" customHeight="1" x14ac:dyDescent="0.2">
      <c r="A1206" s="322"/>
      <c r="B1206" s="322"/>
      <c r="C1206" s="322"/>
      <c r="D1206" s="322"/>
      <c r="E1206" s="322"/>
    </row>
    <row r="1207" spans="1:5" ht="15" customHeight="1" x14ac:dyDescent="0.2">
      <c r="A1207" s="322"/>
      <c r="B1207" s="322"/>
      <c r="C1207" s="322"/>
      <c r="D1207" s="322"/>
      <c r="E1207" s="322"/>
    </row>
    <row r="1208" spans="1:5" ht="15" customHeight="1" x14ac:dyDescent="0.2">
      <c r="A1208" s="35"/>
      <c r="B1208" s="35"/>
      <c r="C1208" s="35"/>
      <c r="D1208" s="35"/>
      <c r="E1208" s="35"/>
    </row>
    <row r="1209" spans="1:5" ht="15" customHeight="1" x14ac:dyDescent="0.25">
      <c r="A1209" s="36" t="s">
        <v>18</v>
      </c>
      <c r="B1209" s="37"/>
      <c r="C1209" s="37"/>
      <c r="D1209" s="37"/>
      <c r="E1209" s="37"/>
    </row>
    <row r="1210" spans="1:5" ht="15" customHeight="1" x14ac:dyDescent="0.2">
      <c r="A1210" s="38" t="s">
        <v>349</v>
      </c>
      <c r="B1210" s="37"/>
      <c r="C1210" s="37"/>
      <c r="D1210" s="37"/>
      <c r="E1210" s="39" t="s">
        <v>350</v>
      </c>
    </row>
    <row r="1211" spans="1:5" ht="15" customHeight="1" x14ac:dyDescent="0.2">
      <c r="A1211" s="127"/>
      <c r="B1211" s="128"/>
      <c r="C1211" s="37"/>
      <c r="D1211" s="37"/>
      <c r="E1211" s="42"/>
    </row>
    <row r="1212" spans="1:5" ht="15" customHeight="1" x14ac:dyDescent="0.2">
      <c r="A1212" s="207" t="s">
        <v>49</v>
      </c>
      <c r="B1212" s="195" t="s">
        <v>50</v>
      </c>
      <c r="C1212" s="195" t="s">
        <v>51</v>
      </c>
      <c r="D1212" s="196" t="s">
        <v>52</v>
      </c>
      <c r="E1212" s="197" t="s">
        <v>53</v>
      </c>
    </row>
    <row r="1213" spans="1:5" ht="15" customHeight="1" x14ac:dyDescent="0.2">
      <c r="A1213" s="211">
        <v>551</v>
      </c>
      <c r="B1213" s="272">
        <v>42001000000</v>
      </c>
      <c r="C1213" s="209">
        <v>2399</v>
      </c>
      <c r="D1213" s="224" t="s">
        <v>240</v>
      </c>
      <c r="E1213" s="220">
        <v>-2000000</v>
      </c>
    </row>
    <row r="1214" spans="1:5" ht="15" customHeight="1" x14ac:dyDescent="0.2">
      <c r="A1214" s="211">
        <v>551</v>
      </c>
      <c r="B1214" s="272">
        <v>42001008233</v>
      </c>
      <c r="C1214" s="209">
        <v>2321</v>
      </c>
      <c r="D1214" s="243" t="s">
        <v>240</v>
      </c>
      <c r="E1214" s="220">
        <v>2000000</v>
      </c>
    </row>
    <row r="1215" spans="1:5" ht="15" customHeight="1" x14ac:dyDescent="0.2">
      <c r="A1215" s="211"/>
      <c r="B1215" s="280"/>
      <c r="C1215" s="204" t="s">
        <v>55</v>
      </c>
      <c r="D1215" s="205"/>
      <c r="E1215" s="206">
        <f>SUM(E1213:E1214)</f>
        <v>0</v>
      </c>
    </row>
    <row r="1216" spans="1:5" ht="15" customHeight="1" x14ac:dyDescent="0.2"/>
    <row r="1217" spans="1:5" ht="15" customHeight="1" x14ac:dyDescent="0.2"/>
    <row r="1218" spans="1:5" ht="15" customHeight="1" x14ac:dyDescent="0.25">
      <c r="A1218" s="33" t="s">
        <v>488</v>
      </c>
    </row>
    <row r="1219" spans="1:5" ht="15" customHeight="1" x14ac:dyDescent="0.2">
      <c r="A1219" s="323" t="s">
        <v>87</v>
      </c>
      <c r="B1219" s="323"/>
      <c r="C1219" s="323"/>
      <c r="D1219" s="323"/>
      <c r="E1219" s="323"/>
    </row>
    <row r="1220" spans="1:5" ht="15" customHeight="1" x14ac:dyDescent="0.2">
      <c r="A1220" s="323"/>
      <c r="B1220" s="323"/>
      <c r="C1220" s="323"/>
      <c r="D1220" s="323"/>
      <c r="E1220" s="323"/>
    </row>
    <row r="1221" spans="1:5" ht="15" customHeight="1" x14ac:dyDescent="0.2">
      <c r="A1221" s="322" t="s">
        <v>489</v>
      </c>
      <c r="B1221" s="322"/>
      <c r="C1221" s="322"/>
      <c r="D1221" s="322"/>
      <c r="E1221" s="322"/>
    </row>
    <row r="1222" spans="1:5" ht="15" customHeight="1" x14ac:dyDescent="0.2">
      <c r="A1222" s="322"/>
      <c r="B1222" s="322"/>
      <c r="C1222" s="322"/>
      <c r="D1222" s="322"/>
      <c r="E1222" s="322"/>
    </row>
    <row r="1223" spans="1:5" ht="15" customHeight="1" x14ac:dyDescent="0.2">
      <c r="A1223" s="322"/>
      <c r="B1223" s="322"/>
      <c r="C1223" s="322"/>
      <c r="D1223" s="322"/>
      <c r="E1223" s="322"/>
    </row>
    <row r="1224" spans="1:5" ht="15" customHeight="1" x14ac:dyDescent="0.2">
      <c r="A1224" s="322"/>
      <c r="B1224" s="322"/>
      <c r="C1224" s="322"/>
      <c r="D1224" s="322"/>
      <c r="E1224" s="322"/>
    </row>
    <row r="1225" spans="1:5" ht="15" customHeight="1" x14ac:dyDescent="0.2">
      <c r="A1225" s="322"/>
      <c r="B1225" s="322"/>
      <c r="C1225" s="322"/>
      <c r="D1225" s="322"/>
      <c r="E1225" s="322"/>
    </row>
    <row r="1226" spans="1:5" ht="15" customHeight="1" x14ac:dyDescent="0.2">
      <c r="A1226" s="322"/>
      <c r="B1226" s="322"/>
      <c r="C1226" s="322"/>
      <c r="D1226" s="322"/>
      <c r="E1226" s="322"/>
    </row>
    <row r="1227" spans="1:5" ht="15" customHeight="1" x14ac:dyDescent="0.2">
      <c r="A1227" s="83"/>
      <c r="B1227" s="83"/>
      <c r="C1227" s="83"/>
      <c r="D1227" s="83"/>
      <c r="E1227" s="83"/>
    </row>
    <row r="1228" spans="1:5" ht="15" customHeight="1" x14ac:dyDescent="0.25">
      <c r="A1228" s="36" t="s">
        <v>18</v>
      </c>
      <c r="B1228" s="37"/>
      <c r="C1228" s="37"/>
      <c r="D1228" s="37"/>
      <c r="E1228" s="37"/>
    </row>
    <row r="1229" spans="1:5" ht="15" customHeight="1" x14ac:dyDescent="0.2">
      <c r="A1229" s="38" t="s">
        <v>75</v>
      </c>
      <c r="B1229" s="37"/>
      <c r="C1229" s="37"/>
      <c r="D1229" s="37"/>
      <c r="E1229" s="39" t="s">
        <v>76</v>
      </c>
    </row>
    <row r="1230" spans="1:5" ht="15" customHeight="1" x14ac:dyDescent="0.2">
      <c r="A1230" s="127"/>
      <c r="B1230" s="128"/>
      <c r="C1230" s="37"/>
      <c r="D1230" s="37"/>
      <c r="E1230" s="42"/>
    </row>
    <row r="1231" spans="1:5" ht="15" customHeight="1" x14ac:dyDescent="0.2">
      <c r="A1231" s="138"/>
      <c r="B1231" s="195" t="s">
        <v>50</v>
      </c>
      <c r="C1231" s="195" t="s">
        <v>51</v>
      </c>
      <c r="D1231" s="196" t="s">
        <v>52</v>
      </c>
      <c r="E1231" s="197" t="s">
        <v>53</v>
      </c>
    </row>
    <row r="1232" spans="1:5" ht="15" customHeight="1" x14ac:dyDescent="0.2">
      <c r="A1232" s="53"/>
      <c r="B1232" s="272">
        <v>20000000000</v>
      </c>
      <c r="C1232" s="236">
        <v>3269</v>
      </c>
      <c r="D1232" s="224" t="s">
        <v>93</v>
      </c>
      <c r="E1232" s="220">
        <v>-53799</v>
      </c>
    </row>
    <row r="1233" spans="1:5" ht="15" customHeight="1" x14ac:dyDescent="0.2">
      <c r="A1233" s="53"/>
      <c r="B1233" s="272">
        <v>20000000000</v>
      </c>
      <c r="C1233" s="236">
        <v>3269</v>
      </c>
      <c r="D1233" s="224" t="s">
        <v>109</v>
      </c>
      <c r="E1233" s="220">
        <v>53799</v>
      </c>
    </row>
    <row r="1234" spans="1:5" ht="15" customHeight="1" x14ac:dyDescent="0.2">
      <c r="A1234" s="171"/>
      <c r="B1234" s="203"/>
      <c r="C1234" s="204" t="s">
        <v>55</v>
      </c>
      <c r="D1234" s="205"/>
      <c r="E1234" s="206">
        <f>SUM(E1232:E1233)</f>
        <v>0</v>
      </c>
    </row>
    <row r="1235" spans="1:5" ht="15" customHeight="1" x14ac:dyDescent="0.2"/>
    <row r="1236" spans="1:5" ht="15" customHeight="1" x14ac:dyDescent="0.2"/>
    <row r="1237" spans="1:5" ht="15" customHeight="1" x14ac:dyDescent="0.25">
      <c r="A1237" s="33" t="s">
        <v>490</v>
      </c>
    </row>
    <row r="1238" spans="1:5" ht="15" customHeight="1" x14ac:dyDescent="0.2">
      <c r="A1238" s="323" t="s">
        <v>87</v>
      </c>
      <c r="B1238" s="323"/>
      <c r="C1238" s="323"/>
      <c r="D1238" s="323"/>
      <c r="E1238" s="323"/>
    </row>
    <row r="1239" spans="1:5" ht="15" customHeight="1" x14ac:dyDescent="0.2">
      <c r="A1239" s="323"/>
      <c r="B1239" s="323"/>
      <c r="C1239" s="323"/>
      <c r="D1239" s="323"/>
      <c r="E1239" s="323"/>
    </row>
    <row r="1240" spans="1:5" ht="15" customHeight="1" x14ac:dyDescent="0.2">
      <c r="A1240" s="322" t="s">
        <v>491</v>
      </c>
      <c r="B1240" s="322"/>
      <c r="C1240" s="322"/>
      <c r="D1240" s="322"/>
      <c r="E1240" s="322"/>
    </row>
    <row r="1241" spans="1:5" ht="15" customHeight="1" x14ac:dyDescent="0.2">
      <c r="A1241" s="322"/>
      <c r="B1241" s="322"/>
      <c r="C1241" s="322"/>
      <c r="D1241" s="322"/>
      <c r="E1241" s="322"/>
    </row>
    <row r="1242" spans="1:5" ht="15" customHeight="1" x14ac:dyDescent="0.2">
      <c r="A1242" s="322"/>
      <c r="B1242" s="322"/>
      <c r="C1242" s="322"/>
      <c r="D1242" s="322"/>
      <c r="E1242" s="322"/>
    </row>
    <row r="1243" spans="1:5" ht="15" customHeight="1" x14ac:dyDescent="0.2">
      <c r="A1243" s="322"/>
      <c r="B1243" s="322"/>
      <c r="C1243" s="322"/>
      <c r="D1243" s="322"/>
      <c r="E1243" s="322"/>
    </row>
    <row r="1244" spans="1:5" ht="15" customHeight="1" x14ac:dyDescent="0.2">
      <c r="A1244" s="322"/>
      <c r="B1244" s="322"/>
      <c r="C1244" s="322"/>
      <c r="D1244" s="322"/>
      <c r="E1244" s="322"/>
    </row>
    <row r="1245" spans="1:5" ht="15" customHeight="1" x14ac:dyDescent="0.2">
      <c r="A1245" s="322"/>
      <c r="B1245" s="322"/>
      <c r="C1245" s="322"/>
      <c r="D1245" s="322"/>
      <c r="E1245" s="322"/>
    </row>
    <row r="1246" spans="1:5" ht="15" customHeight="1" x14ac:dyDescent="0.2">
      <c r="A1246" s="83"/>
      <c r="B1246" s="83"/>
      <c r="C1246" s="83"/>
      <c r="D1246" s="83"/>
      <c r="E1246" s="83"/>
    </row>
    <row r="1247" spans="1:5" ht="15" customHeight="1" x14ac:dyDescent="0.2">
      <c r="A1247" s="83"/>
      <c r="B1247" s="83"/>
      <c r="C1247" s="83"/>
      <c r="D1247" s="83"/>
      <c r="E1247" s="83"/>
    </row>
    <row r="1248" spans="1:5" ht="15" customHeight="1" x14ac:dyDescent="0.2">
      <c r="A1248" s="83"/>
      <c r="B1248" s="83"/>
      <c r="C1248" s="83"/>
      <c r="D1248" s="83"/>
      <c r="E1248" s="83"/>
    </row>
    <row r="1249" spans="1:5" ht="15" customHeight="1" x14ac:dyDescent="0.2">
      <c r="A1249" s="83"/>
      <c r="B1249" s="83"/>
      <c r="C1249" s="83"/>
      <c r="D1249" s="83"/>
      <c r="E1249" s="83"/>
    </row>
    <row r="1250" spans="1:5" ht="15" customHeight="1" x14ac:dyDescent="0.2">
      <c r="A1250" s="83"/>
      <c r="B1250" s="83"/>
      <c r="C1250" s="83"/>
      <c r="D1250" s="83"/>
      <c r="E1250" s="83"/>
    </row>
    <row r="1251" spans="1:5" ht="15" customHeight="1" x14ac:dyDescent="0.25">
      <c r="A1251" s="36" t="s">
        <v>18</v>
      </c>
      <c r="B1251" s="37"/>
      <c r="C1251" s="37"/>
      <c r="D1251" s="37"/>
      <c r="E1251" s="37"/>
    </row>
    <row r="1252" spans="1:5" ht="15" customHeight="1" x14ac:dyDescent="0.2">
      <c r="A1252" s="38" t="s">
        <v>75</v>
      </c>
      <c r="B1252" s="37"/>
      <c r="C1252" s="37"/>
      <c r="D1252" s="37"/>
      <c r="E1252" s="39" t="s">
        <v>76</v>
      </c>
    </row>
    <row r="1253" spans="1:5" ht="15" customHeight="1" x14ac:dyDescent="0.2">
      <c r="A1253" s="127"/>
      <c r="B1253" s="128"/>
      <c r="C1253" s="37"/>
      <c r="D1253" s="37"/>
      <c r="E1253" s="42"/>
    </row>
    <row r="1254" spans="1:5" ht="15" customHeight="1" x14ac:dyDescent="0.2">
      <c r="A1254" s="195" t="s">
        <v>49</v>
      </c>
      <c r="B1254" s="195" t="s">
        <v>50</v>
      </c>
      <c r="C1254" s="195" t="s">
        <v>51</v>
      </c>
      <c r="D1254" s="196" t="s">
        <v>52</v>
      </c>
      <c r="E1254" s="197" t="s">
        <v>53</v>
      </c>
    </row>
    <row r="1255" spans="1:5" ht="15" customHeight="1" x14ac:dyDescent="0.2">
      <c r="A1255" s="198"/>
      <c r="B1255" s="272">
        <v>20000000000</v>
      </c>
      <c r="C1255" s="236">
        <v>3269</v>
      </c>
      <c r="D1255" s="224" t="s">
        <v>93</v>
      </c>
      <c r="E1255" s="220">
        <v>-102701</v>
      </c>
    </row>
    <row r="1256" spans="1:5" ht="15" customHeight="1" x14ac:dyDescent="0.2">
      <c r="A1256" s="198">
        <v>16</v>
      </c>
      <c r="B1256" s="272">
        <v>30001001350</v>
      </c>
      <c r="C1256" s="236">
        <v>3421</v>
      </c>
      <c r="D1256" s="259" t="s">
        <v>56</v>
      </c>
      <c r="E1256" s="220">
        <v>35000</v>
      </c>
    </row>
    <row r="1257" spans="1:5" ht="15" customHeight="1" x14ac:dyDescent="0.2">
      <c r="A1257" s="198">
        <v>16</v>
      </c>
      <c r="B1257" s="272">
        <v>30001001100</v>
      </c>
      <c r="C1257" s="236">
        <v>3121</v>
      </c>
      <c r="D1257" s="259" t="s">
        <v>56</v>
      </c>
      <c r="E1257" s="220">
        <v>15000</v>
      </c>
    </row>
    <row r="1258" spans="1:5" ht="15" customHeight="1" x14ac:dyDescent="0.2">
      <c r="A1258" s="198">
        <v>16</v>
      </c>
      <c r="B1258" s="272">
        <v>30001001353</v>
      </c>
      <c r="C1258" s="236">
        <v>3421</v>
      </c>
      <c r="D1258" s="259" t="s">
        <v>56</v>
      </c>
      <c r="E1258" s="220">
        <v>20000</v>
      </c>
    </row>
    <row r="1259" spans="1:5" ht="15" customHeight="1" x14ac:dyDescent="0.2">
      <c r="A1259" s="198">
        <v>16</v>
      </c>
      <c r="B1259" s="272">
        <v>30001001307</v>
      </c>
      <c r="C1259" s="236">
        <v>3231</v>
      </c>
      <c r="D1259" s="259" t="s">
        <v>56</v>
      </c>
      <c r="E1259" s="220">
        <v>11001</v>
      </c>
    </row>
    <row r="1260" spans="1:5" ht="15" customHeight="1" x14ac:dyDescent="0.2">
      <c r="A1260" s="198">
        <v>16</v>
      </c>
      <c r="B1260" s="272">
        <v>30001001355</v>
      </c>
      <c r="C1260" s="236">
        <v>3421</v>
      </c>
      <c r="D1260" s="259" t="s">
        <v>56</v>
      </c>
      <c r="E1260" s="220">
        <v>11700</v>
      </c>
    </row>
    <row r="1261" spans="1:5" ht="15" customHeight="1" x14ac:dyDescent="0.2">
      <c r="A1261" s="198">
        <v>16</v>
      </c>
      <c r="B1261" s="272">
        <v>30001001111</v>
      </c>
      <c r="C1261" s="236">
        <v>3121</v>
      </c>
      <c r="D1261" s="259" t="s">
        <v>56</v>
      </c>
      <c r="E1261" s="220">
        <v>10000</v>
      </c>
    </row>
    <row r="1262" spans="1:5" ht="15" customHeight="1" x14ac:dyDescent="0.2">
      <c r="A1262" s="203"/>
      <c r="B1262" s="203"/>
      <c r="C1262" s="204" t="s">
        <v>55</v>
      </c>
      <c r="D1262" s="205"/>
      <c r="E1262" s="206">
        <f>SUM(E1255:E1261)</f>
        <v>0</v>
      </c>
    </row>
    <row r="1263" spans="1:5" ht="15" customHeight="1" x14ac:dyDescent="0.2"/>
    <row r="1264" spans="1:5" ht="15" customHeight="1" x14ac:dyDescent="0.2"/>
    <row r="1265" spans="1:5" ht="15" customHeight="1" x14ac:dyDescent="0.25">
      <c r="A1265" s="33" t="s">
        <v>492</v>
      </c>
    </row>
    <row r="1266" spans="1:5" ht="15" customHeight="1" x14ac:dyDescent="0.2">
      <c r="A1266" s="323" t="s">
        <v>87</v>
      </c>
      <c r="B1266" s="323"/>
      <c r="C1266" s="323"/>
      <c r="D1266" s="323"/>
      <c r="E1266" s="323"/>
    </row>
    <row r="1267" spans="1:5" ht="15" customHeight="1" x14ac:dyDescent="0.2">
      <c r="A1267" s="323"/>
      <c r="B1267" s="323"/>
      <c r="C1267" s="323"/>
      <c r="D1267" s="323"/>
      <c r="E1267" s="323"/>
    </row>
    <row r="1268" spans="1:5" ht="15" customHeight="1" x14ac:dyDescent="0.2">
      <c r="A1268" s="322" t="s">
        <v>493</v>
      </c>
      <c r="B1268" s="322"/>
      <c r="C1268" s="322"/>
      <c r="D1268" s="322"/>
      <c r="E1268" s="322"/>
    </row>
    <row r="1269" spans="1:5" ht="15" customHeight="1" x14ac:dyDescent="0.2">
      <c r="A1269" s="322"/>
      <c r="B1269" s="322"/>
      <c r="C1269" s="322"/>
      <c r="D1269" s="322"/>
      <c r="E1269" s="322"/>
    </row>
    <row r="1270" spans="1:5" ht="15" customHeight="1" x14ac:dyDescent="0.2">
      <c r="A1270" s="322"/>
      <c r="B1270" s="322"/>
      <c r="C1270" s="322"/>
      <c r="D1270" s="322"/>
      <c r="E1270" s="322"/>
    </row>
    <row r="1271" spans="1:5" ht="15" customHeight="1" x14ac:dyDescent="0.2">
      <c r="A1271" s="322"/>
      <c r="B1271" s="322"/>
      <c r="C1271" s="322"/>
      <c r="D1271" s="322"/>
      <c r="E1271" s="322"/>
    </row>
    <row r="1272" spans="1:5" ht="15" customHeight="1" x14ac:dyDescent="0.2">
      <c r="A1272" s="322"/>
      <c r="B1272" s="322"/>
      <c r="C1272" s="322"/>
      <c r="D1272" s="322"/>
      <c r="E1272" s="322"/>
    </row>
    <row r="1273" spans="1:5" ht="15" customHeight="1" x14ac:dyDescent="0.2">
      <c r="A1273" s="322"/>
      <c r="B1273" s="322"/>
      <c r="C1273" s="322"/>
      <c r="D1273" s="322"/>
      <c r="E1273" s="322"/>
    </row>
    <row r="1274" spans="1:5" ht="15" customHeight="1" x14ac:dyDescent="0.2">
      <c r="A1274" s="322"/>
      <c r="B1274" s="322"/>
      <c r="C1274" s="322"/>
      <c r="D1274" s="322"/>
      <c r="E1274" s="322"/>
    </row>
    <row r="1275" spans="1:5" ht="15" customHeight="1" x14ac:dyDescent="0.2">
      <c r="A1275" s="322"/>
      <c r="B1275" s="322"/>
      <c r="C1275" s="322"/>
      <c r="D1275" s="322"/>
      <c r="E1275" s="322"/>
    </row>
    <row r="1276" spans="1:5" ht="15" customHeight="1" x14ac:dyDescent="0.2">
      <c r="A1276" s="322"/>
      <c r="B1276" s="322"/>
      <c r="C1276" s="322"/>
      <c r="D1276" s="322"/>
      <c r="E1276" s="322"/>
    </row>
    <row r="1277" spans="1:5" ht="15" customHeight="1" x14ac:dyDescent="0.2">
      <c r="A1277" s="83"/>
      <c r="B1277" s="83"/>
      <c r="C1277" s="83"/>
      <c r="D1277" s="83"/>
      <c r="E1277" s="83"/>
    </row>
    <row r="1278" spans="1:5" ht="15" customHeight="1" x14ac:dyDescent="0.25">
      <c r="A1278" s="36" t="s">
        <v>18</v>
      </c>
      <c r="B1278" s="37"/>
      <c r="C1278" s="37"/>
      <c r="D1278" s="37"/>
      <c r="E1278" s="37"/>
    </row>
    <row r="1279" spans="1:5" ht="15" customHeight="1" x14ac:dyDescent="0.2">
      <c r="A1279" s="38" t="s">
        <v>75</v>
      </c>
      <c r="B1279" s="37"/>
      <c r="C1279" s="37"/>
      <c r="D1279" s="37"/>
      <c r="E1279" s="39" t="s">
        <v>76</v>
      </c>
    </row>
    <row r="1280" spans="1:5" ht="15" customHeight="1" x14ac:dyDescent="0.2">
      <c r="A1280" s="127"/>
      <c r="B1280" s="128"/>
      <c r="C1280" s="37"/>
      <c r="D1280" s="37"/>
      <c r="E1280" s="42"/>
    </row>
    <row r="1281" spans="1:5" ht="15" customHeight="1" x14ac:dyDescent="0.2">
      <c r="A1281" s="138"/>
      <c r="B1281" s="195" t="s">
        <v>50</v>
      </c>
      <c r="C1281" s="195" t="s">
        <v>51</v>
      </c>
      <c r="D1281" s="196" t="s">
        <v>52</v>
      </c>
      <c r="E1281" s="197" t="s">
        <v>53</v>
      </c>
    </row>
    <row r="1282" spans="1:5" ht="15" customHeight="1" x14ac:dyDescent="0.2">
      <c r="A1282" s="53"/>
      <c r="B1282" s="272">
        <v>20000000000</v>
      </c>
      <c r="C1282" s="236">
        <v>3269</v>
      </c>
      <c r="D1282" s="224" t="s">
        <v>93</v>
      </c>
      <c r="E1282" s="220">
        <v>-865</v>
      </c>
    </row>
    <row r="1283" spans="1:5" ht="15" customHeight="1" x14ac:dyDescent="0.2">
      <c r="A1283" s="53"/>
      <c r="B1283" s="274">
        <v>30001001044</v>
      </c>
      <c r="C1283" s="236">
        <v>3114</v>
      </c>
      <c r="D1283" s="243" t="s">
        <v>455</v>
      </c>
      <c r="E1283" s="220">
        <v>265</v>
      </c>
    </row>
    <row r="1284" spans="1:5" ht="15" customHeight="1" x14ac:dyDescent="0.2">
      <c r="A1284" s="53"/>
      <c r="B1284" s="274">
        <v>30001001044</v>
      </c>
      <c r="C1284" s="236">
        <v>3114</v>
      </c>
      <c r="D1284" s="224" t="s">
        <v>203</v>
      </c>
      <c r="E1284" s="220">
        <v>600</v>
      </c>
    </row>
    <row r="1285" spans="1:5" ht="15" customHeight="1" x14ac:dyDescent="0.2">
      <c r="A1285" s="171"/>
      <c r="B1285" s="203"/>
      <c r="C1285" s="204" t="s">
        <v>55</v>
      </c>
      <c r="D1285" s="205"/>
      <c r="E1285" s="206">
        <f>SUM(E1282:E1284)</f>
        <v>0</v>
      </c>
    </row>
    <row r="1286" spans="1:5" ht="15" customHeight="1" x14ac:dyDescent="0.2"/>
    <row r="1287" spans="1:5" ht="15" customHeight="1" x14ac:dyDescent="0.2"/>
    <row r="1288" spans="1:5" ht="15" customHeight="1" x14ac:dyDescent="0.25">
      <c r="A1288" s="33" t="s">
        <v>494</v>
      </c>
    </row>
    <row r="1289" spans="1:5" ht="15" customHeight="1" x14ac:dyDescent="0.2">
      <c r="A1289" s="323" t="s">
        <v>107</v>
      </c>
      <c r="B1289" s="323"/>
      <c r="C1289" s="323"/>
      <c r="D1289" s="323"/>
      <c r="E1289" s="323"/>
    </row>
    <row r="1290" spans="1:5" ht="15" customHeight="1" x14ac:dyDescent="0.2">
      <c r="A1290" s="323"/>
      <c r="B1290" s="323"/>
      <c r="C1290" s="323"/>
      <c r="D1290" s="323"/>
      <c r="E1290" s="323"/>
    </row>
    <row r="1291" spans="1:5" ht="15" customHeight="1" x14ac:dyDescent="0.2">
      <c r="A1291" s="322" t="s">
        <v>495</v>
      </c>
      <c r="B1291" s="322"/>
      <c r="C1291" s="322"/>
      <c r="D1291" s="322"/>
      <c r="E1291" s="322"/>
    </row>
    <row r="1292" spans="1:5" ht="15" customHeight="1" x14ac:dyDescent="0.2">
      <c r="A1292" s="322"/>
      <c r="B1292" s="322"/>
      <c r="C1292" s="322"/>
      <c r="D1292" s="322"/>
      <c r="E1292" s="322"/>
    </row>
    <row r="1293" spans="1:5" ht="15" customHeight="1" x14ac:dyDescent="0.2">
      <c r="A1293" s="322"/>
      <c r="B1293" s="322"/>
      <c r="C1293" s="322"/>
      <c r="D1293" s="322"/>
      <c r="E1293" s="322"/>
    </row>
    <row r="1294" spans="1:5" ht="15" customHeight="1" x14ac:dyDescent="0.2">
      <c r="A1294" s="322"/>
      <c r="B1294" s="322"/>
      <c r="C1294" s="322"/>
      <c r="D1294" s="322"/>
      <c r="E1294" s="322"/>
    </row>
    <row r="1295" spans="1:5" ht="15" customHeight="1" x14ac:dyDescent="0.2">
      <c r="A1295" s="322"/>
      <c r="B1295" s="322"/>
      <c r="C1295" s="322"/>
      <c r="D1295" s="322"/>
      <c r="E1295" s="322"/>
    </row>
    <row r="1296" spans="1:5" ht="15" customHeight="1" x14ac:dyDescent="0.2">
      <c r="A1296" s="322"/>
      <c r="B1296" s="322"/>
      <c r="C1296" s="322"/>
      <c r="D1296" s="322"/>
      <c r="E1296" s="322"/>
    </row>
    <row r="1297" spans="1:5" ht="15" customHeight="1" x14ac:dyDescent="0.2"/>
    <row r="1298" spans="1:5" ht="15" customHeight="1" x14ac:dyDescent="0.2"/>
    <row r="1299" spans="1:5" ht="15" customHeight="1" x14ac:dyDescent="0.2"/>
    <row r="1300" spans="1:5" ht="15" customHeight="1" x14ac:dyDescent="0.2"/>
    <row r="1301" spans="1:5" ht="15" customHeight="1" x14ac:dyDescent="0.2"/>
    <row r="1302" spans="1:5" ht="15" customHeight="1" x14ac:dyDescent="0.2"/>
    <row r="1303" spans="1:5" ht="15" customHeight="1" x14ac:dyDescent="0.25">
      <c r="A1303" s="64" t="s">
        <v>18</v>
      </c>
      <c r="B1303" s="65"/>
      <c r="C1303" s="65"/>
    </row>
    <row r="1304" spans="1:5" ht="15" customHeight="1" x14ac:dyDescent="0.2">
      <c r="A1304" s="38" t="s">
        <v>84</v>
      </c>
      <c r="B1304" s="41"/>
      <c r="C1304" s="41"/>
      <c r="D1304" s="41"/>
      <c r="E1304" s="41" t="s">
        <v>85</v>
      </c>
    </row>
    <row r="1305" spans="1:5" ht="15" customHeight="1" x14ac:dyDescent="0.2">
      <c r="A1305" s="68"/>
      <c r="B1305" s="118"/>
      <c r="C1305" s="65"/>
      <c r="D1305" s="119"/>
      <c r="E1305" s="97"/>
    </row>
    <row r="1306" spans="1:5" ht="15" customHeight="1" x14ac:dyDescent="0.2">
      <c r="A1306" s="70"/>
      <c r="B1306" s="207" t="s">
        <v>50</v>
      </c>
      <c r="C1306" s="207" t="s">
        <v>51</v>
      </c>
      <c r="D1306" s="208" t="s">
        <v>52</v>
      </c>
      <c r="E1306" s="197" t="s">
        <v>53</v>
      </c>
    </row>
    <row r="1307" spans="1:5" ht="15" customHeight="1" x14ac:dyDescent="0.2">
      <c r="A1307" s="53"/>
      <c r="B1307" s="209">
        <v>20004000000</v>
      </c>
      <c r="C1307" s="200">
        <v>4399</v>
      </c>
      <c r="D1307" s="243" t="s">
        <v>213</v>
      </c>
      <c r="E1307" s="202">
        <v>-2199000</v>
      </c>
    </row>
    <row r="1308" spans="1:5" ht="15" customHeight="1" x14ac:dyDescent="0.2">
      <c r="A1308" s="53"/>
      <c r="B1308" s="209">
        <v>20000000000</v>
      </c>
      <c r="C1308" s="200">
        <v>4399</v>
      </c>
      <c r="D1308" s="224" t="s">
        <v>93</v>
      </c>
      <c r="E1308" s="202">
        <v>2199000</v>
      </c>
    </row>
    <row r="1309" spans="1:5" ht="15" customHeight="1" x14ac:dyDescent="0.2">
      <c r="A1309" s="177"/>
      <c r="B1309" s="212"/>
      <c r="C1309" s="213" t="s">
        <v>55</v>
      </c>
      <c r="D1309" s="214"/>
      <c r="E1309" s="215">
        <f>SUM(E1307:E1308)</f>
        <v>0</v>
      </c>
    </row>
    <row r="1310" spans="1:5" ht="15" customHeight="1" x14ac:dyDescent="0.2"/>
    <row r="1311" spans="1:5" ht="15" customHeight="1" x14ac:dyDescent="0.2"/>
    <row r="1312" spans="1:5" ht="15" customHeight="1" x14ac:dyDescent="0.25">
      <c r="A1312" s="33" t="s">
        <v>496</v>
      </c>
    </row>
    <row r="1313" spans="1:5" ht="15" customHeight="1" x14ac:dyDescent="0.2">
      <c r="A1313" s="323" t="s">
        <v>107</v>
      </c>
      <c r="B1313" s="323"/>
      <c r="C1313" s="323"/>
      <c r="D1313" s="323"/>
      <c r="E1313" s="323"/>
    </row>
    <row r="1314" spans="1:5" ht="15" customHeight="1" x14ac:dyDescent="0.2">
      <c r="A1314" s="323"/>
      <c r="B1314" s="323"/>
      <c r="C1314" s="323"/>
      <c r="D1314" s="323"/>
      <c r="E1314" s="323"/>
    </row>
    <row r="1315" spans="1:5" ht="15" customHeight="1" x14ac:dyDescent="0.2">
      <c r="A1315" s="322" t="s">
        <v>497</v>
      </c>
      <c r="B1315" s="322"/>
      <c r="C1315" s="322"/>
      <c r="D1315" s="322"/>
      <c r="E1315" s="322"/>
    </row>
    <row r="1316" spans="1:5" ht="15" customHeight="1" x14ac:dyDescent="0.2">
      <c r="A1316" s="322"/>
      <c r="B1316" s="322"/>
      <c r="C1316" s="322"/>
      <c r="D1316" s="322"/>
      <c r="E1316" s="322"/>
    </row>
    <row r="1317" spans="1:5" ht="15" customHeight="1" x14ac:dyDescent="0.2">
      <c r="A1317" s="322"/>
      <c r="B1317" s="322"/>
      <c r="C1317" s="322"/>
      <c r="D1317" s="322"/>
      <c r="E1317" s="322"/>
    </row>
    <row r="1318" spans="1:5" ht="15" customHeight="1" x14ac:dyDescent="0.2">
      <c r="A1318" s="322"/>
      <c r="B1318" s="322"/>
      <c r="C1318" s="322"/>
      <c r="D1318" s="322"/>
      <c r="E1318" s="322"/>
    </row>
    <row r="1319" spans="1:5" ht="15" customHeight="1" x14ac:dyDescent="0.2">
      <c r="A1319" s="322"/>
      <c r="B1319" s="322"/>
      <c r="C1319" s="322"/>
      <c r="D1319" s="322"/>
      <c r="E1319" s="322"/>
    </row>
    <row r="1320" spans="1:5" ht="15" customHeight="1" x14ac:dyDescent="0.2">
      <c r="A1320" s="322"/>
      <c r="B1320" s="322"/>
      <c r="C1320" s="322"/>
      <c r="D1320" s="322"/>
      <c r="E1320" s="322"/>
    </row>
    <row r="1321" spans="1:5" ht="15" customHeight="1" x14ac:dyDescent="0.2"/>
    <row r="1322" spans="1:5" ht="15" customHeight="1" x14ac:dyDescent="0.25">
      <c r="A1322" s="64" t="s">
        <v>18</v>
      </c>
      <c r="B1322" s="65"/>
      <c r="C1322" s="65"/>
    </row>
    <row r="1323" spans="1:5" ht="15" customHeight="1" x14ac:dyDescent="0.2">
      <c r="A1323" s="38" t="s">
        <v>84</v>
      </c>
      <c r="B1323" s="41"/>
      <c r="C1323" s="41"/>
      <c r="D1323" s="41"/>
      <c r="E1323" s="41" t="s">
        <v>85</v>
      </c>
    </row>
    <row r="1324" spans="1:5" ht="15" customHeight="1" x14ac:dyDescent="0.2">
      <c r="A1324" s="68"/>
      <c r="B1324" s="118"/>
      <c r="C1324" s="65"/>
      <c r="D1324" s="119"/>
      <c r="E1324" s="97"/>
    </row>
    <row r="1325" spans="1:5" ht="15" customHeight="1" x14ac:dyDescent="0.2">
      <c r="A1325" s="207" t="s">
        <v>49</v>
      </c>
      <c r="B1325" s="207" t="s">
        <v>50</v>
      </c>
      <c r="C1325" s="207" t="s">
        <v>51</v>
      </c>
      <c r="D1325" s="208" t="s">
        <v>52</v>
      </c>
      <c r="E1325" s="197" t="s">
        <v>53</v>
      </c>
    </row>
    <row r="1326" spans="1:5" ht="15" customHeight="1" x14ac:dyDescent="0.2">
      <c r="A1326" s="198">
        <v>20</v>
      </c>
      <c r="B1326" s="209">
        <v>30002000000</v>
      </c>
      <c r="C1326" s="200">
        <v>4399</v>
      </c>
      <c r="D1326" s="259" t="s">
        <v>56</v>
      </c>
      <c r="E1326" s="202">
        <v>-17001000</v>
      </c>
    </row>
    <row r="1327" spans="1:5" ht="15" customHeight="1" x14ac:dyDescent="0.2">
      <c r="A1327" s="198">
        <v>20</v>
      </c>
      <c r="B1327" s="209">
        <v>30002001634</v>
      </c>
      <c r="C1327" s="200">
        <v>4351</v>
      </c>
      <c r="D1327" s="259" t="s">
        <v>56</v>
      </c>
      <c r="E1327" s="202">
        <v>-150000</v>
      </c>
    </row>
    <row r="1328" spans="1:5" ht="15" customHeight="1" x14ac:dyDescent="0.2">
      <c r="A1328" s="198">
        <v>20</v>
      </c>
      <c r="B1328" s="209">
        <v>30002001644</v>
      </c>
      <c r="C1328" s="200">
        <v>4372</v>
      </c>
      <c r="D1328" s="259" t="s">
        <v>56</v>
      </c>
      <c r="E1328" s="202">
        <v>-385000</v>
      </c>
    </row>
    <row r="1329" spans="1:5" ht="15" customHeight="1" x14ac:dyDescent="0.2">
      <c r="A1329" s="198">
        <v>20</v>
      </c>
      <c r="B1329" s="209">
        <v>30002001649</v>
      </c>
      <c r="C1329" s="200">
        <v>4354</v>
      </c>
      <c r="D1329" s="259" t="s">
        <v>56</v>
      </c>
      <c r="E1329" s="202">
        <v>-110000</v>
      </c>
    </row>
    <row r="1330" spans="1:5" ht="15" customHeight="1" x14ac:dyDescent="0.2">
      <c r="A1330" s="198">
        <v>20</v>
      </c>
      <c r="B1330" s="209">
        <v>30002001631</v>
      </c>
      <c r="C1330" s="200">
        <v>4357</v>
      </c>
      <c r="D1330" s="259" t="s">
        <v>56</v>
      </c>
      <c r="E1330" s="202">
        <v>476000</v>
      </c>
    </row>
    <row r="1331" spans="1:5" ht="15" customHeight="1" x14ac:dyDescent="0.2">
      <c r="A1331" s="198">
        <v>20</v>
      </c>
      <c r="B1331" s="209">
        <v>30002001632</v>
      </c>
      <c r="C1331" s="200">
        <v>4357</v>
      </c>
      <c r="D1331" s="259" t="s">
        <v>56</v>
      </c>
      <c r="E1331" s="202">
        <v>1050000</v>
      </c>
    </row>
    <row r="1332" spans="1:5" ht="15" customHeight="1" x14ac:dyDescent="0.2">
      <c r="A1332" s="198">
        <v>20</v>
      </c>
      <c r="B1332" s="209">
        <v>30002001633</v>
      </c>
      <c r="C1332" s="200">
        <v>4357</v>
      </c>
      <c r="D1332" s="259" t="s">
        <v>56</v>
      </c>
      <c r="E1332" s="202">
        <v>872000</v>
      </c>
    </row>
    <row r="1333" spans="1:5" ht="15" customHeight="1" x14ac:dyDescent="0.2">
      <c r="A1333" s="198">
        <v>20</v>
      </c>
      <c r="B1333" s="209">
        <v>30002001635</v>
      </c>
      <c r="C1333" s="200">
        <v>4357</v>
      </c>
      <c r="D1333" s="259" t="s">
        <v>56</v>
      </c>
      <c r="E1333" s="202">
        <v>843000</v>
      </c>
    </row>
    <row r="1334" spans="1:5" ht="15" customHeight="1" x14ac:dyDescent="0.2">
      <c r="A1334" s="198">
        <v>20</v>
      </c>
      <c r="B1334" s="209">
        <v>30002001637</v>
      </c>
      <c r="C1334" s="200">
        <v>4357</v>
      </c>
      <c r="D1334" s="259" t="s">
        <v>56</v>
      </c>
      <c r="E1334" s="202">
        <v>621000</v>
      </c>
    </row>
    <row r="1335" spans="1:5" ht="15" customHeight="1" x14ac:dyDescent="0.2">
      <c r="A1335" s="198">
        <v>20</v>
      </c>
      <c r="B1335" s="209">
        <v>30002001638</v>
      </c>
      <c r="C1335" s="200">
        <v>4357</v>
      </c>
      <c r="D1335" s="259" t="s">
        <v>56</v>
      </c>
      <c r="E1335" s="202">
        <v>1067000</v>
      </c>
    </row>
    <row r="1336" spans="1:5" ht="15" customHeight="1" x14ac:dyDescent="0.2">
      <c r="A1336" s="198">
        <v>20</v>
      </c>
      <c r="B1336" s="209">
        <v>30002001640</v>
      </c>
      <c r="C1336" s="200">
        <v>4357</v>
      </c>
      <c r="D1336" s="259" t="s">
        <v>56</v>
      </c>
      <c r="E1336" s="202">
        <v>2379000</v>
      </c>
    </row>
    <row r="1337" spans="1:5" ht="15" customHeight="1" x14ac:dyDescent="0.2">
      <c r="A1337" s="198">
        <v>20</v>
      </c>
      <c r="B1337" s="209">
        <v>30002001642</v>
      </c>
      <c r="C1337" s="200">
        <v>4357</v>
      </c>
      <c r="D1337" s="259" t="s">
        <v>56</v>
      </c>
      <c r="E1337" s="202">
        <v>2338000</v>
      </c>
    </row>
    <row r="1338" spans="1:5" ht="15" customHeight="1" x14ac:dyDescent="0.2">
      <c r="A1338" s="198">
        <v>20</v>
      </c>
      <c r="B1338" s="209">
        <v>30002001646</v>
      </c>
      <c r="C1338" s="200">
        <v>4357</v>
      </c>
      <c r="D1338" s="259" t="s">
        <v>56</v>
      </c>
      <c r="E1338" s="202">
        <v>919000</v>
      </c>
    </row>
    <row r="1339" spans="1:5" ht="15" customHeight="1" x14ac:dyDescent="0.2">
      <c r="A1339" s="198">
        <v>20</v>
      </c>
      <c r="B1339" s="209">
        <v>30002001647</v>
      </c>
      <c r="C1339" s="200">
        <v>4357</v>
      </c>
      <c r="D1339" s="259" t="s">
        <v>56</v>
      </c>
      <c r="E1339" s="202">
        <v>1559000</v>
      </c>
    </row>
    <row r="1340" spans="1:5" ht="15" customHeight="1" x14ac:dyDescent="0.2">
      <c r="A1340" s="198">
        <v>20</v>
      </c>
      <c r="B1340" s="209">
        <v>30002001650</v>
      </c>
      <c r="C1340" s="200">
        <v>4357</v>
      </c>
      <c r="D1340" s="259" t="s">
        <v>56</v>
      </c>
      <c r="E1340" s="202">
        <v>823000</v>
      </c>
    </row>
    <row r="1341" spans="1:5" ht="15" customHeight="1" x14ac:dyDescent="0.2">
      <c r="A1341" s="198">
        <v>20</v>
      </c>
      <c r="B1341" s="209">
        <v>30002001651</v>
      </c>
      <c r="C1341" s="209">
        <v>4356</v>
      </c>
      <c r="D1341" s="259" t="s">
        <v>56</v>
      </c>
      <c r="E1341" s="271">
        <v>282000</v>
      </c>
    </row>
    <row r="1342" spans="1:5" ht="15" customHeight="1" x14ac:dyDescent="0.2">
      <c r="A1342" s="198">
        <v>20</v>
      </c>
      <c r="B1342" s="209">
        <v>30002001652</v>
      </c>
      <c r="C1342" s="209">
        <v>4357</v>
      </c>
      <c r="D1342" s="259" t="s">
        <v>56</v>
      </c>
      <c r="E1342" s="271">
        <v>1313000</v>
      </c>
    </row>
    <row r="1343" spans="1:5" ht="15" customHeight="1" x14ac:dyDescent="0.2">
      <c r="A1343" s="198">
        <v>20</v>
      </c>
      <c r="B1343" s="209">
        <v>30002001656</v>
      </c>
      <c r="C1343" s="209">
        <v>4357</v>
      </c>
      <c r="D1343" s="259" t="s">
        <v>56</v>
      </c>
      <c r="E1343" s="271">
        <v>1507000</v>
      </c>
    </row>
    <row r="1344" spans="1:5" ht="15" customHeight="1" x14ac:dyDescent="0.2">
      <c r="A1344" s="198">
        <v>20</v>
      </c>
      <c r="B1344" s="209">
        <v>30002001658</v>
      </c>
      <c r="C1344" s="209">
        <v>4357</v>
      </c>
      <c r="D1344" s="259" t="s">
        <v>56</v>
      </c>
      <c r="E1344" s="271">
        <v>106000</v>
      </c>
    </row>
    <row r="1345" spans="1:5" ht="15" customHeight="1" x14ac:dyDescent="0.2">
      <c r="A1345" s="198">
        <v>20</v>
      </c>
      <c r="B1345" s="209">
        <v>30002001662</v>
      </c>
      <c r="C1345" s="209">
        <v>4357</v>
      </c>
      <c r="D1345" s="259" t="s">
        <v>56</v>
      </c>
      <c r="E1345" s="271">
        <v>225000</v>
      </c>
    </row>
    <row r="1346" spans="1:5" ht="15" customHeight="1" x14ac:dyDescent="0.2">
      <c r="A1346" s="198">
        <v>20</v>
      </c>
      <c r="B1346" s="209">
        <v>30002001663</v>
      </c>
      <c r="C1346" s="209">
        <v>4357</v>
      </c>
      <c r="D1346" s="259" t="s">
        <v>56</v>
      </c>
      <c r="E1346" s="271">
        <v>1266000</v>
      </c>
    </row>
    <row r="1347" spans="1:5" ht="15" customHeight="1" x14ac:dyDescent="0.2">
      <c r="A1347" s="211"/>
      <c r="B1347" s="212"/>
      <c r="C1347" s="213" t="s">
        <v>55</v>
      </c>
      <c r="D1347" s="214"/>
      <c r="E1347" s="215">
        <f>SUM(E1326:E1346)</f>
        <v>0</v>
      </c>
    </row>
    <row r="1348" spans="1:5" ht="15" customHeight="1" x14ac:dyDescent="0.2"/>
    <row r="1349" spans="1:5" ht="15" customHeight="1" x14ac:dyDescent="0.2"/>
    <row r="1350" spans="1:5" ht="15" customHeight="1" x14ac:dyDescent="0.2"/>
    <row r="1351" spans="1:5" ht="15" customHeight="1" x14ac:dyDescent="0.2"/>
    <row r="1352" spans="1:5" ht="15" customHeight="1" x14ac:dyDescent="0.2"/>
    <row r="1353" spans="1:5" ht="15" customHeight="1" x14ac:dyDescent="0.2"/>
    <row r="1354" spans="1:5" ht="15" customHeight="1" x14ac:dyDescent="0.2"/>
    <row r="1355" spans="1:5" ht="15" customHeight="1" x14ac:dyDescent="0.25">
      <c r="A1355" s="33" t="s">
        <v>498</v>
      </c>
    </row>
    <row r="1356" spans="1:5" ht="15" customHeight="1" x14ac:dyDescent="0.2">
      <c r="A1356" s="323" t="s">
        <v>499</v>
      </c>
      <c r="B1356" s="323"/>
      <c r="C1356" s="323"/>
      <c r="D1356" s="323"/>
      <c r="E1356" s="323"/>
    </row>
    <row r="1357" spans="1:5" ht="15" customHeight="1" x14ac:dyDescent="0.2">
      <c r="A1357" s="323"/>
      <c r="B1357" s="323"/>
      <c r="C1357" s="323"/>
      <c r="D1357" s="323"/>
      <c r="E1357" s="323"/>
    </row>
    <row r="1358" spans="1:5" ht="15" customHeight="1" x14ac:dyDescent="0.2">
      <c r="A1358" s="322" t="s">
        <v>500</v>
      </c>
      <c r="B1358" s="322"/>
      <c r="C1358" s="322"/>
      <c r="D1358" s="322"/>
      <c r="E1358" s="322"/>
    </row>
    <row r="1359" spans="1:5" ht="15" customHeight="1" x14ac:dyDescent="0.2">
      <c r="A1359" s="322"/>
      <c r="B1359" s="322"/>
      <c r="C1359" s="322"/>
      <c r="D1359" s="322"/>
      <c r="E1359" s="322"/>
    </row>
    <row r="1360" spans="1:5" ht="15" customHeight="1" x14ac:dyDescent="0.2">
      <c r="A1360" s="322"/>
      <c r="B1360" s="322"/>
      <c r="C1360" s="322"/>
      <c r="D1360" s="322"/>
      <c r="E1360" s="322"/>
    </row>
    <row r="1361" spans="1:5" ht="15" customHeight="1" x14ac:dyDescent="0.2">
      <c r="A1361" s="322"/>
      <c r="B1361" s="322"/>
      <c r="C1361" s="322"/>
      <c r="D1361" s="322"/>
      <c r="E1361" s="322"/>
    </row>
    <row r="1362" spans="1:5" ht="15" customHeight="1" x14ac:dyDescent="0.2">
      <c r="A1362" s="322"/>
      <c r="B1362" s="322"/>
      <c r="C1362" s="322"/>
      <c r="D1362" s="322"/>
      <c r="E1362" s="322"/>
    </row>
    <row r="1363" spans="1:5" ht="15" customHeight="1" x14ac:dyDescent="0.2">
      <c r="A1363" s="83"/>
      <c r="B1363" s="83"/>
      <c r="C1363" s="83"/>
      <c r="D1363" s="83"/>
      <c r="E1363" s="83"/>
    </row>
    <row r="1364" spans="1:5" ht="15" customHeight="1" x14ac:dyDescent="0.25">
      <c r="A1364" s="36" t="s">
        <v>18</v>
      </c>
      <c r="B1364" s="37"/>
      <c r="C1364" s="37"/>
      <c r="D1364" s="37"/>
      <c r="E1364" s="37"/>
    </row>
    <row r="1365" spans="1:5" ht="15" customHeight="1" x14ac:dyDescent="0.2">
      <c r="A1365" s="38" t="s">
        <v>444</v>
      </c>
      <c r="B1365" s="37"/>
      <c r="C1365" s="37"/>
      <c r="D1365" s="37"/>
      <c r="E1365" s="39" t="s">
        <v>445</v>
      </c>
    </row>
    <row r="1366" spans="1:5" ht="15" customHeight="1" x14ac:dyDescent="0.2">
      <c r="A1366" s="127"/>
      <c r="B1366" s="128"/>
      <c r="C1366" s="37"/>
      <c r="D1366" s="37"/>
      <c r="E1366" s="42"/>
    </row>
    <row r="1367" spans="1:5" ht="15" customHeight="1" x14ac:dyDescent="0.2">
      <c r="A1367" s="195" t="s">
        <v>49</v>
      </c>
      <c r="B1367" s="195" t="s">
        <v>50</v>
      </c>
      <c r="C1367" s="195" t="s">
        <v>51</v>
      </c>
      <c r="D1367" s="196" t="s">
        <v>52</v>
      </c>
      <c r="E1367" s="207" t="s">
        <v>53</v>
      </c>
    </row>
    <row r="1368" spans="1:5" ht="15" customHeight="1" x14ac:dyDescent="0.2">
      <c r="A1368" s="198">
        <v>604</v>
      </c>
      <c r="B1368" s="308">
        <v>20000000000</v>
      </c>
      <c r="C1368" s="236">
        <v>2242</v>
      </c>
      <c r="D1368" s="224" t="s">
        <v>461</v>
      </c>
      <c r="E1368" s="220">
        <v>-4000000</v>
      </c>
    </row>
    <row r="1369" spans="1:5" ht="15" customHeight="1" x14ac:dyDescent="0.2">
      <c r="A1369" s="198">
        <v>601</v>
      </c>
      <c r="B1369" s="308">
        <v>20000000000</v>
      </c>
      <c r="C1369" s="236">
        <v>2221</v>
      </c>
      <c r="D1369" s="224" t="s">
        <v>461</v>
      </c>
      <c r="E1369" s="220">
        <v>4000000</v>
      </c>
    </row>
    <row r="1370" spans="1:5" ht="15" customHeight="1" x14ac:dyDescent="0.2">
      <c r="A1370" s="203"/>
      <c r="B1370" s="203"/>
      <c r="C1370" s="204" t="s">
        <v>55</v>
      </c>
      <c r="D1370" s="205"/>
      <c r="E1370" s="206">
        <f>SUM(E1368:E1369)</f>
        <v>0</v>
      </c>
    </row>
    <row r="1371" spans="1:5" ht="15" customHeight="1" x14ac:dyDescent="0.2"/>
    <row r="1372" spans="1:5" ht="15" customHeight="1" x14ac:dyDescent="0.2"/>
    <row r="1373" spans="1:5" ht="15" customHeight="1" x14ac:dyDescent="0.25">
      <c r="A1373" s="33" t="s">
        <v>501</v>
      </c>
    </row>
    <row r="1374" spans="1:5" ht="15" customHeight="1" x14ac:dyDescent="0.2">
      <c r="A1374" s="323" t="s">
        <v>362</v>
      </c>
      <c r="B1374" s="323"/>
      <c r="C1374" s="323"/>
      <c r="D1374" s="323"/>
      <c r="E1374" s="323"/>
    </row>
    <row r="1375" spans="1:5" ht="15" customHeight="1" x14ac:dyDescent="0.2">
      <c r="A1375" s="323"/>
      <c r="B1375" s="323"/>
      <c r="C1375" s="323"/>
      <c r="D1375" s="323"/>
      <c r="E1375" s="323"/>
    </row>
    <row r="1376" spans="1:5" ht="15" customHeight="1" x14ac:dyDescent="0.2">
      <c r="A1376" s="322" t="s">
        <v>502</v>
      </c>
      <c r="B1376" s="322"/>
      <c r="C1376" s="322"/>
      <c r="D1376" s="322"/>
      <c r="E1376" s="322"/>
    </row>
    <row r="1377" spans="1:5" ht="15" customHeight="1" x14ac:dyDescent="0.2">
      <c r="A1377" s="322"/>
      <c r="B1377" s="322"/>
      <c r="C1377" s="322"/>
      <c r="D1377" s="322"/>
      <c r="E1377" s="322"/>
    </row>
    <row r="1378" spans="1:5" ht="15" customHeight="1" x14ac:dyDescent="0.2">
      <c r="A1378" s="322"/>
      <c r="B1378" s="322"/>
      <c r="C1378" s="322"/>
      <c r="D1378" s="322"/>
      <c r="E1378" s="322"/>
    </row>
    <row r="1379" spans="1:5" ht="15" customHeight="1" x14ac:dyDescent="0.2">
      <c r="A1379" s="322"/>
      <c r="B1379" s="322"/>
      <c r="C1379" s="322"/>
      <c r="D1379" s="322"/>
      <c r="E1379" s="322"/>
    </row>
    <row r="1380" spans="1:5" ht="15" customHeight="1" x14ac:dyDescent="0.2">
      <c r="A1380" s="322"/>
      <c r="B1380" s="322"/>
      <c r="C1380" s="322"/>
      <c r="D1380" s="322"/>
      <c r="E1380" s="322"/>
    </row>
    <row r="1381" spans="1:5" ht="15" customHeight="1" x14ac:dyDescent="0.2">
      <c r="A1381" s="322"/>
      <c r="B1381" s="322"/>
      <c r="C1381" s="322"/>
      <c r="D1381" s="322"/>
      <c r="E1381" s="322"/>
    </row>
    <row r="1382" spans="1:5" ht="15" customHeight="1" x14ac:dyDescent="0.2">
      <c r="A1382" s="322"/>
      <c r="B1382" s="322"/>
      <c r="C1382" s="322"/>
      <c r="D1382" s="322"/>
      <c r="E1382" s="322"/>
    </row>
    <row r="1383" spans="1:5" ht="15" customHeight="1" x14ac:dyDescent="0.2">
      <c r="A1383" s="83"/>
      <c r="B1383" s="83"/>
      <c r="C1383" s="83"/>
      <c r="D1383" s="83"/>
      <c r="E1383" s="83"/>
    </row>
    <row r="1384" spans="1:5" ht="15" customHeight="1" x14ac:dyDescent="0.25">
      <c r="A1384" s="64" t="s">
        <v>18</v>
      </c>
      <c r="B1384" s="65"/>
      <c r="C1384" s="65"/>
      <c r="D1384" s="65"/>
      <c r="E1384" s="68"/>
    </row>
    <row r="1385" spans="1:5" ht="15" customHeight="1" x14ac:dyDescent="0.2">
      <c r="A1385" s="38" t="s">
        <v>60</v>
      </c>
      <c r="B1385" s="37"/>
      <c r="C1385" s="37"/>
      <c r="D1385" s="37"/>
      <c r="E1385" s="39" t="s">
        <v>61</v>
      </c>
    </row>
    <row r="1386" spans="1:5" ht="15" customHeight="1" x14ac:dyDescent="0.2">
      <c r="A1386" s="38"/>
      <c r="B1386" s="37"/>
      <c r="C1386" s="37"/>
      <c r="D1386" s="37"/>
      <c r="E1386" s="42"/>
    </row>
    <row r="1387" spans="1:5" ht="15" customHeight="1" x14ac:dyDescent="0.2">
      <c r="A1387" s="195" t="s">
        <v>49</v>
      </c>
      <c r="B1387" s="207" t="s">
        <v>50</v>
      </c>
      <c r="C1387" s="195" t="s">
        <v>51</v>
      </c>
      <c r="D1387" s="196" t="s">
        <v>52</v>
      </c>
      <c r="E1387" s="197" t="s">
        <v>53</v>
      </c>
    </row>
    <row r="1388" spans="1:5" ht="15" customHeight="1" x14ac:dyDescent="0.2">
      <c r="A1388" s="296">
        <v>888</v>
      </c>
      <c r="B1388" s="272">
        <v>60003001602</v>
      </c>
      <c r="C1388" s="209">
        <v>3315</v>
      </c>
      <c r="D1388" s="224" t="s">
        <v>80</v>
      </c>
      <c r="E1388" s="254">
        <v>-400000</v>
      </c>
    </row>
    <row r="1389" spans="1:5" ht="15" customHeight="1" x14ac:dyDescent="0.2">
      <c r="A1389" s="296">
        <v>888</v>
      </c>
      <c r="B1389" s="272">
        <v>30003001602</v>
      </c>
      <c r="C1389" s="209">
        <v>3315</v>
      </c>
      <c r="D1389" s="259" t="s">
        <v>56</v>
      </c>
      <c r="E1389" s="254">
        <v>400000</v>
      </c>
    </row>
    <row r="1390" spans="1:5" ht="15" customHeight="1" x14ac:dyDescent="0.2">
      <c r="A1390" s="216"/>
      <c r="B1390" s="285"/>
      <c r="C1390" s="204" t="s">
        <v>55</v>
      </c>
      <c r="D1390" s="205"/>
      <c r="E1390" s="206">
        <f>SUM(E1388:E1389)</f>
        <v>0</v>
      </c>
    </row>
    <row r="1391" spans="1:5" ht="15" customHeight="1" x14ac:dyDescent="0.2">
      <c r="A1391" s="309"/>
      <c r="B1391" s="158"/>
      <c r="C1391" s="142"/>
      <c r="D1391" s="37"/>
      <c r="E1391" s="147"/>
    </row>
    <row r="1392" spans="1:5" ht="15" customHeight="1" x14ac:dyDescent="0.2"/>
    <row r="1393" spans="1:5" ht="15" customHeight="1" x14ac:dyDescent="0.25">
      <c r="A1393" s="33" t="s">
        <v>503</v>
      </c>
    </row>
    <row r="1394" spans="1:5" ht="15" customHeight="1" x14ac:dyDescent="0.2">
      <c r="A1394" s="323" t="s">
        <v>114</v>
      </c>
      <c r="B1394" s="323"/>
      <c r="C1394" s="323"/>
      <c r="D1394" s="323"/>
      <c r="E1394" s="323"/>
    </row>
    <row r="1395" spans="1:5" ht="15" customHeight="1" x14ac:dyDescent="0.2">
      <c r="A1395" s="323"/>
      <c r="B1395" s="323"/>
      <c r="C1395" s="323"/>
      <c r="D1395" s="323"/>
      <c r="E1395" s="323"/>
    </row>
    <row r="1396" spans="1:5" ht="15" customHeight="1" x14ac:dyDescent="0.2">
      <c r="A1396" s="322" t="s">
        <v>504</v>
      </c>
      <c r="B1396" s="322"/>
      <c r="C1396" s="322"/>
      <c r="D1396" s="322"/>
      <c r="E1396" s="322"/>
    </row>
    <row r="1397" spans="1:5" ht="15" customHeight="1" x14ac:dyDescent="0.2">
      <c r="A1397" s="322"/>
      <c r="B1397" s="322"/>
      <c r="C1397" s="322"/>
      <c r="D1397" s="322"/>
      <c r="E1397" s="322"/>
    </row>
    <row r="1398" spans="1:5" ht="15" customHeight="1" x14ac:dyDescent="0.2">
      <c r="A1398" s="322"/>
      <c r="B1398" s="322"/>
      <c r="C1398" s="322"/>
      <c r="D1398" s="322"/>
      <c r="E1398" s="322"/>
    </row>
    <row r="1399" spans="1:5" ht="15" customHeight="1" x14ac:dyDescent="0.2">
      <c r="A1399" s="322"/>
      <c r="B1399" s="322"/>
      <c r="C1399" s="322"/>
      <c r="D1399" s="322"/>
      <c r="E1399" s="322"/>
    </row>
    <row r="1400" spans="1:5" ht="15" customHeight="1" x14ac:dyDescent="0.2">
      <c r="A1400" s="322"/>
      <c r="B1400" s="322"/>
      <c r="C1400" s="322"/>
      <c r="D1400" s="322"/>
      <c r="E1400" s="322"/>
    </row>
    <row r="1401" spans="1:5" ht="15" customHeight="1" x14ac:dyDescent="0.2">
      <c r="A1401" s="322"/>
      <c r="B1401" s="322"/>
      <c r="C1401" s="322"/>
      <c r="D1401" s="322"/>
      <c r="E1401" s="322"/>
    </row>
    <row r="1402" spans="1:5" ht="15" customHeight="1" x14ac:dyDescent="0.2"/>
    <row r="1403" spans="1:5" ht="15" customHeight="1" x14ac:dyDescent="0.2"/>
    <row r="1404" spans="1:5" ht="15" customHeight="1" x14ac:dyDescent="0.2"/>
    <row r="1405" spans="1:5" ht="15" customHeight="1" x14ac:dyDescent="0.2"/>
    <row r="1406" spans="1:5" ht="15" customHeight="1" x14ac:dyDescent="0.2"/>
    <row r="1407" spans="1:5" ht="15" customHeight="1" x14ac:dyDescent="0.25">
      <c r="A1407" s="36" t="s">
        <v>18</v>
      </c>
      <c r="B1407" s="37"/>
      <c r="C1407" s="37"/>
      <c r="D1407" s="37"/>
      <c r="E1407" s="37"/>
    </row>
    <row r="1408" spans="1:5" ht="15" customHeight="1" x14ac:dyDescent="0.2">
      <c r="A1408" s="38" t="s">
        <v>47</v>
      </c>
      <c r="B1408" s="37"/>
      <c r="C1408" s="37"/>
      <c r="D1408" s="37"/>
      <c r="E1408" s="39" t="s">
        <v>48</v>
      </c>
    </row>
    <row r="1409" spans="1:5" ht="15" customHeight="1" x14ac:dyDescent="0.25">
      <c r="A1409" s="36"/>
      <c r="E1409" s="42"/>
    </row>
    <row r="1410" spans="1:5" ht="15" customHeight="1" x14ac:dyDescent="0.2">
      <c r="A1410" s="195" t="s">
        <v>49</v>
      </c>
      <c r="B1410" s="195" t="s">
        <v>50</v>
      </c>
      <c r="C1410" s="195" t="s">
        <v>51</v>
      </c>
      <c r="D1410" s="196" t="s">
        <v>52</v>
      </c>
      <c r="E1410" s="207" t="s">
        <v>53</v>
      </c>
    </row>
    <row r="1411" spans="1:5" ht="15" customHeight="1" x14ac:dyDescent="0.2">
      <c r="A1411" s="198">
        <v>23</v>
      </c>
      <c r="B1411" s="209">
        <v>30005001701</v>
      </c>
      <c r="C1411" s="236">
        <v>3523</v>
      </c>
      <c r="D1411" s="259" t="s">
        <v>56</v>
      </c>
      <c r="E1411" s="225">
        <v>-15000</v>
      </c>
    </row>
    <row r="1412" spans="1:5" ht="15" customHeight="1" x14ac:dyDescent="0.2">
      <c r="A1412" s="198">
        <v>23</v>
      </c>
      <c r="B1412" s="209">
        <v>30005001701</v>
      </c>
      <c r="C1412" s="236">
        <v>3523</v>
      </c>
      <c r="D1412" s="224" t="s">
        <v>80</v>
      </c>
      <c r="E1412" s="225">
        <v>15000</v>
      </c>
    </row>
    <row r="1413" spans="1:5" ht="15" customHeight="1" x14ac:dyDescent="0.2">
      <c r="A1413" s="198"/>
      <c r="B1413" s="203"/>
      <c r="C1413" s="204" t="s">
        <v>55</v>
      </c>
      <c r="D1413" s="205"/>
      <c r="E1413" s="206">
        <f>SUM(E1411:E1412)</f>
        <v>0</v>
      </c>
    </row>
    <row r="1414" spans="1:5" ht="15" customHeight="1" x14ac:dyDescent="0.2"/>
    <row r="1415" spans="1:5" ht="15" customHeight="1" x14ac:dyDescent="0.2"/>
    <row r="1416" spans="1:5" ht="15" customHeight="1" x14ac:dyDescent="0.25">
      <c r="A1416" s="33" t="s">
        <v>505</v>
      </c>
    </row>
    <row r="1417" spans="1:5" ht="15" customHeight="1" x14ac:dyDescent="0.2">
      <c r="A1417" s="323" t="s">
        <v>114</v>
      </c>
      <c r="B1417" s="323"/>
      <c r="C1417" s="323"/>
      <c r="D1417" s="323"/>
      <c r="E1417" s="323"/>
    </row>
    <row r="1418" spans="1:5" ht="15" customHeight="1" x14ac:dyDescent="0.2">
      <c r="A1418" s="323"/>
      <c r="B1418" s="323"/>
      <c r="C1418" s="323"/>
      <c r="D1418" s="323"/>
      <c r="E1418" s="323"/>
    </row>
    <row r="1419" spans="1:5" ht="15" customHeight="1" x14ac:dyDescent="0.2">
      <c r="A1419" s="322" t="s">
        <v>506</v>
      </c>
      <c r="B1419" s="322"/>
      <c r="C1419" s="322"/>
      <c r="D1419" s="322"/>
      <c r="E1419" s="322"/>
    </row>
    <row r="1420" spans="1:5" ht="15" customHeight="1" x14ac:dyDescent="0.2">
      <c r="A1420" s="322"/>
      <c r="B1420" s="322"/>
      <c r="C1420" s="322"/>
      <c r="D1420" s="322"/>
      <c r="E1420" s="322"/>
    </row>
    <row r="1421" spans="1:5" ht="15" customHeight="1" x14ac:dyDescent="0.2">
      <c r="A1421" s="322"/>
      <c r="B1421" s="322"/>
      <c r="C1421" s="322"/>
      <c r="D1421" s="322"/>
      <c r="E1421" s="322"/>
    </row>
    <row r="1422" spans="1:5" ht="15" customHeight="1" x14ac:dyDescent="0.2">
      <c r="A1422" s="322"/>
      <c r="B1422" s="322"/>
      <c r="C1422" s="322"/>
      <c r="D1422" s="322"/>
      <c r="E1422" s="322"/>
    </row>
    <row r="1423" spans="1:5" ht="15" customHeight="1" x14ac:dyDescent="0.2">
      <c r="A1423" s="322"/>
      <c r="B1423" s="322"/>
      <c r="C1423" s="322"/>
      <c r="D1423" s="322"/>
      <c r="E1423" s="322"/>
    </row>
    <row r="1424" spans="1:5" ht="15" customHeight="1" x14ac:dyDescent="0.2">
      <c r="A1424" s="322"/>
      <c r="B1424" s="322"/>
      <c r="C1424" s="322"/>
      <c r="D1424" s="322"/>
      <c r="E1424" s="322"/>
    </row>
    <row r="1425" spans="1:5" ht="15" customHeight="1" x14ac:dyDescent="0.2"/>
    <row r="1426" spans="1:5" ht="15" customHeight="1" x14ac:dyDescent="0.25">
      <c r="A1426" s="64" t="s">
        <v>18</v>
      </c>
      <c r="B1426" s="65"/>
      <c r="C1426" s="65"/>
      <c r="D1426" s="41"/>
      <c r="E1426" s="41"/>
    </row>
    <row r="1427" spans="1:5" ht="15" customHeight="1" x14ac:dyDescent="0.2">
      <c r="A1427" s="66" t="s">
        <v>47</v>
      </c>
      <c r="B1427" s="65"/>
      <c r="C1427" s="65"/>
      <c r="D1427" s="65"/>
      <c r="E1427" s="67" t="s">
        <v>48</v>
      </c>
    </row>
    <row r="1428" spans="1:5" ht="15" customHeight="1" x14ac:dyDescent="0.2"/>
    <row r="1429" spans="1:5" ht="15" customHeight="1" x14ac:dyDescent="0.2">
      <c r="A1429" s="195" t="s">
        <v>49</v>
      </c>
      <c r="B1429" s="195" t="s">
        <v>50</v>
      </c>
      <c r="C1429" s="195" t="s">
        <v>51</v>
      </c>
      <c r="D1429" s="196" t="s">
        <v>52</v>
      </c>
      <c r="E1429" s="197" t="s">
        <v>53</v>
      </c>
    </row>
    <row r="1430" spans="1:5" ht="15" customHeight="1" x14ac:dyDescent="0.2">
      <c r="A1430" s="211">
        <v>258</v>
      </c>
      <c r="B1430" s="238">
        <v>30102000000</v>
      </c>
      <c r="C1430" s="200">
        <v>3592</v>
      </c>
      <c r="D1430" s="243" t="s">
        <v>507</v>
      </c>
      <c r="E1430" s="239">
        <v>-309000</v>
      </c>
    </row>
    <row r="1431" spans="1:5" ht="15" customHeight="1" x14ac:dyDescent="0.2">
      <c r="A1431" s="211">
        <v>258</v>
      </c>
      <c r="B1431" s="238">
        <v>30102000000</v>
      </c>
      <c r="C1431" s="200">
        <v>3592</v>
      </c>
      <c r="D1431" s="243" t="s">
        <v>178</v>
      </c>
      <c r="E1431" s="239">
        <v>309000</v>
      </c>
    </row>
    <row r="1432" spans="1:5" ht="15" customHeight="1" x14ac:dyDescent="0.2">
      <c r="A1432" s="240"/>
      <c r="B1432" s="240"/>
      <c r="C1432" s="204" t="s">
        <v>55</v>
      </c>
      <c r="D1432" s="205"/>
      <c r="E1432" s="206">
        <f>SUM(E1430:E1431)</f>
        <v>0</v>
      </c>
    </row>
    <row r="1433" spans="1:5" ht="15" customHeight="1" x14ac:dyDescent="0.2"/>
    <row r="1434" spans="1:5" ht="15" customHeight="1" x14ac:dyDescent="0.2"/>
    <row r="1435" spans="1:5" ht="15" customHeight="1" x14ac:dyDescent="0.25">
      <c r="A1435" s="33" t="s">
        <v>508</v>
      </c>
    </row>
    <row r="1436" spans="1:5" ht="15" customHeight="1" x14ac:dyDescent="0.2">
      <c r="A1436" s="327" t="s">
        <v>121</v>
      </c>
      <c r="B1436" s="327"/>
      <c r="C1436" s="327"/>
      <c r="D1436" s="327"/>
      <c r="E1436" s="327"/>
    </row>
    <row r="1437" spans="1:5" ht="15" customHeight="1" x14ac:dyDescent="0.2">
      <c r="A1437" s="327"/>
      <c r="B1437" s="327"/>
      <c r="C1437" s="327"/>
      <c r="D1437" s="327"/>
      <c r="E1437" s="327"/>
    </row>
    <row r="1438" spans="1:5" ht="15" customHeight="1" x14ac:dyDescent="0.2">
      <c r="A1438" s="320" t="s">
        <v>509</v>
      </c>
      <c r="B1438" s="320"/>
      <c r="C1438" s="320"/>
      <c r="D1438" s="320"/>
      <c r="E1438" s="320"/>
    </row>
    <row r="1439" spans="1:5" ht="15" customHeight="1" x14ac:dyDescent="0.2">
      <c r="A1439" s="320"/>
      <c r="B1439" s="320"/>
      <c r="C1439" s="320"/>
      <c r="D1439" s="320"/>
      <c r="E1439" s="320"/>
    </row>
    <row r="1440" spans="1:5" ht="15" customHeight="1" x14ac:dyDescent="0.2">
      <c r="A1440" s="320"/>
      <c r="B1440" s="320"/>
      <c r="C1440" s="320"/>
      <c r="D1440" s="320"/>
      <c r="E1440" s="320"/>
    </row>
    <row r="1441" spans="1:5" ht="15" customHeight="1" x14ac:dyDescent="0.2">
      <c r="A1441" s="320"/>
      <c r="B1441" s="320"/>
      <c r="C1441" s="320"/>
      <c r="D1441" s="320"/>
      <c r="E1441" s="320"/>
    </row>
    <row r="1442" spans="1:5" ht="15" customHeight="1" x14ac:dyDescent="0.2">
      <c r="A1442" s="320"/>
      <c r="B1442" s="320"/>
      <c r="C1442" s="320"/>
      <c r="D1442" s="320"/>
      <c r="E1442" s="320"/>
    </row>
    <row r="1443" spans="1:5" ht="15" customHeight="1" x14ac:dyDescent="0.2">
      <c r="B1443" s="85"/>
    </row>
    <row r="1444" spans="1:5" ht="15" customHeight="1" x14ac:dyDescent="0.25">
      <c r="A1444" s="36" t="s">
        <v>18</v>
      </c>
      <c r="B1444" s="61"/>
      <c r="C1444" s="37"/>
      <c r="D1444" s="37"/>
      <c r="E1444" s="37"/>
    </row>
    <row r="1445" spans="1:5" ht="15" customHeight="1" x14ac:dyDescent="0.2">
      <c r="A1445" s="66" t="s">
        <v>65</v>
      </c>
      <c r="B1445" s="95"/>
      <c r="C1445" s="65"/>
      <c r="D1445" s="65"/>
      <c r="E1445" s="67" t="s">
        <v>232</v>
      </c>
    </row>
    <row r="1446" spans="1:5" ht="15" customHeight="1" x14ac:dyDescent="0.25">
      <c r="A1446" s="36" t="s">
        <v>263</v>
      </c>
      <c r="B1446" s="182"/>
      <c r="C1446" s="37"/>
      <c r="D1446" s="37"/>
      <c r="E1446" s="42"/>
    </row>
    <row r="1447" spans="1:5" ht="15" customHeight="1" x14ac:dyDescent="0.2">
      <c r="A1447" s="195" t="s">
        <v>49</v>
      </c>
      <c r="B1447" s="195" t="s">
        <v>50</v>
      </c>
      <c r="C1447" s="195" t="s">
        <v>51</v>
      </c>
      <c r="D1447" s="196" t="s">
        <v>52</v>
      </c>
      <c r="E1447" s="207" t="s">
        <v>53</v>
      </c>
    </row>
    <row r="1448" spans="1:5" ht="15" customHeight="1" x14ac:dyDescent="0.2">
      <c r="A1448" s="211">
        <v>11</v>
      </c>
      <c r="B1448" s="209">
        <v>60002100089</v>
      </c>
      <c r="C1448" s="236">
        <v>4357</v>
      </c>
      <c r="D1448" s="275" t="s">
        <v>125</v>
      </c>
      <c r="E1448" s="225">
        <v>-46773.599999999999</v>
      </c>
    </row>
    <row r="1449" spans="1:5" ht="15" customHeight="1" x14ac:dyDescent="0.2">
      <c r="A1449" s="211">
        <v>11</v>
      </c>
      <c r="B1449" s="209">
        <v>60002100409</v>
      </c>
      <c r="C1449" s="236">
        <v>4357</v>
      </c>
      <c r="D1449" s="275" t="s">
        <v>125</v>
      </c>
      <c r="E1449" s="225">
        <v>-27432</v>
      </c>
    </row>
    <row r="1450" spans="1:5" ht="15" customHeight="1" x14ac:dyDescent="0.2">
      <c r="A1450" s="211">
        <v>11</v>
      </c>
      <c r="B1450" s="209">
        <v>60002100328</v>
      </c>
      <c r="C1450" s="236">
        <v>4357</v>
      </c>
      <c r="D1450" s="275" t="s">
        <v>125</v>
      </c>
      <c r="E1450" s="225">
        <v>74205.600000000006</v>
      </c>
    </row>
    <row r="1451" spans="1:5" ht="15" customHeight="1" x14ac:dyDescent="0.2">
      <c r="A1451" s="198"/>
      <c r="B1451" s="203"/>
      <c r="C1451" s="204" t="s">
        <v>55</v>
      </c>
      <c r="D1451" s="205"/>
      <c r="E1451" s="206">
        <f>SUM(E1448:E1450)</f>
        <v>0</v>
      </c>
    </row>
    <row r="1452" spans="1:5" ht="15" customHeight="1" x14ac:dyDescent="0.2"/>
    <row r="1453" spans="1:5" ht="15" customHeight="1" x14ac:dyDescent="0.2"/>
    <row r="1454" spans="1:5" ht="15" customHeight="1" x14ac:dyDescent="0.2"/>
    <row r="1455" spans="1:5" ht="15" customHeight="1" x14ac:dyDescent="0.2"/>
    <row r="1456" spans="1:5" ht="15" customHeight="1" x14ac:dyDescent="0.2"/>
    <row r="1457" spans="1:5" ht="15" customHeight="1" x14ac:dyDescent="0.2"/>
    <row r="1458" spans="1:5" ht="15" customHeight="1" x14ac:dyDescent="0.2"/>
    <row r="1459" spans="1:5" ht="15" customHeight="1" x14ac:dyDescent="0.25">
      <c r="A1459" s="33" t="s">
        <v>510</v>
      </c>
    </row>
    <row r="1460" spans="1:5" ht="15" customHeight="1" x14ac:dyDescent="0.2">
      <c r="A1460" s="323" t="s">
        <v>121</v>
      </c>
      <c r="B1460" s="323"/>
      <c r="C1460" s="323"/>
      <c r="D1460" s="323"/>
      <c r="E1460" s="323"/>
    </row>
    <row r="1461" spans="1:5" ht="15" customHeight="1" x14ac:dyDescent="0.2">
      <c r="A1461" s="323"/>
      <c r="B1461" s="323"/>
      <c r="C1461" s="323"/>
      <c r="D1461" s="323"/>
      <c r="E1461" s="323"/>
    </row>
    <row r="1462" spans="1:5" ht="15" customHeight="1" x14ac:dyDescent="0.2">
      <c r="A1462" s="320" t="s">
        <v>511</v>
      </c>
      <c r="B1462" s="320"/>
      <c r="C1462" s="320"/>
      <c r="D1462" s="320"/>
      <c r="E1462" s="320"/>
    </row>
    <row r="1463" spans="1:5" ht="15" customHeight="1" x14ac:dyDescent="0.2">
      <c r="A1463" s="320"/>
      <c r="B1463" s="320"/>
      <c r="C1463" s="320"/>
      <c r="D1463" s="320"/>
      <c r="E1463" s="320"/>
    </row>
    <row r="1464" spans="1:5" ht="15" customHeight="1" x14ac:dyDescent="0.2">
      <c r="A1464" s="320"/>
      <c r="B1464" s="320"/>
      <c r="C1464" s="320"/>
      <c r="D1464" s="320"/>
      <c r="E1464" s="320"/>
    </row>
    <row r="1465" spans="1:5" ht="15" customHeight="1" x14ac:dyDescent="0.2">
      <c r="A1465" s="320"/>
      <c r="B1465" s="320"/>
      <c r="C1465" s="320"/>
      <c r="D1465" s="320"/>
      <c r="E1465" s="320"/>
    </row>
    <row r="1466" spans="1:5" ht="15" customHeight="1" x14ac:dyDescent="0.2">
      <c r="A1466" s="320"/>
      <c r="B1466" s="320"/>
      <c r="C1466" s="320"/>
      <c r="D1466" s="320"/>
      <c r="E1466" s="320"/>
    </row>
    <row r="1467" spans="1:5" ht="15" customHeight="1" x14ac:dyDescent="0.2">
      <c r="A1467" s="320"/>
      <c r="B1467" s="320"/>
      <c r="C1467" s="320"/>
      <c r="D1467" s="320"/>
      <c r="E1467" s="320"/>
    </row>
    <row r="1468" spans="1:5" ht="15" customHeight="1" x14ac:dyDescent="0.2"/>
    <row r="1469" spans="1:5" ht="15" customHeight="1" x14ac:dyDescent="0.25">
      <c r="A1469" s="36" t="s">
        <v>18</v>
      </c>
      <c r="B1469" s="37"/>
      <c r="C1469" s="37"/>
      <c r="D1469" s="37"/>
      <c r="E1469" s="37"/>
    </row>
    <row r="1470" spans="1:5" ht="15" customHeight="1" x14ac:dyDescent="0.2">
      <c r="A1470" s="66" t="s">
        <v>65</v>
      </c>
      <c r="B1470" s="65"/>
      <c r="C1470" s="65"/>
      <c r="D1470" s="65"/>
      <c r="E1470" s="67" t="s">
        <v>232</v>
      </c>
    </row>
    <row r="1471" spans="1:5" ht="15" customHeight="1" x14ac:dyDescent="0.25">
      <c r="A1471" s="36" t="s">
        <v>233</v>
      </c>
      <c r="B1471" s="128"/>
      <c r="C1471" s="37"/>
      <c r="D1471" s="37"/>
      <c r="E1471" s="42"/>
    </row>
    <row r="1472" spans="1:5" ht="15" customHeight="1" x14ac:dyDescent="0.2">
      <c r="A1472" s="195" t="s">
        <v>49</v>
      </c>
      <c r="B1472" s="195" t="s">
        <v>50</v>
      </c>
      <c r="C1472" s="195" t="s">
        <v>51</v>
      </c>
      <c r="D1472" s="196" t="s">
        <v>52</v>
      </c>
      <c r="E1472" s="197" t="s">
        <v>53</v>
      </c>
    </row>
    <row r="1473" spans="1:5" ht="15" customHeight="1" x14ac:dyDescent="0.2">
      <c r="A1473" s="211">
        <v>870</v>
      </c>
      <c r="B1473" s="209">
        <v>60001100537</v>
      </c>
      <c r="C1473" s="209">
        <v>3122</v>
      </c>
      <c r="D1473" s="275" t="s">
        <v>125</v>
      </c>
      <c r="E1473" s="254">
        <v>-300000</v>
      </c>
    </row>
    <row r="1474" spans="1:5" ht="15" customHeight="1" x14ac:dyDescent="0.2">
      <c r="A1474" s="211">
        <v>870</v>
      </c>
      <c r="B1474" s="209">
        <v>60001100354</v>
      </c>
      <c r="C1474" s="209">
        <v>3121</v>
      </c>
      <c r="D1474" s="275" t="s">
        <v>125</v>
      </c>
      <c r="E1474" s="254">
        <v>300000</v>
      </c>
    </row>
    <row r="1475" spans="1:5" ht="15" customHeight="1" x14ac:dyDescent="0.2">
      <c r="A1475" s="198"/>
      <c r="B1475" s="203"/>
      <c r="C1475" s="204" t="s">
        <v>55</v>
      </c>
      <c r="D1475" s="205"/>
      <c r="E1475" s="206">
        <f>SUM(E1473:E1474)</f>
        <v>0</v>
      </c>
    </row>
    <row r="1476" spans="1:5" ht="15" customHeight="1" x14ac:dyDescent="0.2"/>
    <row r="1477" spans="1:5" ht="15" customHeight="1" x14ac:dyDescent="0.25">
      <c r="A1477" s="36" t="s">
        <v>512</v>
      </c>
      <c r="B1477" s="128"/>
      <c r="C1477" s="37"/>
      <c r="D1477" s="37"/>
      <c r="E1477" s="42"/>
    </row>
    <row r="1478" spans="1:5" ht="15" customHeight="1" x14ac:dyDescent="0.2">
      <c r="A1478" s="195" t="s">
        <v>49</v>
      </c>
      <c r="B1478" s="195" t="s">
        <v>50</v>
      </c>
      <c r="C1478" s="195" t="s">
        <v>51</v>
      </c>
      <c r="D1478" s="196" t="s">
        <v>52</v>
      </c>
      <c r="E1478" s="197" t="s">
        <v>53</v>
      </c>
    </row>
    <row r="1479" spans="1:5" ht="15" customHeight="1" x14ac:dyDescent="0.2">
      <c r="A1479" s="211">
        <v>870</v>
      </c>
      <c r="B1479" s="209">
        <v>60005100653</v>
      </c>
      <c r="C1479" s="209">
        <v>3523</v>
      </c>
      <c r="D1479" s="275" t="s">
        <v>125</v>
      </c>
      <c r="E1479" s="254">
        <v>-2096844</v>
      </c>
    </row>
    <row r="1480" spans="1:5" ht="15" customHeight="1" x14ac:dyDescent="0.2">
      <c r="A1480" s="211">
        <v>870</v>
      </c>
      <c r="B1480" s="209">
        <v>60005100653</v>
      </c>
      <c r="C1480" s="209">
        <v>3523</v>
      </c>
      <c r="D1480" s="275" t="s">
        <v>245</v>
      </c>
      <c r="E1480" s="254">
        <v>998081</v>
      </c>
    </row>
    <row r="1481" spans="1:5" ht="15" customHeight="1" x14ac:dyDescent="0.2">
      <c r="A1481" s="211">
        <v>870</v>
      </c>
      <c r="B1481" s="209">
        <v>60005100653</v>
      </c>
      <c r="C1481" s="209">
        <v>3523</v>
      </c>
      <c r="D1481" s="243" t="s">
        <v>247</v>
      </c>
      <c r="E1481" s="254">
        <v>1098763</v>
      </c>
    </row>
    <row r="1482" spans="1:5" ht="15" customHeight="1" x14ac:dyDescent="0.2">
      <c r="A1482" s="198"/>
      <c r="B1482" s="203"/>
      <c r="C1482" s="204" t="s">
        <v>55</v>
      </c>
      <c r="D1482" s="205"/>
      <c r="E1482" s="206">
        <f>SUM(E1479:E1481)</f>
        <v>0</v>
      </c>
    </row>
    <row r="1483" spans="1:5" ht="15" customHeight="1" x14ac:dyDescent="0.2"/>
    <row r="1484" spans="1:5" ht="15" customHeight="1" x14ac:dyDescent="0.25">
      <c r="A1484" s="36" t="s">
        <v>263</v>
      </c>
      <c r="B1484" s="128"/>
      <c r="C1484" s="37"/>
      <c r="D1484" s="37"/>
      <c r="E1484" s="42"/>
    </row>
    <row r="1485" spans="1:5" ht="15" customHeight="1" x14ac:dyDescent="0.2">
      <c r="A1485" s="195" t="s">
        <v>49</v>
      </c>
      <c r="B1485" s="195" t="s">
        <v>50</v>
      </c>
      <c r="C1485" s="195" t="s">
        <v>51</v>
      </c>
      <c r="D1485" s="196" t="s">
        <v>52</v>
      </c>
      <c r="E1485" s="197" t="s">
        <v>53</v>
      </c>
    </row>
    <row r="1486" spans="1:5" ht="15" customHeight="1" x14ac:dyDescent="0.2">
      <c r="A1486" s="211">
        <v>870</v>
      </c>
      <c r="B1486" s="209">
        <v>60002100089</v>
      </c>
      <c r="C1486" s="209">
        <v>4357</v>
      </c>
      <c r="D1486" s="275" t="s">
        <v>125</v>
      </c>
      <c r="E1486" s="254">
        <v>-203967.8</v>
      </c>
    </row>
    <row r="1487" spans="1:5" ht="15" customHeight="1" x14ac:dyDescent="0.2">
      <c r="A1487" s="211">
        <v>870</v>
      </c>
      <c r="B1487" s="209">
        <v>60002100089</v>
      </c>
      <c r="C1487" s="209">
        <v>4357</v>
      </c>
      <c r="D1487" s="275" t="s">
        <v>245</v>
      </c>
      <c r="E1487" s="254">
        <v>-12070</v>
      </c>
    </row>
    <row r="1488" spans="1:5" ht="15" customHeight="1" x14ac:dyDescent="0.2">
      <c r="A1488" s="211">
        <v>870</v>
      </c>
      <c r="B1488" s="209">
        <v>60002100409</v>
      </c>
      <c r="C1488" s="209">
        <v>4357</v>
      </c>
      <c r="D1488" s="243" t="s">
        <v>125</v>
      </c>
      <c r="E1488" s="254">
        <v>-11251.2</v>
      </c>
    </row>
    <row r="1489" spans="1:5" ht="15" customHeight="1" x14ac:dyDescent="0.2">
      <c r="A1489" s="211">
        <v>870</v>
      </c>
      <c r="B1489" s="209">
        <v>60002100409</v>
      </c>
      <c r="C1489" s="209">
        <v>4357</v>
      </c>
      <c r="D1489" s="295" t="s">
        <v>245</v>
      </c>
      <c r="E1489" s="254">
        <v>-68.25</v>
      </c>
    </row>
    <row r="1490" spans="1:5" ht="15" customHeight="1" x14ac:dyDescent="0.2">
      <c r="A1490" s="211">
        <v>870</v>
      </c>
      <c r="B1490" s="209">
        <v>60002100519</v>
      </c>
      <c r="C1490" s="209">
        <v>4357</v>
      </c>
      <c r="D1490" s="295" t="s">
        <v>125</v>
      </c>
      <c r="E1490" s="254">
        <v>-34231.379999999997</v>
      </c>
    </row>
    <row r="1491" spans="1:5" ht="15" customHeight="1" x14ac:dyDescent="0.2">
      <c r="A1491" s="211">
        <v>870</v>
      </c>
      <c r="B1491" s="209">
        <v>60002100519</v>
      </c>
      <c r="C1491" s="209">
        <v>4357</v>
      </c>
      <c r="D1491" s="295" t="s">
        <v>247</v>
      </c>
      <c r="E1491" s="254">
        <v>-74</v>
      </c>
    </row>
    <row r="1492" spans="1:5" ht="15" customHeight="1" x14ac:dyDescent="0.2">
      <c r="A1492" s="211">
        <v>870</v>
      </c>
      <c r="B1492" s="209">
        <v>60002100519</v>
      </c>
      <c r="C1492" s="209">
        <v>4357</v>
      </c>
      <c r="D1492" s="295" t="s">
        <v>245</v>
      </c>
      <c r="E1492" s="254">
        <v>-73.39</v>
      </c>
    </row>
    <row r="1493" spans="1:5" ht="15" customHeight="1" x14ac:dyDescent="0.2">
      <c r="A1493" s="211">
        <v>870</v>
      </c>
      <c r="B1493" s="209">
        <v>60002100328</v>
      </c>
      <c r="C1493" s="209">
        <v>4357</v>
      </c>
      <c r="D1493" s="295" t="s">
        <v>125</v>
      </c>
      <c r="E1493" s="254">
        <v>261736.02</v>
      </c>
    </row>
    <row r="1494" spans="1:5" ht="15" customHeight="1" x14ac:dyDescent="0.2">
      <c r="A1494" s="198"/>
      <c r="B1494" s="203"/>
      <c r="C1494" s="204" t="s">
        <v>55</v>
      </c>
      <c r="D1494" s="205"/>
      <c r="E1494" s="206">
        <f>SUM(E1486:E1493)</f>
        <v>0</v>
      </c>
    </row>
    <row r="1495" spans="1:5" ht="15" customHeight="1" x14ac:dyDescent="0.2"/>
    <row r="1496" spans="1:5" ht="15" customHeight="1" x14ac:dyDescent="0.2"/>
    <row r="1497" spans="1:5" ht="15" customHeight="1" x14ac:dyDescent="0.25">
      <c r="A1497" s="33" t="s">
        <v>513</v>
      </c>
    </row>
    <row r="1498" spans="1:5" ht="15" customHeight="1" x14ac:dyDescent="0.2">
      <c r="A1498" s="323" t="s">
        <v>121</v>
      </c>
      <c r="B1498" s="323"/>
      <c r="C1498" s="323"/>
      <c r="D1498" s="323"/>
      <c r="E1498" s="323"/>
    </row>
    <row r="1499" spans="1:5" ht="15" customHeight="1" x14ac:dyDescent="0.2">
      <c r="A1499" s="323"/>
      <c r="B1499" s="323"/>
      <c r="C1499" s="323"/>
      <c r="D1499" s="323"/>
      <c r="E1499" s="323"/>
    </row>
    <row r="1500" spans="1:5" ht="15" customHeight="1" x14ac:dyDescent="0.2">
      <c r="A1500" s="320" t="s">
        <v>514</v>
      </c>
      <c r="B1500" s="320"/>
      <c r="C1500" s="320"/>
      <c r="D1500" s="320"/>
      <c r="E1500" s="320"/>
    </row>
    <row r="1501" spans="1:5" ht="15" customHeight="1" x14ac:dyDescent="0.2">
      <c r="A1501" s="320"/>
      <c r="B1501" s="320"/>
      <c r="C1501" s="320"/>
      <c r="D1501" s="320"/>
      <c r="E1501" s="320"/>
    </row>
    <row r="1502" spans="1:5" ht="15" customHeight="1" x14ac:dyDescent="0.2">
      <c r="A1502" s="320"/>
      <c r="B1502" s="320"/>
      <c r="C1502" s="320"/>
      <c r="D1502" s="320"/>
      <c r="E1502" s="320"/>
    </row>
    <row r="1503" spans="1:5" ht="15" customHeight="1" x14ac:dyDescent="0.2">
      <c r="A1503" s="320"/>
      <c r="B1503" s="320"/>
      <c r="C1503" s="320"/>
      <c r="D1503" s="320"/>
      <c r="E1503" s="320"/>
    </row>
    <row r="1504" spans="1:5" ht="15" customHeight="1" x14ac:dyDescent="0.2">
      <c r="A1504" s="320"/>
      <c r="B1504" s="320"/>
      <c r="C1504" s="320"/>
      <c r="D1504" s="320"/>
      <c r="E1504" s="320"/>
    </row>
    <row r="1505" spans="1:5" ht="15" customHeight="1" x14ac:dyDescent="0.2"/>
    <row r="1506" spans="1:5" ht="15" customHeight="1" x14ac:dyDescent="0.2"/>
    <row r="1507" spans="1:5" ht="15" customHeight="1" x14ac:dyDescent="0.2"/>
    <row r="1508" spans="1:5" ht="15" customHeight="1" x14ac:dyDescent="0.2"/>
    <row r="1509" spans="1:5" ht="15" customHeight="1" x14ac:dyDescent="0.2"/>
    <row r="1510" spans="1:5" ht="15" customHeight="1" x14ac:dyDescent="0.25">
      <c r="A1510" s="36" t="s">
        <v>18</v>
      </c>
      <c r="B1510" s="37"/>
      <c r="C1510" s="37"/>
      <c r="D1510" s="37"/>
      <c r="E1510" s="37"/>
    </row>
    <row r="1511" spans="1:5" ht="15" customHeight="1" x14ac:dyDescent="0.2">
      <c r="A1511" s="66" t="s">
        <v>65</v>
      </c>
      <c r="B1511" s="65"/>
      <c r="C1511" s="65"/>
      <c r="D1511" s="65"/>
      <c r="E1511" s="67" t="s">
        <v>232</v>
      </c>
    </row>
    <row r="1512" spans="1:5" ht="15" customHeight="1" x14ac:dyDescent="0.25">
      <c r="A1512" s="36" t="s">
        <v>263</v>
      </c>
      <c r="B1512" s="128"/>
      <c r="C1512" s="37"/>
      <c r="D1512" s="37"/>
      <c r="E1512" s="42"/>
    </row>
    <row r="1513" spans="1:5" ht="15" customHeight="1" x14ac:dyDescent="0.2">
      <c r="A1513" s="195" t="s">
        <v>49</v>
      </c>
      <c r="B1513" s="195" t="s">
        <v>50</v>
      </c>
      <c r="C1513" s="195" t="s">
        <v>51</v>
      </c>
      <c r="D1513" s="196" t="s">
        <v>52</v>
      </c>
      <c r="E1513" s="197" t="s">
        <v>53</v>
      </c>
    </row>
    <row r="1514" spans="1:5" ht="15" customHeight="1" x14ac:dyDescent="0.2">
      <c r="A1514" s="198">
        <v>888</v>
      </c>
      <c r="B1514" s="209">
        <v>60002100765</v>
      </c>
      <c r="C1514" s="236">
        <v>4351</v>
      </c>
      <c r="D1514" s="281" t="s">
        <v>154</v>
      </c>
      <c r="E1514" s="225">
        <v>-50000</v>
      </c>
    </row>
    <row r="1515" spans="1:5" ht="15" customHeight="1" x14ac:dyDescent="0.2">
      <c r="A1515" s="198">
        <v>888</v>
      </c>
      <c r="B1515" s="209">
        <v>60002100352</v>
      </c>
      <c r="C1515" s="236">
        <v>4399</v>
      </c>
      <c r="D1515" s="275" t="s">
        <v>213</v>
      </c>
      <c r="E1515" s="225">
        <v>50000</v>
      </c>
    </row>
    <row r="1516" spans="1:5" ht="15" customHeight="1" x14ac:dyDescent="0.2">
      <c r="A1516" s="198"/>
      <c r="B1516" s="203"/>
      <c r="C1516" s="204" t="s">
        <v>55</v>
      </c>
      <c r="D1516" s="205"/>
      <c r="E1516" s="206">
        <f>SUM(E1514:E1515)</f>
        <v>0</v>
      </c>
    </row>
    <row r="1517" spans="1:5" ht="15" customHeight="1" x14ac:dyDescent="0.2"/>
    <row r="1518" spans="1:5" ht="15" customHeight="1" x14ac:dyDescent="0.25">
      <c r="A1518" s="64" t="s">
        <v>233</v>
      </c>
      <c r="B1518" s="310"/>
      <c r="C1518" s="65"/>
      <c r="D1518" s="65"/>
      <c r="E1518" s="69"/>
    </row>
    <row r="1519" spans="1:5" ht="15" customHeight="1" x14ac:dyDescent="0.2">
      <c r="A1519" s="207" t="s">
        <v>49</v>
      </c>
      <c r="B1519" s="207" t="s">
        <v>50</v>
      </c>
      <c r="C1519" s="207" t="s">
        <v>51</v>
      </c>
      <c r="D1519" s="244" t="s">
        <v>52</v>
      </c>
      <c r="E1519" s="311" t="s">
        <v>53</v>
      </c>
    </row>
    <row r="1520" spans="1:5" ht="15" customHeight="1" x14ac:dyDescent="0.2">
      <c r="A1520" s="211">
        <v>888</v>
      </c>
      <c r="B1520" s="209">
        <v>60001100740</v>
      </c>
      <c r="C1520" s="209">
        <v>3122</v>
      </c>
      <c r="D1520" s="281" t="s">
        <v>154</v>
      </c>
      <c r="E1520" s="254">
        <v>-3205500</v>
      </c>
    </row>
    <row r="1521" spans="1:5" ht="15" customHeight="1" x14ac:dyDescent="0.2">
      <c r="A1521" s="211">
        <v>888</v>
      </c>
      <c r="B1521" s="209">
        <v>60001100583</v>
      </c>
      <c r="C1521" s="209">
        <v>3122</v>
      </c>
      <c r="D1521" s="275" t="s">
        <v>125</v>
      </c>
      <c r="E1521" s="254">
        <v>-142249</v>
      </c>
    </row>
    <row r="1522" spans="1:5" ht="15" customHeight="1" x14ac:dyDescent="0.2">
      <c r="A1522" s="211">
        <v>888</v>
      </c>
      <c r="B1522" s="209">
        <v>60001100583</v>
      </c>
      <c r="C1522" s="209">
        <v>3122</v>
      </c>
      <c r="D1522" s="275" t="s">
        <v>125</v>
      </c>
      <c r="E1522" s="254">
        <v>80000</v>
      </c>
    </row>
    <row r="1523" spans="1:5" ht="15" customHeight="1" x14ac:dyDescent="0.2">
      <c r="A1523" s="211">
        <v>888</v>
      </c>
      <c r="B1523" s="209">
        <v>60001100715</v>
      </c>
      <c r="C1523" s="209">
        <v>3123</v>
      </c>
      <c r="D1523" s="275" t="s">
        <v>125</v>
      </c>
      <c r="E1523" s="254">
        <v>858000</v>
      </c>
    </row>
    <row r="1524" spans="1:5" ht="15" customHeight="1" x14ac:dyDescent="0.2">
      <c r="A1524" s="211">
        <v>888</v>
      </c>
      <c r="B1524" s="209">
        <v>60001100716</v>
      </c>
      <c r="C1524" s="209">
        <v>3122</v>
      </c>
      <c r="D1524" s="275" t="s">
        <v>125</v>
      </c>
      <c r="E1524" s="254">
        <v>6500</v>
      </c>
    </row>
    <row r="1525" spans="1:5" ht="15" customHeight="1" x14ac:dyDescent="0.2">
      <c r="A1525" s="211">
        <v>888</v>
      </c>
      <c r="B1525" s="209">
        <v>60001100717</v>
      </c>
      <c r="C1525" s="209">
        <v>3149</v>
      </c>
      <c r="D1525" s="275" t="s">
        <v>125</v>
      </c>
      <c r="E1525" s="254">
        <v>283000</v>
      </c>
    </row>
    <row r="1526" spans="1:5" ht="15" customHeight="1" x14ac:dyDescent="0.2">
      <c r="A1526" s="211">
        <v>888</v>
      </c>
      <c r="B1526" s="209">
        <v>60001100724</v>
      </c>
      <c r="C1526" s="209">
        <v>3114</v>
      </c>
      <c r="D1526" s="275" t="s">
        <v>125</v>
      </c>
      <c r="E1526" s="254">
        <v>285000</v>
      </c>
    </row>
    <row r="1527" spans="1:5" ht="15" customHeight="1" x14ac:dyDescent="0.2">
      <c r="A1527" s="211">
        <v>888</v>
      </c>
      <c r="B1527" s="209">
        <v>60001100621</v>
      </c>
      <c r="C1527" s="209">
        <v>3122</v>
      </c>
      <c r="D1527" s="281" t="s">
        <v>154</v>
      </c>
      <c r="E1527" s="254">
        <v>3000</v>
      </c>
    </row>
    <row r="1528" spans="1:5" ht="15" customHeight="1" x14ac:dyDescent="0.2">
      <c r="A1528" s="211">
        <v>888</v>
      </c>
      <c r="B1528" s="209">
        <v>60001100727</v>
      </c>
      <c r="C1528" s="209">
        <v>4322</v>
      </c>
      <c r="D1528" s="281" t="s">
        <v>154</v>
      </c>
      <c r="E1528" s="254">
        <v>316000</v>
      </c>
    </row>
    <row r="1529" spans="1:5" ht="15" customHeight="1" x14ac:dyDescent="0.2">
      <c r="A1529" s="211">
        <v>888</v>
      </c>
      <c r="B1529" s="209">
        <v>60001100750</v>
      </c>
      <c r="C1529" s="209">
        <v>3122</v>
      </c>
      <c r="D1529" s="281" t="s">
        <v>154</v>
      </c>
      <c r="E1529" s="254">
        <v>98000</v>
      </c>
    </row>
    <row r="1530" spans="1:5" ht="15" customHeight="1" x14ac:dyDescent="0.2">
      <c r="A1530" s="211">
        <v>888</v>
      </c>
      <c r="B1530" s="209">
        <v>60001100725</v>
      </c>
      <c r="C1530" s="209">
        <v>3123</v>
      </c>
      <c r="D1530" s="275" t="s">
        <v>125</v>
      </c>
      <c r="E1530" s="254">
        <v>1276000</v>
      </c>
    </row>
    <row r="1531" spans="1:5" ht="15" customHeight="1" x14ac:dyDescent="0.2">
      <c r="A1531" s="211">
        <v>888</v>
      </c>
      <c r="B1531" s="209">
        <v>60001100583</v>
      </c>
      <c r="C1531" s="209">
        <v>3122</v>
      </c>
      <c r="D1531" s="281" t="s">
        <v>247</v>
      </c>
      <c r="E1531" s="254">
        <v>42934</v>
      </c>
    </row>
    <row r="1532" spans="1:5" ht="15" customHeight="1" x14ac:dyDescent="0.2">
      <c r="A1532" s="211">
        <v>888</v>
      </c>
      <c r="B1532" s="209">
        <v>60001100583</v>
      </c>
      <c r="C1532" s="209">
        <v>3122</v>
      </c>
      <c r="D1532" s="224" t="s">
        <v>245</v>
      </c>
      <c r="E1532" s="254">
        <v>99315</v>
      </c>
    </row>
    <row r="1533" spans="1:5" ht="15" customHeight="1" x14ac:dyDescent="0.2">
      <c r="A1533" s="211"/>
      <c r="B1533" s="245"/>
      <c r="C1533" s="213" t="s">
        <v>55</v>
      </c>
      <c r="D1533" s="246"/>
      <c r="E1533" s="247">
        <f>SUM(E1520:E1532)</f>
        <v>0</v>
      </c>
    </row>
    <row r="1534" spans="1:5" ht="15" customHeight="1" x14ac:dyDescent="0.2"/>
    <row r="1535" spans="1:5" ht="15" customHeight="1" x14ac:dyDescent="0.25">
      <c r="A1535" s="36" t="s">
        <v>512</v>
      </c>
      <c r="B1535" s="128"/>
      <c r="C1535" s="37"/>
      <c r="D1535" s="37"/>
      <c r="E1535" s="42"/>
    </row>
    <row r="1536" spans="1:5" ht="15" customHeight="1" x14ac:dyDescent="0.2">
      <c r="A1536" s="195" t="s">
        <v>49</v>
      </c>
      <c r="B1536" s="195" t="s">
        <v>50</v>
      </c>
      <c r="C1536" s="195" t="s">
        <v>51</v>
      </c>
      <c r="D1536" s="196" t="s">
        <v>52</v>
      </c>
      <c r="E1536" s="197" t="s">
        <v>53</v>
      </c>
    </row>
    <row r="1537" spans="1:5" ht="15" customHeight="1" x14ac:dyDescent="0.2">
      <c r="A1537" s="198">
        <v>888</v>
      </c>
      <c r="B1537" s="209">
        <v>60005100432</v>
      </c>
      <c r="C1537" s="236">
        <v>3523</v>
      </c>
      <c r="D1537" s="275" t="s">
        <v>125</v>
      </c>
      <c r="E1537" s="225">
        <v>-3753661</v>
      </c>
    </row>
    <row r="1538" spans="1:5" ht="15" customHeight="1" x14ac:dyDescent="0.2">
      <c r="A1538" s="198">
        <v>888</v>
      </c>
      <c r="B1538" s="209">
        <v>60005100432</v>
      </c>
      <c r="C1538" s="236">
        <v>3523</v>
      </c>
      <c r="D1538" s="243" t="s">
        <v>245</v>
      </c>
      <c r="E1538" s="225">
        <v>1604594</v>
      </c>
    </row>
    <row r="1539" spans="1:5" ht="15" customHeight="1" x14ac:dyDescent="0.2">
      <c r="A1539" s="198">
        <v>888</v>
      </c>
      <c r="B1539" s="209">
        <v>60005100432</v>
      </c>
      <c r="C1539" s="236">
        <v>3523</v>
      </c>
      <c r="D1539" s="281" t="s">
        <v>247</v>
      </c>
      <c r="E1539" s="225">
        <v>2149067</v>
      </c>
    </row>
    <row r="1540" spans="1:5" ht="15" customHeight="1" x14ac:dyDescent="0.2">
      <c r="A1540" s="198"/>
      <c r="B1540" s="203"/>
      <c r="C1540" s="204" t="s">
        <v>55</v>
      </c>
      <c r="D1540" s="205"/>
      <c r="E1540" s="206">
        <f>SUM(E1537:E1539)</f>
        <v>0</v>
      </c>
    </row>
    <row r="1541" spans="1:5" ht="15" customHeight="1" x14ac:dyDescent="0.2"/>
    <row r="1542" spans="1:5" ht="15" customHeight="1" x14ac:dyDescent="0.2"/>
    <row r="1543" spans="1:5" ht="15" customHeight="1" x14ac:dyDescent="0.25">
      <c r="A1543" s="33" t="s">
        <v>515</v>
      </c>
    </row>
    <row r="1544" spans="1:5" ht="15" customHeight="1" x14ac:dyDescent="0.2">
      <c r="A1544" s="323" t="s">
        <v>121</v>
      </c>
      <c r="B1544" s="323"/>
      <c r="C1544" s="323"/>
      <c r="D1544" s="323"/>
      <c r="E1544" s="323"/>
    </row>
    <row r="1545" spans="1:5" ht="15" customHeight="1" x14ac:dyDescent="0.2">
      <c r="A1545" s="323"/>
      <c r="B1545" s="323"/>
      <c r="C1545" s="323"/>
      <c r="D1545" s="323"/>
      <c r="E1545" s="323"/>
    </row>
    <row r="1546" spans="1:5" ht="15" customHeight="1" x14ac:dyDescent="0.2">
      <c r="A1546" s="320" t="s">
        <v>516</v>
      </c>
      <c r="B1546" s="320"/>
      <c r="C1546" s="320"/>
      <c r="D1546" s="320"/>
      <c r="E1546" s="320"/>
    </row>
    <row r="1547" spans="1:5" ht="15" customHeight="1" x14ac:dyDescent="0.2">
      <c r="A1547" s="320"/>
      <c r="B1547" s="320"/>
      <c r="C1547" s="320"/>
      <c r="D1547" s="320"/>
      <c r="E1547" s="320"/>
    </row>
    <row r="1548" spans="1:5" ht="15" customHeight="1" x14ac:dyDescent="0.2">
      <c r="A1548" s="320"/>
      <c r="B1548" s="320"/>
      <c r="C1548" s="320"/>
      <c r="D1548" s="320"/>
      <c r="E1548" s="320"/>
    </row>
    <row r="1549" spans="1:5" ht="15" customHeight="1" x14ac:dyDescent="0.2">
      <c r="A1549" s="320"/>
      <c r="B1549" s="320"/>
      <c r="C1549" s="320"/>
      <c r="D1549" s="320"/>
      <c r="E1549" s="320"/>
    </row>
    <row r="1550" spans="1:5" ht="15" customHeight="1" x14ac:dyDescent="0.2">
      <c r="A1550" s="320"/>
      <c r="B1550" s="320"/>
      <c r="C1550" s="320"/>
      <c r="D1550" s="320"/>
      <c r="E1550" s="320"/>
    </row>
    <row r="1551" spans="1:5" ht="15" customHeight="1" x14ac:dyDescent="0.2">
      <c r="A1551" s="320"/>
      <c r="B1551" s="320"/>
      <c r="C1551" s="320"/>
      <c r="D1551" s="320"/>
      <c r="E1551" s="320"/>
    </row>
    <row r="1552" spans="1:5" ht="15" customHeight="1" x14ac:dyDescent="0.2"/>
    <row r="1553" spans="1:5" ht="15" customHeight="1" x14ac:dyDescent="0.25">
      <c r="A1553" s="36" t="s">
        <v>18</v>
      </c>
      <c r="B1553" s="37"/>
      <c r="C1553" s="37"/>
      <c r="D1553" s="37"/>
      <c r="E1553" s="37"/>
    </row>
    <row r="1554" spans="1:5" ht="15" customHeight="1" x14ac:dyDescent="0.2">
      <c r="A1554" s="66" t="s">
        <v>65</v>
      </c>
      <c r="B1554" s="65"/>
      <c r="C1554" s="65"/>
      <c r="D1554" s="65"/>
      <c r="E1554" s="67" t="s">
        <v>232</v>
      </c>
    </row>
    <row r="1555" spans="1:5" ht="15" customHeight="1" x14ac:dyDescent="0.25">
      <c r="A1555" s="64" t="s">
        <v>246</v>
      </c>
      <c r="B1555" s="310"/>
      <c r="C1555" s="65"/>
      <c r="D1555" s="65"/>
      <c r="E1555" s="69"/>
    </row>
    <row r="1556" spans="1:5" ht="15" customHeight="1" x14ac:dyDescent="0.2">
      <c r="A1556" s="207" t="s">
        <v>49</v>
      </c>
      <c r="B1556" s="207" t="s">
        <v>50</v>
      </c>
      <c r="C1556" s="207" t="s">
        <v>51</v>
      </c>
      <c r="D1556" s="244" t="s">
        <v>52</v>
      </c>
      <c r="E1556" s="311" t="s">
        <v>53</v>
      </c>
    </row>
    <row r="1557" spans="1:5" ht="15" customHeight="1" x14ac:dyDescent="0.2">
      <c r="A1557" s="211">
        <v>25</v>
      </c>
      <c r="B1557" s="209">
        <v>60005100578</v>
      </c>
      <c r="C1557" s="209">
        <v>3522</v>
      </c>
      <c r="D1557" s="275" t="s">
        <v>125</v>
      </c>
      <c r="E1557" s="254">
        <v>-19088</v>
      </c>
    </row>
    <row r="1558" spans="1:5" ht="15" customHeight="1" x14ac:dyDescent="0.2">
      <c r="A1558" s="211">
        <v>25</v>
      </c>
      <c r="B1558" s="209">
        <v>60005100579</v>
      </c>
      <c r="C1558" s="209">
        <v>3522</v>
      </c>
      <c r="D1558" s="275" t="s">
        <v>125</v>
      </c>
      <c r="E1558" s="254">
        <v>-1702498</v>
      </c>
    </row>
    <row r="1559" spans="1:5" ht="15" customHeight="1" x14ac:dyDescent="0.2">
      <c r="A1559" s="211">
        <v>25</v>
      </c>
      <c r="B1559" s="209">
        <v>60005100805</v>
      </c>
      <c r="C1559" s="209">
        <v>3522</v>
      </c>
      <c r="D1559" s="275" t="s">
        <v>125</v>
      </c>
      <c r="E1559" s="254">
        <v>-1383744</v>
      </c>
    </row>
    <row r="1560" spans="1:5" ht="15" customHeight="1" x14ac:dyDescent="0.2">
      <c r="A1560" s="211">
        <v>25</v>
      </c>
      <c r="B1560" s="209">
        <v>60005100787</v>
      </c>
      <c r="C1560" s="209">
        <v>3522</v>
      </c>
      <c r="D1560" s="275" t="s">
        <v>125</v>
      </c>
      <c r="E1560" s="254">
        <v>3105330</v>
      </c>
    </row>
    <row r="1561" spans="1:5" ht="15" customHeight="1" x14ac:dyDescent="0.2">
      <c r="A1561" s="211"/>
      <c r="B1561" s="245"/>
      <c r="C1561" s="213" t="s">
        <v>55</v>
      </c>
      <c r="D1561" s="246"/>
      <c r="E1561" s="247">
        <f>SUM(E1557:E1560)</f>
        <v>0</v>
      </c>
    </row>
    <row r="1562" spans="1:5" ht="15" customHeight="1" x14ac:dyDescent="0.2"/>
    <row r="1563" spans="1:5" ht="15" customHeight="1" x14ac:dyDescent="0.25">
      <c r="A1563" s="33" t="s">
        <v>517</v>
      </c>
    </row>
    <row r="1564" spans="1:5" ht="15" customHeight="1" x14ac:dyDescent="0.2">
      <c r="A1564" s="323" t="s">
        <v>121</v>
      </c>
      <c r="B1564" s="323"/>
      <c r="C1564" s="323"/>
      <c r="D1564" s="323"/>
      <c r="E1564" s="323"/>
    </row>
    <row r="1565" spans="1:5" ht="15" customHeight="1" x14ac:dyDescent="0.2">
      <c r="A1565" s="323"/>
      <c r="B1565" s="323"/>
      <c r="C1565" s="323"/>
      <c r="D1565" s="323"/>
      <c r="E1565" s="323"/>
    </row>
    <row r="1566" spans="1:5" ht="15" customHeight="1" x14ac:dyDescent="0.2">
      <c r="A1566" s="320" t="s">
        <v>518</v>
      </c>
      <c r="B1566" s="320"/>
      <c r="C1566" s="320"/>
      <c r="D1566" s="320"/>
      <c r="E1566" s="320"/>
    </row>
    <row r="1567" spans="1:5" ht="15" customHeight="1" x14ac:dyDescent="0.2">
      <c r="A1567" s="320"/>
      <c r="B1567" s="320"/>
      <c r="C1567" s="320"/>
      <c r="D1567" s="320"/>
      <c r="E1567" s="320"/>
    </row>
    <row r="1568" spans="1:5" ht="15" customHeight="1" x14ac:dyDescent="0.2">
      <c r="A1568" s="320"/>
      <c r="B1568" s="320"/>
      <c r="C1568" s="320"/>
      <c r="D1568" s="320"/>
      <c r="E1568" s="320"/>
    </row>
    <row r="1569" spans="1:5" ht="15" customHeight="1" x14ac:dyDescent="0.2">
      <c r="A1569" s="320"/>
      <c r="B1569" s="320"/>
      <c r="C1569" s="320"/>
      <c r="D1569" s="320"/>
      <c r="E1569" s="320"/>
    </row>
    <row r="1570" spans="1:5" ht="15" customHeight="1" x14ac:dyDescent="0.2">
      <c r="A1570" s="320"/>
      <c r="B1570" s="320"/>
      <c r="C1570" s="320"/>
      <c r="D1570" s="320"/>
      <c r="E1570" s="320"/>
    </row>
    <row r="1571" spans="1:5" ht="15" customHeight="1" x14ac:dyDescent="0.2">
      <c r="A1571" s="320"/>
      <c r="B1571" s="320"/>
      <c r="C1571" s="320"/>
      <c r="D1571" s="320"/>
      <c r="E1571" s="320"/>
    </row>
    <row r="1572" spans="1:5" ht="15" customHeight="1" x14ac:dyDescent="0.2"/>
    <row r="1573" spans="1:5" ht="15" customHeight="1" x14ac:dyDescent="0.25">
      <c r="A1573" s="36" t="s">
        <v>18</v>
      </c>
      <c r="B1573" s="37"/>
      <c r="C1573" s="37"/>
      <c r="D1573" s="37"/>
      <c r="E1573" s="37"/>
    </row>
    <row r="1574" spans="1:5" ht="15" customHeight="1" x14ac:dyDescent="0.2">
      <c r="A1574" s="38" t="s">
        <v>211</v>
      </c>
      <c r="B1574" s="37"/>
      <c r="C1574" s="37"/>
      <c r="D1574" s="37"/>
      <c r="E1574" s="39" t="s">
        <v>212</v>
      </c>
    </row>
    <row r="1575" spans="1:5" ht="15" customHeight="1" x14ac:dyDescent="0.2">
      <c r="A1575" s="127"/>
      <c r="B1575" s="128"/>
      <c r="C1575" s="37"/>
      <c r="D1575" s="37"/>
      <c r="E1575" s="42"/>
    </row>
    <row r="1576" spans="1:5" ht="15" customHeight="1" x14ac:dyDescent="0.2">
      <c r="A1576" s="195" t="s">
        <v>49</v>
      </c>
      <c r="B1576" s="195" t="s">
        <v>50</v>
      </c>
      <c r="C1576" s="195" t="s">
        <v>51</v>
      </c>
      <c r="D1576" s="196" t="s">
        <v>52</v>
      </c>
      <c r="E1576" s="207" t="s">
        <v>53</v>
      </c>
    </row>
    <row r="1577" spans="1:5" ht="15" customHeight="1" x14ac:dyDescent="0.2">
      <c r="A1577" s="198"/>
      <c r="B1577" s="272">
        <v>60010000000</v>
      </c>
      <c r="C1577" s="236">
        <v>3636</v>
      </c>
      <c r="D1577" s="243" t="s">
        <v>213</v>
      </c>
      <c r="E1577" s="220">
        <v>-620000</v>
      </c>
    </row>
    <row r="1578" spans="1:5" ht="15" customHeight="1" x14ac:dyDescent="0.2">
      <c r="A1578" s="198"/>
      <c r="B1578" s="272">
        <v>60010000000</v>
      </c>
      <c r="C1578" s="236">
        <v>3636</v>
      </c>
      <c r="D1578" s="243" t="s">
        <v>213</v>
      </c>
      <c r="E1578" s="220">
        <v>-1902092</v>
      </c>
    </row>
    <row r="1579" spans="1:5" ht="15" customHeight="1" x14ac:dyDescent="0.2">
      <c r="A1579" s="198"/>
      <c r="B1579" s="272">
        <v>60001100469</v>
      </c>
      <c r="C1579" s="236">
        <v>3122</v>
      </c>
      <c r="D1579" s="275" t="s">
        <v>125</v>
      </c>
      <c r="E1579" s="220">
        <v>-32600</v>
      </c>
    </row>
    <row r="1580" spans="1:5" ht="15" customHeight="1" x14ac:dyDescent="0.2">
      <c r="A1580" s="198"/>
      <c r="B1580" s="272">
        <v>60001100463</v>
      </c>
      <c r="C1580" s="236">
        <v>3122</v>
      </c>
      <c r="D1580" s="275" t="s">
        <v>125</v>
      </c>
      <c r="E1580" s="220">
        <v>-28200</v>
      </c>
    </row>
    <row r="1581" spans="1:5" ht="15" customHeight="1" x14ac:dyDescent="0.2">
      <c r="A1581" s="198"/>
      <c r="B1581" s="272">
        <v>60001100510</v>
      </c>
      <c r="C1581" s="236">
        <v>3122</v>
      </c>
      <c r="D1581" s="275" t="s">
        <v>125</v>
      </c>
      <c r="E1581" s="220">
        <v>-27000</v>
      </c>
    </row>
    <row r="1582" spans="1:5" ht="15" customHeight="1" x14ac:dyDescent="0.2">
      <c r="A1582" s="198"/>
      <c r="B1582" s="272">
        <v>60001100511</v>
      </c>
      <c r="C1582" s="236">
        <v>3122</v>
      </c>
      <c r="D1582" s="224" t="s">
        <v>125</v>
      </c>
      <c r="E1582" s="266">
        <v>-39000</v>
      </c>
    </row>
    <row r="1583" spans="1:5" ht="15" customHeight="1" x14ac:dyDescent="0.2">
      <c r="A1583" s="198"/>
      <c r="B1583" s="272">
        <v>60001100513</v>
      </c>
      <c r="C1583" s="236">
        <v>3122</v>
      </c>
      <c r="D1583" s="224" t="s">
        <v>125</v>
      </c>
      <c r="E1583" s="266">
        <v>-17880</v>
      </c>
    </row>
    <row r="1584" spans="1:5" ht="15" customHeight="1" x14ac:dyDescent="0.2">
      <c r="A1584" s="198"/>
      <c r="B1584" s="272">
        <v>60001100545</v>
      </c>
      <c r="C1584" s="236">
        <v>3122</v>
      </c>
      <c r="D1584" s="224" t="s">
        <v>125</v>
      </c>
      <c r="E1584" s="266">
        <v>-124680</v>
      </c>
    </row>
    <row r="1585" spans="1:5" ht="15" customHeight="1" x14ac:dyDescent="0.2">
      <c r="A1585" s="198"/>
      <c r="B1585" s="272">
        <v>60001100548</v>
      </c>
      <c r="C1585" s="236">
        <v>3122</v>
      </c>
      <c r="D1585" s="224" t="s">
        <v>125</v>
      </c>
      <c r="E1585" s="266">
        <v>-30600</v>
      </c>
    </row>
    <row r="1586" spans="1:5" ht="15" customHeight="1" x14ac:dyDescent="0.2">
      <c r="A1586" s="198"/>
      <c r="B1586" s="272">
        <v>60001100553</v>
      </c>
      <c r="C1586" s="236">
        <v>3122</v>
      </c>
      <c r="D1586" s="224" t="s">
        <v>125</v>
      </c>
      <c r="E1586" s="266">
        <v>-22440</v>
      </c>
    </row>
    <row r="1587" spans="1:5" ht="15" customHeight="1" x14ac:dyDescent="0.2">
      <c r="A1587" s="198"/>
      <c r="B1587" s="272">
        <v>60001100554</v>
      </c>
      <c r="C1587" s="236">
        <v>3122</v>
      </c>
      <c r="D1587" s="224" t="s">
        <v>125</v>
      </c>
      <c r="E1587" s="266">
        <v>-50640</v>
      </c>
    </row>
    <row r="1588" spans="1:5" ht="15" customHeight="1" x14ac:dyDescent="0.2">
      <c r="A1588" s="198"/>
      <c r="B1588" s="272">
        <v>60001100559</v>
      </c>
      <c r="C1588" s="236">
        <v>3121</v>
      </c>
      <c r="D1588" s="224" t="s">
        <v>125</v>
      </c>
      <c r="E1588" s="266">
        <v>-38280</v>
      </c>
    </row>
    <row r="1589" spans="1:5" ht="15" customHeight="1" x14ac:dyDescent="0.2">
      <c r="A1589" s="198"/>
      <c r="B1589" s="272">
        <v>60001100694</v>
      </c>
      <c r="C1589" s="236">
        <v>3122</v>
      </c>
      <c r="D1589" s="224" t="s">
        <v>125</v>
      </c>
      <c r="E1589" s="266">
        <v>-280</v>
      </c>
    </row>
    <row r="1590" spans="1:5" ht="15" customHeight="1" x14ac:dyDescent="0.2">
      <c r="A1590" s="198"/>
      <c r="B1590" s="272">
        <v>60005100665</v>
      </c>
      <c r="C1590" s="236">
        <v>3522</v>
      </c>
      <c r="D1590" s="275" t="s">
        <v>125</v>
      </c>
      <c r="E1590" s="220">
        <v>-13040</v>
      </c>
    </row>
    <row r="1591" spans="1:5" ht="15" customHeight="1" x14ac:dyDescent="0.2">
      <c r="A1591" s="237">
        <v>60995901</v>
      </c>
      <c r="B1591" s="272">
        <v>60002100326</v>
      </c>
      <c r="C1591" s="236">
        <v>4357</v>
      </c>
      <c r="D1591" s="275" t="s">
        <v>125</v>
      </c>
      <c r="E1591" s="220">
        <v>-60656</v>
      </c>
    </row>
    <row r="1592" spans="1:5" ht="15" customHeight="1" x14ac:dyDescent="0.2">
      <c r="A1592" s="198"/>
      <c r="B1592" s="272">
        <v>60005100670</v>
      </c>
      <c r="C1592" s="236">
        <v>3522</v>
      </c>
      <c r="D1592" s="275" t="s">
        <v>125</v>
      </c>
      <c r="E1592" s="239">
        <v>500000</v>
      </c>
    </row>
    <row r="1593" spans="1:5" ht="15" customHeight="1" x14ac:dyDescent="0.2">
      <c r="A1593" s="198"/>
      <c r="B1593" s="272">
        <v>60010000000</v>
      </c>
      <c r="C1593" s="236">
        <v>3636</v>
      </c>
      <c r="D1593" s="243" t="s">
        <v>213</v>
      </c>
      <c r="E1593" s="239">
        <v>60656</v>
      </c>
    </row>
    <row r="1594" spans="1:5" ht="15" customHeight="1" x14ac:dyDescent="0.2">
      <c r="A1594" s="198"/>
      <c r="B1594" s="272">
        <v>60001100815</v>
      </c>
      <c r="C1594" s="236">
        <v>3122</v>
      </c>
      <c r="D1594" s="243" t="s">
        <v>247</v>
      </c>
      <c r="E1594" s="239">
        <v>120000</v>
      </c>
    </row>
    <row r="1595" spans="1:5" ht="15" customHeight="1" x14ac:dyDescent="0.2">
      <c r="A1595" s="198"/>
      <c r="B1595" s="272">
        <v>60001100561</v>
      </c>
      <c r="C1595" s="236">
        <v>3122</v>
      </c>
      <c r="D1595" s="275" t="s">
        <v>125</v>
      </c>
      <c r="E1595" s="239">
        <v>67480</v>
      </c>
    </row>
    <row r="1596" spans="1:5" ht="15" customHeight="1" x14ac:dyDescent="0.2">
      <c r="A1596" s="198"/>
      <c r="B1596" s="272">
        <v>60001100562</v>
      </c>
      <c r="C1596" s="236">
        <v>3122</v>
      </c>
      <c r="D1596" s="275" t="s">
        <v>125</v>
      </c>
      <c r="E1596" s="239">
        <v>91000</v>
      </c>
    </row>
    <row r="1597" spans="1:5" ht="15" customHeight="1" x14ac:dyDescent="0.2">
      <c r="A1597" s="198"/>
      <c r="B1597" s="272">
        <v>60001100563</v>
      </c>
      <c r="C1597" s="236">
        <v>3122</v>
      </c>
      <c r="D1597" s="275" t="s">
        <v>125</v>
      </c>
      <c r="E1597" s="239">
        <v>54100</v>
      </c>
    </row>
    <row r="1598" spans="1:5" ht="15" customHeight="1" x14ac:dyDescent="0.2">
      <c r="A1598" s="198"/>
      <c r="B1598" s="272">
        <v>60001100465</v>
      </c>
      <c r="C1598" s="236">
        <v>3121</v>
      </c>
      <c r="D1598" s="275" t="s">
        <v>125</v>
      </c>
      <c r="E1598" s="239">
        <v>94952</v>
      </c>
    </row>
    <row r="1599" spans="1:5" ht="15" customHeight="1" x14ac:dyDescent="0.2">
      <c r="A1599" s="198"/>
      <c r="B1599" s="272">
        <v>60001100552</v>
      </c>
      <c r="C1599" s="236">
        <v>3121</v>
      </c>
      <c r="D1599" s="275" t="s">
        <v>125</v>
      </c>
      <c r="E1599" s="239">
        <v>100000</v>
      </c>
    </row>
    <row r="1600" spans="1:5" ht="15" customHeight="1" x14ac:dyDescent="0.2">
      <c r="A1600" s="198"/>
      <c r="B1600" s="272">
        <v>60001100546</v>
      </c>
      <c r="C1600" s="236">
        <v>3122</v>
      </c>
      <c r="D1600" s="275" t="s">
        <v>125</v>
      </c>
      <c r="E1600" s="239">
        <v>129360</v>
      </c>
    </row>
    <row r="1601" spans="1:5" ht="15" customHeight="1" x14ac:dyDescent="0.2">
      <c r="A1601" s="198"/>
      <c r="B1601" s="272">
        <v>60001100547</v>
      </c>
      <c r="C1601" s="236">
        <v>3122</v>
      </c>
      <c r="D1601" s="275" t="s">
        <v>125</v>
      </c>
      <c r="E1601" s="239">
        <v>104160</v>
      </c>
    </row>
    <row r="1602" spans="1:5" ht="15" customHeight="1" x14ac:dyDescent="0.2">
      <c r="A1602" s="198"/>
      <c r="B1602" s="272">
        <v>60002100494</v>
      </c>
      <c r="C1602" s="236">
        <v>4357</v>
      </c>
      <c r="D1602" s="275" t="s">
        <v>125</v>
      </c>
      <c r="E1602" s="239">
        <v>194600</v>
      </c>
    </row>
    <row r="1603" spans="1:5" ht="15" customHeight="1" x14ac:dyDescent="0.2">
      <c r="A1603" s="198"/>
      <c r="B1603" s="272">
        <v>60001100473</v>
      </c>
      <c r="C1603" s="236">
        <v>3123</v>
      </c>
      <c r="D1603" s="275" t="s">
        <v>125</v>
      </c>
      <c r="E1603" s="239">
        <v>200000</v>
      </c>
    </row>
    <row r="1604" spans="1:5" ht="15" customHeight="1" x14ac:dyDescent="0.2">
      <c r="A1604" s="198"/>
      <c r="B1604" s="272">
        <v>60001100512</v>
      </c>
      <c r="C1604" s="236">
        <v>3121</v>
      </c>
      <c r="D1604" s="275" t="s">
        <v>125</v>
      </c>
      <c r="E1604" s="239">
        <v>164600</v>
      </c>
    </row>
    <row r="1605" spans="1:5" ht="15" customHeight="1" x14ac:dyDescent="0.2">
      <c r="A1605" s="198"/>
      <c r="B1605" s="272">
        <v>60002100550</v>
      </c>
      <c r="C1605" s="236">
        <v>4357</v>
      </c>
      <c r="D1605" s="275" t="s">
        <v>125</v>
      </c>
      <c r="E1605" s="239">
        <v>157400</v>
      </c>
    </row>
    <row r="1606" spans="1:5" ht="15" customHeight="1" x14ac:dyDescent="0.2">
      <c r="A1606" s="198"/>
      <c r="B1606" s="272">
        <v>60005100664</v>
      </c>
      <c r="C1606" s="236">
        <v>3522</v>
      </c>
      <c r="D1606" s="275" t="s">
        <v>125</v>
      </c>
      <c r="E1606" s="239">
        <v>159600</v>
      </c>
    </row>
    <row r="1607" spans="1:5" ht="15" customHeight="1" x14ac:dyDescent="0.2">
      <c r="A1607" s="198"/>
      <c r="B1607" s="272">
        <v>60001100134</v>
      </c>
      <c r="C1607" s="236">
        <v>3122</v>
      </c>
      <c r="D1607" s="275" t="s">
        <v>125</v>
      </c>
      <c r="E1607" s="239">
        <v>175360</v>
      </c>
    </row>
    <row r="1608" spans="1:5" ht="15" customHeight="1" x14ac:dyDescent="0.2">
      <c r="A1608" s="198"/>
      <c r="B1608" s="272">
        <v>60002100470</v>
      </c>
      <c r="C1608" s="236">
        <v>4357</v>
      </c>
      <c r="D1608" s="275" t="s">
        <v>125</v>
      </c>
      <c r="E1608" s="239">
        <v>119040</v>
      </c>
    </row>
    <row r="1609" spans="1:5" ht="15" customHeight="1" x14ac:dyDescent="0.2">
      <c r="A1609" s="198"/>
      <c r="B1609" s="272">
        <v>60005100666</v>
      </c>
      <c r="C1609" s="236">
        <v>3522</v>
      </c>
      <c r="D1609" s="275" t="s">
        <v>125</v>
      </c>
      <c r="E1609" s="239">
        <v>177480</v>
      </c>
    </row>
    <row r="1610" spans="1:5" ht="15" customHeight="1" x14ac:dyDescent="0.2">
      <c r="A1610" s="198"/>
      <c r="B1610" s="272">
        <v>60002100497</v>
      </c>
      <c r="C1610" s="236">
        <v>4357</v>
      </c>
      <c r="D1610" s="275" t="s">
        <v>125</v>
      </c>
      <c r="E1610" s="239">
        <v>182600</v>
      </c>
    </row>
    <row r="1611" spans="1:5" ht="15" customHeight="1" x14ac:dyDescent="0.2">
      <c r="A1611" s="198"/>
      <c r="B1611" s="272">
        <v>60002100496</v>
      </c>
      <c r="C1611" s="236">
        <v>4357</v>
      </c>
      <c r="D1611" s="275" t="s">
        <v>125</v>
      </c>
      <c r="E1611" s="239">
        <v>155000</v>
      </c>
    </row>
    <row r="1612" spans="1:5" ht="15" customHeight="1" x14ac:dyDescent="0.2">
      <c r="A1612" s="198"/>
      <c r="B1612" s="272"/>
      <c r="C1612" s="204" t="s">
        <v>55</v>
      </c>
      <c r="D1612" s="205"/>
      <c r="E1612" s="206">
        <f>SUM(E1577:E1611)</f>
        <v>0</v>
      </c>
    </row>
    <row r="1613" spans="1:5" ht="15" customHeight="1" x14ac:dyDescent="0.2"/>
    <row r="1614" spans="1:5" ht="15" customHeight="1" x14ac:dyDescent="0.25">
      <c r="A1614" s="33" t="s">
        <v>519</v>
      </c>
    </row>
    <row r="1615" spans="1:5" ht="15" customHeight="1" x14ac:dyDescent="0.2">
      <c r="A1615" s="323" t="s">
        <v>121</v>
      </c>
      <c r="B1615" s="323"/>
      <c r="C1615" s="323"/>
      <c r="D1615" s="323"/>
      <c r="E1615" s="323"/>
    </row>
    <row r="1616" spans="1:5" ht="15" customHeight="1" x14ac:dyDescent="0.2">
      <c r="A1616" s="323"/>
      <c r="B1616" s="323"/>
      <c r="C1616" s="323"/>
      <c r="D1616" s="323"/>
      <c r="E1616" s="323"/>
    </row>
    <row r="1617" spans="1:5" ht="15" customHeight="1" x14ac:dyDescent="0.2">
      <c r="A1617" s="320" t="s">
        <v>520</v>
      </c>
      <c r="B1617" s="320"/>
      <c r="C1617" s="320"/>
      <c r="D1617" s="320"/>
      <c r="E1617" s="320"/>
    </row>
    <row r="1618" spans="1:5" ht="15" customHeight="1" x14ac:dyDescent="0.2">
      <c r="A1618" s="320"/>
      <c r="B1618" s="320"/>
      <c r="C1618" s="320"/>
      <c r="D1618" s="320"/>
      <c r="E1618" s="320"/>
    </row>
    <row r="1619" spans="1:5" ht="15" customHeight="1" x14ac:dyDescent="0.2">
      <c r="A1619" s="320"/>
      <c r="B1619" s="320"/>
      <c r="C1619" s="320"/>
      <c r="D1619" s="320"/>
      <c r="E1619" s="320"/>
    </row>
    <row r="1620" spans="1:5" ht="15" customHeight="1" x14ac:dyDescent="0.2">
      <c r="A1620" s="320"/>
      <c r="B1620" s="320"/>
      <c r="C1620" s="320"/>
      <c r="D1620" s="320"/>
      <c r="E1620" s="320"/>
    </row>
    <row r="1621" spans="1:5" ht="15" customHeight="1" x14ac:dyDescent="0.2">
      <c r="A1621" s="320"/>
      <c r="B1621" s="320"/>
      <c r="C1621" s="320"/>
      <c r="D1621" s="320"/>
      <c r="E1621" s="320"/>
    </row>
    <row r="1622" spans="1:5" ht="15" customHeight="1" x14ac:dyDescent="0.2">
      <c r="A1622" s="320"/>
      <c r="B1622" s="320"/>
      <c r="C1622" s="320"/>
      <c r="D1622" s="320"/>
      <c r="E1622" s="320"/>
    </row>
    <row r="1623" spans="1:5" ht="15" customHeight="1" x14ac:dyDescent="0.2"/>
    <row r="1624" spans="1:5" ht="15" customHeight="1" x14ac:dyDescent="0.25">
      <c r="A1624" s="36" t="s">
        <v>18</v>
      </c>
      <c r="B1624" s="37"/>
      <c r="C1624" s="37"/>
      <c r="D1624" s="37"/>
      <c r="E1624" s="37"/>
    </row>
    <row r="1625" spans="1:5" ht="15" customHeight="1" x14ac:dyDescent="0.2">
      <c r="A1625" s="38" t="s">
        <v>211</v>
      </c>
      <c r="B1625" s="37"/>
      <c r="C1625" s="37"/>
      <c r="D1625" s="37"/>
      <c r="E1625" s="39" t="s">
        <v>212</v>
      </c>
    </row>
    <row r="1626" spans="1:5" ht="15" customHeight="1" x14ac:dyDescent="0.2">
      <c r="A1626" s="127"/>
      <c r="B1626" s="128"/>
      <c r="C1626" s="37"/>
      <c r="D1626" s="37"/>
      <c r="E1626" s="42"/>
    </row>
    <row r="1627" spans="1:5" ht="15" customHeight="1" x14ac:dyDescent="0.2">
      <c r="A1627" s="138"/>
      <c r="B1627" s="195" t="s">
        <v>50</v>
      </c>
      <c r="C1627" s="195" t="s">
        <v>51</v>
      </c>
      <c r="D1627" s="196" t="s">
        <v>52</v>
      </c>
      <c r="E1627" s="207" t="s">
        <v>53</v>
      </c>
    </row>
    <row r="1628" spans="1:5" ht="15" customHeight="1" x14ac:dyDescent="0.2">
      <c r="A1628" s="170"/>
      <c r="B1628" s="272">
        <v>60010000000</v>
      </c>
      <c r="C1628" s="236">
        <v>3636</v>
      </c>
      <c r="D1628" s="243" t="s">
        <v>213</v>
      </c>
      <c r="E1628" s="220">
        <v>-405000</v>
      </c>
    </row>
    <row r="1629" spans="1:5" ht="15" customHeight="1" x14ac:dyDescent="0.2">
      <c r="B1629" s="272"/>
      <c r="C1629" s="204" t="s">
        <v>55</v>
      </c>
      <c r="D1629" s="205"/>
      <c r="E1629" s="206">
        <f>SUM(E1628)</f>
        <v>-405000</v>
      </c>
    </row>
    <row r="1630" spans="1:5" ht="15" customHeight="1" x14ac:dyDescent="0.2"/>
    <row r="1631" spans="1:5" ht="15" customHeight="1" x14ac:dyDescent="0.25">
      <c r="A1631" s="64" t="s">
        <v>18</v>
      </c>
      <c r="B1631" s="95"/>
      <c r="C1631" s="65"/>
      <c r="D1631" s="41"/>
      <c r="E1631" s="41"/>
    </row>
    <row r="1632" spans="1:5" ht="15" customHeight="1" x14ac:dyDescent="0.2">
      <c r="A1632" s="66" t="s">
        <v>123</v>
      </c>
      <c r="B1632" s="95"/>
      <c r="C1632" s="65"/>
      <c r="D1632" s="65"/>
      <c r="E1632" s="67" t="s">
        <v>128</v>
      </c>
    </row>
    <row r="1633" spans="1:5" ht="15" customHeight="1" x14ac:dyDescent="0.2">
      <c r="A1633" s="127"/>
      <c r="B1633" s="128"/>
      <c r="C1633" s="37"/>
      <c r="D1633" s="37"/>
      <c r="E1633" s="42"/>
    </row>
    <row r="1634" spans="1:5" ht="15" customHeight="1" x14ac:dyDescent="0.2">
      <c r="A1634" s="236" t="s">
        <v>49</v>
      </c>
      <c r="B1634" s="195" t="s">
        <v>50</v>
      </c>
      <c r="C1634" s="195" t="s">
        <v>51</v>
      </c>
      <c r="D1634" s="196" t="s">
        <v>52</v>
      </c>
      <c r="E1634" s="207" t="s">
        <v>53</v>
      </c>
    </row>
    <row r="1635" spans="1:5" ht="15" customHeight="1" x14ac:dyDescent="0.2">
      <c r="A1635" s="237">
        <v>53100884</v>
      </c>
      <c r="B1635" s="272">
        <v>60002100324</v>
      </c>
      <c r="C1635" s="236">
        <v>4357</v>
      </c>
      <c r="D1635" s="224" t="s">
        <v>93</v>
      </c>
      <c r="E1635" s="239">
        <v>45000</v>
      </c>
    </row>
    <row r="1636" spans="1:5" ht="15" customHeight="1" x14ac:dyDescent="0.2">
      <c r="A1636" s="198">
        <v>11</v>
      </c>
      <c r="B1636" s="272">
        <v>60002100324</v>
      </c>
      <c r="C1636" s="236">
        <v>4357</v>
      </c>
      <c r="D1636" s="243" t="s">
        <v>125</v>
      </c>
      <c r="E1636" s="239">
        <v>360000</v>
      </c>
    </row>
    <row r="1637" spans="1:5" ht="15" customHeight="1" x14ac:dyDescent="0.2">
      <c r="A1637" s="217"/>
      <c r="B1637" s="272"/>
      <c r="C1637" s="204" t="s">
        <v>55</v>
      </c>
      <c r="D1637" s="205"/>
      <c r="E1637" s="206">
        <f>SUM(E1635:E1636)</f>
        <v>405000</v>
      </c>
    </row>
    <row r="1638" spans="1:5" ht="15" customHeight="1" x14ac:dyDescent="0.2"/>
    <row r="1639" spans="1:5" ht="15" customHeight="1" x14ac:dyDescent="0.2"/>
    <row r="1640" spans="1:5" ht="15" customHeight="1" x14ac:dyDescent="0.25">
      <c r="A1640" s="33" t="s">
        <v>521</v>
      </c>
    </row>
    <row r="1641" spans="1:5" ht="15" customHeight="1" x14ac:dyDescent="0.2">
      <c r="A1641" s="323" t="s">
        <v>121</v>
      </c>
      <c r="B1641" s="323"/>
      <c r="C1641" s="323"/>
      <c r="D1641" s="323"/>
      <c r="E1641" s="323"/>
    </row>
    <row r="1642" spans="1:5" ht="15" customHeight="1" x14ac:dyDescent="0.2">
      <c r="A1642" s="323"/>
      <c r="B1642" s="323"/>
      <c r="C1642" s="323"/>
      <c r="D1642" s="323"/>
      <c r="E1642" s="323"/>
    </row>
    <row r="1643" spans="1:5" ht="15" customHeight="1" x14ac:dyDescent="0.2">
      <c r="A1643" s="320" t="s">
        <v>522</v>
      </c>
      <c r="B1643" s="320"/>
      <c r="C1643" s="320"/>
      <c r="D1643" s="320"/>
      <c r="E1643" s="320"/>
    </row>
    <row r="1644" spans="1:5" ht="15" customHeight="1" x14ac:dyDescent="0.2">
      <c r="A1644" s="320"/>
      <c r="B1644" s="320"/>
      <c r="C1644" s="320"/>
      <c r="D1644" s="320"/>
      <c r="E1644" s="320"/>
    </row>
    <row r="1645" spans="1:5" ht="15" customHeight="1" x14ac:dyDescent="0.2">
      <c r="A1645" s="320"/>
      <c r="B1645" s="320"/>
      <c r="C1645" s="320"/>
      <c r="D1645" s="320"/>
      <c r="E1645" s="320"/>
    </row>
    <row r="1646" spans="1:5" ht="15" customHeight="1" x14ac:dyDescent="0.2">
      <c r="A1646" s="320"/>
      <c r="B1646" s="320"/>
      <c r="C1646" s="320"/>
      <c r="D1646" s="320"/>
      <c r="E1646" s="320"/>
    </row>
    <row r="1647" spans="1:5" ht="15" customHeight="1" x14ac:dyDescent="0.2">
      <c r="A1647" s="320"/>
      <c r="B1647" s="320"/>
      <c r="C1647" s="320"/>
      <c r="D1647" s="320"/>
      <c r="E1647" s="320"/>
    </row>
    <row r="1648" spans="1:5" ht="15" customHeight="1" x14ac:dyDescent="0.2">
      <c r="A1648" s="320"/>
      <c r="B1648" s="320"/>
      <c r="C1648" s="320"/>
      <c r="D1648" s="320"/>
      <c r="E1648" s="320"/>
    </row>
    <row r="1649" spans="1:5" ht="15" customHeight="1" x14ac:dyDescent="0.2"/>
    <row r="1650" spans="1:5" ht="15" customHeight="1" x14ac:dyDescent="0.25">
      <c r="A1650" s="64" t="s">
        <v>18</v>
      </c>
      <c r="B1650" s="95"/>
      <c r="C1650" s="65"/>
      <c r="D1650" s="41"/>
      <c r="E1650" s="41"/>
    </row>
    <row r="1651" spans="1:5" ht="15" customHeight="1" x14ac:dyDescent="0.2">
      <c r="A1651" s="66" t="s">
        <v>123</v>
      </c>
      <c r="B1651" s="95"/>
      <c r="C1651" s="65"/>
      <c r="D1651" s="65"/>
      <c r="E1651" s="67" t="s">
        <v>128</v>
      </c>
    </row>
    <row r="1652" spans="1:5" ht="15" customHeight="1" x14ac:dyDescent="0.2">
      <c r="A1652" s="127"/>
      <c r="B1652" s="128"/>
      <c r="C1652" s="37"/>
      <c r="D1652" s="37"/>
      <c r="E1652" s="42"/>
    </row>
    <row r="1653" spans="1:5" ht="15" customHeight="1" x14ac:dyDescent="0.2">
      <c r="A1653" s="236" t="s">
        <v>49</v>
      </c>
      <c r="B1653" s="195" t="s">
        <v>50</v>
      </c>
      <c r="C1653" s="195" t="s">
        <v>51</v>
      </c>
      <c r="D1653" s="196" t="s">
        <v>52</v>
      </c>
      <c r="E1653" s="207" t="s">
        <v>53</v>
      </c>
    </row>
    <row r="1654" spans="1:5" ht="15" customHeight="1" x14ac:dyDescent="0.2">
      <c r="A1654" s="229">
        <v>36513899</v>
      </c>
      <c r="B1654" s="272">
        <v>60002100441</v>
      </c>
      <c r="C1654" s="236">
        <v>4357</v>
      </c>
      <c r="D1654" s="243" t="s">
        <v>235</v>
      </c>
      <c r="E1654" s="239">
        <v>-3817768.2</v>
      </c>
    </row>
    <row r="1655" spans="1:5" ht="15" customHeight="1" x14ac:dyDescent="0.2">
      <c r="A1655" s="237">
        <v>36113899</v>
      </c>
      <c r="B1655" s="272">
        <v>60002100441</v>
      </c>
      <c r="C1655" s="236">
        <v>4357</v>
      </c>
      <c r="D1655" s="243" t="s">
        <v>235</v>
      </c>
      <c r="E1655" s="239">
        <v>-673723.8</v>
      </c>
    </row>
    <row r="1656" spans="1:5" ht="15" customHeight="1" x14ac:dyDescent="0.2">
      <c r="A1656" s="237">
        <v>36100884</v>
      </c>
      <c r="B1656" s="272">
        <v>60002100441</v>
      </c>
      <c r="C1656" s="236">
        <v>4357</v>
      </c>
      <c r="D1656" s="243" t="s">
        <v>235</v>
      </c>
      <c r="E1656" s="239">
        <v>2336337</v>
      </c>
    </row>
    <row r="1657" spans="1:5" ht="15" customHeight="1" x14ac:dyDescent="0.2">
      <c r="A1657" s="237">
        <v>36100884</v>
      </c>
      <c r="B1657" s="272">
        <v>60002100441</v>
      </c>
      <c r="C1657" s="236">
        <v>4357</v>
      </c>
      <c r="D1657" s="243" t="s">
        <v>125</v>
      </c>
      <c r="E1657" s="239">
        <v>139887</v>
      </c>
    </row>
    <row r="1658" spans="1:5" ht="15" customHeight="1" x14ac:dyDescent="0.2">
      <c r="A1658" s="217"/>
      <c r="B1658" s="272"/>
      <c r="C1658" s="204" t="s">
        <v>55</v>
      </c>
      <c r="D1658" s="205"/>
      <c r="E1658" s="206">
        <f>SUM(E1654:E1657)</f>
        <v>-2015268</v>
      </c>
    </row>
    <row r="1659" spans="1:5" ht="15" customHeight="1" x14ac:dyDescent="0.2"/>
    <row r="1660" spans="1:5" ht="15" customHeight="1" x14ac:dyDescent="0.25">
      <c r="A1660" s="36" t="s">
        <v>18</v>
      </c>
      <c r="B1660" s="37"/>
      <c r="C1660" s="37"/>
      <c r="D1660" s="37"/>
      <c r="E1660" s="37"/>
    </row>
    <row r="1661" spans="1:5" ht="15" customHeight="1" x14ac:dyDescent="0.2">
      <c r="A1661" s="38" t="s">
        <v>211</v>
      </c>
      <c r="B1661" s="37"/>
      <c r="C1661" s="37"/>
      <c r="D1661" s="37"/>
      <c r="E1661" s="39" t="s">
        <v>212</v>
      </c>
    </row>
    <row r="1662" spans="1:5" ht="15" customHeight="1" x14ac:dyDescent="0.2">
      <c r="A1662" s="127"/>
      <c r="B1662" s="128"/>
      <c r="C1662" s="37"/>
      <c r="D1662" s="37"/>
      <c r="E1662" s="42"/>
    </row>
    <row r="1663" spans="1:5" ht="15" customHeight="1" x14ac:dyDescent="0.2">
      <c r="A1663" s="138"/>
      <c r="B1663" s="195" t="s">
        <v>50</v>
      </c>
      <c r="C1663" s="195" t="s">
        <v>51</v>
      </c>
      <c r="D1663" s="196" t="s">
        <v>52</v>
      </c>
      <c r="E1663" s="207" t="s">
        <v>53</v>
      </c>
    </row>
    <row r="1664" spans="1:5" ht="15" customHeight="1" x14ac:dyDescent="0.2">
      <c r="A1664" s="170"/>
      <c r="B1664" s="272">
        <v>60010000000</v>
      </c>
      <c r="C1664" s="236">
        <v>3636</v>
      </c>
      <c r="D1664" s="243" t="s">
        <v>213</v>
      </c>
      <c r="E1664" s="220">
        <v>2015268</v>
      </c>
    </row>
    <row r="1665" spans="1:5" ht="15" customHeight="1" x14ac:dyDescent="0.2">
      <c r="B1665" s="272"/>
      <c r="C1665" s="204" t="s">
        <v>55</v>
      </c>
      <c r="D1665" s="205"/>
      <c r="E1665" s="206">
        <f>SUM(E1664)</f>
        <v>2015268</v>
      </c>
    </row>
    <row r="1666" spans="1:5" ht="15" customHeight="1" x14ac:dyDescent="0.2">
      <c r="B1666" s="312"/>
      <c r="C1666" s="142"/>
      <c r="D1666" s="37"/>
      <c r="E1666" s="147"/>
    </row>
    <row r="1667" spans="1:5" ht="15" customHeight="1" x14ac:dyDescent="0.25">
      <c r="A1667" s="33" t="s">
        <v>523</v>
      </c>
    </row>
    <row r="1668" spans="1:5" ht="15" customHeight="1" x14ac:dyDescent="0.2">
      <c r="A1668" s="323" t="s">
        <v>121</v>
      </c>
      <c r="B1668" s="323"/>
      <c r="C1668" s="323"/>
      <c r="D1668" s="323"/>
      <c r="E1668" s="323"/>
    </row>
    <row r="1669" spans="1:5" ht="15" customHeight="1" x14ac:dyDescent="0.2">
      <c r="A1669" s="323"/>
      <c r="B1669" s="323"/>
      <c r="C1669" s="323"/>
      <c r="D1669" s="323"/>
      <c r="E1669" s="323"/>
    </row>
    <row r="1670" spans="1:5" ht="15" customHeight="1" x14ac:dyDescent="0.2">
      <c r="A1670" s="320" t="s">
        <v>524</v>
      </c>
      <c r="B1670" s="320"/>
      <c r="C1670" s="320"/>
      <c r="D1670" s="320"/>
      <c r="E1670" s="320"/>
    </row>
    <row r="1671" spans="1:5" ht="15" customHeight="1" x14ac:dyDescent="0.2">
      <c r="A1671" s="320"/>
      <c r="B1671" s="320"/>
      <c r="C1671" s="320"/>
      <c r="D1671" s="320"/>
      <c r="E1671" s="320"/>
    </row>
    <row r="1672" spans="1:5" ht="15" customHeight="1" x14ac:dyDescent="0.2">
      <c r="A1672" s="320"/>
      <c r="B1672" s="320"/>
      <c r="C1672" s="320"/>
      <c r="D1672" s="320"/>
      <c r="E1672" s="320"/>
    </row>
    <row r="1673" spans="1:5" ht="15" customHeight="1" x14ac:dyDescent="0.2">
      <c r="A1673" s="320"/>
      <c r="B1673" s="320"/>
      <c r="C1673" s="320"/>
      <c r="D1673" s="320"/>
      <c r="E1673" s="320"/>
    </row>
    <row r="1674" spans="1:5" ht="15" customHeight="1" x14ac:dyDescent="0.2">
      <c r="A1674" s="320"/>
      <c r="B1674" s="320"/>
      <c r="C1674" s="320"/>
      <c r="D1674" s="320"/>
      <c r="E1674" s="320"/>
    </row>
    <row r="1675" spans="1:5" ht="15" customHeight="1" x14ac:dyDescent="0.2">
      <c r="A1675" s="320"/>
      <c r="B1675" s="320"/>
      <c r="C1675" s="320"/>
      <c r="D1675" s="320"/>
      <c r="E1675" s="320"/>
    </row>
    <row r="1676" spans="1:5" ht="15" customHeight="1" x14ac:dyDescent="0.2"/>
    <row r="1677" spans="1:5" ht="15" customHeight="1" x14ac:dyDescent="0.25">
      <c r="A1677" s="36" t="s">
        <v>18</v>
      </c>
      <c r="B1677" s="37"/>
      <c r="C1677" s="37"/>
      <c r="D1677" s="37"/>
      <c r="E1677" s="37"/>
    </row>
    <row r="1678" spans="1:5" ht="15" customHeight="1" x14ac:dyDescent="0.2">
      <c r="A1678" s="38" t="s">
        <v>211</v>
      </c>
      <c r="B1678" s="37"/>
      <c r="C1678" s="37"/>
      <c r="D1678" s="37"/>
      <c r="E1678" s="39" t="s">
        <v>212</v>
      </c>
    </row>
    <row r="1679" spans="1:5" ht="15" customHeight="1" x14ac:dyDescent="0.2">
      <c r="A1679" s="127"/>
      <c r="B1679" s="128"/>
      <c r="C1679" s="37"/>
      <c r="D1679" s="37"/>
      <c r="E1679" s="42"/>
    </row>
    <row r="1680" spans="1:5" ht="15" customHeight="1" x14ac:dyDescent="0.2">
      <c r="A1680" s="138"/>
      <c r="B1680" s="195" t="s">
        <v>50</v>
      </c>
      <c r="C1680" s="195" t="s">
        <v>51</v>
      </c>
      <c r="D1680" s="196" t="s">
        <v>52</v>
      </c>
      <c r="E1680" s="207" t="s">
        <v>53</v>
      </c>
    </row>
    <row r="1681" spans="1:5" ht="15" customHeight="1" x14ac:dyDescent="0.2">
      <c r="A1681" s="170"/>
      <c r="B1681" s="272">
        <v>60010000000</v>
      </c>
      <c r="C1681" s="236">
        <v>3636</v>
      </c>
      <c r="D1681" s="243" t="s">
        <v>213</v>
      </c>
      <c r="E1681" s="220">
        <v>-5030</v>
      </c>
    </row>
    <row r="1682" spans="1:5" ht="15" customHeight="1" x14ac:dyDescent="0.2">
      <c r="B1682" s="272"/>
      <c r="C1682" s="204" t="s">
        <v>55</v>
      </c>
      <c r="D1682" s="205"/>
      <c r="E1682" s="206">
        <f>SUM(E1681)</f>
        <v>-5030</v>
      </c>
    </row>
    <row r="1683" spans="1:5" ht="15" customHeight="1" x14ac:dyDescent="0.2"/>
    <row r="1684" spans="1:5" ht="15" customHeight="1" x14ac:dyDescent="0.25">
      <c r="A1684" s="64" t="s">
        <v>18</v>
      </c>
      <c r="B1684" s="95"/>
      <c r="C1684" s="65"/>
      <c r="D1684" s="41"/>
      <c r="E1684" s="41"/>
    </row>
    <row r="1685" spans="1:5" ht="15" customHeight="1" x14ac:dyDescent="0.2">
      <c r="A1685" s="132" t="s">
        <v>188</v>
      </c>
      <c r="B1685" s="37"/>
      <c r="C1685" s="37"/>
      <c r="D1685" s="37"/>
      <c r="E1685" s="39" t="s">
        <v>189</v>
      </c>
    </row>
    <row r="1686" spans="1:5" ht="15" customHeight="1" x14ac:dyDescent="0.2">
      <c r="A1686" s="127"/>
      <c r="B1686" s="128"/>
      <c r="C1686" s="37"/>
      <c r="D1686" s="37"/>
      <c r="E1686" s="42"/>
    </row>
    <row r="1687" spans="1:5" ht="15" customHeight="1" x14ac:dyDescent="0.2">
      <c r="A1687" s="236" t="s">
        <v>49</v>
      </c>
      <c r="B1687" s="195" t="s">
        <v>50</v>
      </c>
      <c r="C1687" s="195" t="s">
        <v>51</v>
      </c>
      <c r="D1687" s="196" t="s">
        <v>52</v>
      </c>
      <c r="E1687" s="207" t="s">
        <v>53</v>
      </c>
    </row>
    <row r="1688" spans="1:5" ht="15" customHeight="1" x14ac:dyDescent="0.2">
      <c r="A1688" s="211">
        <v>19</v>
      </c>
      <c r="B1688" s="274">
        <v>73000000000</v>
      </c>
      <c r="C1688" s="209">
        <v>6402</v>
      </c>
      <c r="D1688" s="224" t="s">
        <v>321</v>
      </c>
      <c r="E1688" s="220">
        <v>2515</v>
      </c>
    </row>
    <row r="1689" spans="1:5" ht="15" customHeight="1" x14ac:dyDescent="0.2">
      <c r="A1689" s="211">
        <v>19</v>
      </c>
      <c r="B1689" s="274">
        <v>73000000000</v>
      </c>
      <c r="C1689" s="209">
        <v>6402</v>
      </c>
      <c r="D1689" s="243" t="s">
        <v>221</v>
      </c>
      <c r="E1689" s="239">
        <v>2515</v>
      </c>
    </row>
    <row r="1690" spans="1:5" ht="15" customHeight="1" x14ac:dyDescent="0.2">
      <c r="A1690" s="217"/>
      <c r="B1690" s="272"/>
      <c r="C1690" s="204" t="s">
        <v>55</v>
      </c>
      <c r="D1690" s="205"/>
      <c r="E1690" s="206">
        <f>SUM(E1688:E1689)</f>
        <v>5030</v>
      </c>
    </row>
    <row r="1691" spans="1:5" ht="15" customHeight="1" x14ac:dyDescent="0.2"/>
    <row r="1692" spans="1:5" ht="15" customHeight="1" x14ac:dyDescent="0.2"/>
    <row r="1693" spans="1:5" ht="15" customHeight="1" x14ac:dyDescent="0.25">
      <c r="A1693" s="33" t="s">
        <v>525</v>
      </c>
    </row>
    <row r="1694" spans="1:5" ht="15" customHeight="1" x14ac:dyDescent="0.2">
      <c r="A1694" s="323" t="s">
        <v>121</v>
      </c>
      <c r="B1694" s="323"/>
      <c r="C1694" s="323"/>
      <c r="D1694" s="323"/>
      <c r="E1694" s="323"/>
    </row>
    <row r="1695" spans="1:5" ht="15" customHeight="1" x14ac:dyDescent="0.2">
      <c r="A1695" s="323"/>
      <c r="B1695" s="323"/>
      <c r="C1695" s="323"/>
      <c r="D1695" s="323"/>
      <c r="E1695" s="323"/>
    </row>
    <row r="1696" spans="1:5" ht="15" customHeight="1" x14ac:dyDescent="0.2">
      <c r="A1696" s="320" t="s">
        <v>526</v>
      </c>
      <c r="B1696" s="320"/>
      <c r="C1696" s="320"/>
      <c r="D1696" s="320"/>
      <c r="E1696" s="320"/>
    </row>
    <row r="1697" spans="1:5" ht="15" customHeight="1" x14ac:dyDescent="0.2">
      <c r="A1697" s="320"/>
      <c r="B1697" s="320"/>
      <c r="C1697" s="320"/>
      <c r="D1697" s="320"/>
      <c r="E1697" s="320"/>
    </row>
    <row r="1698" spans="1:5" ht="15" customHeight="1" x14ac:dyDescent="0.2">
      <c r="A1698" s="320"/>
      <c r="B1698" s="320"/>
      <c r="C1698" s="320"/>
      <c r="D1698" s="320"/>
      <c r="E1698" s="320"/>
    </row>
    <row r="1699" spans="1:5" ht="15" customHeight="1" x14ac:dyDescent="0.2">
      <c r="A1699" s="320"/>
      <c r="B1699" s="320"/>
      <c r="C1699" s="320"/>
      <c r="D1699" s="320"/>
      <c r="E1699" s="320"/>
    </row>
    <row r="1700" spans="1:5" ht="15" customHeight="1" x14ac:dyDescent="0.2">
      <c r="A1700" s="320"/>
      <c r="B1700" s="320"/>
      <c r="C1700" s="320"/>
      <c r="D1700" s="320"/>
      <c r="E1700" s="320"/>
    </row>
    <row r="1701" spans="1:5" ht="15" customHeight="1" x14ac:dyDescent="0.2">
      <c r="A1701" s="320"/>
      <c r="B1701" s="320"/>
      <c r="C1701" s="320"/>
      <c r="D1701" s="320"/>
      <c r="E1701" s="320"/>
    </row>
    <row r="1702" spans="1:5" ht="15" customHeight="1" x14ac:dyDescent="0.2"/>
    <row r="1703" spans="1:5" ht="15" customHeight="1" x14ac:dyDescent="0.25">
      <c r="A1703" s="36" t="s">
        <v>18</v>
      </c>
      <c r="B1703" s="37"/>
      <c r="C1703" s="37"/>
      <c r="D1703" s="37"/>
      <c r="E1703" s="37"/>
    </row>
    <row r="1704" spans="1:5" ht="15" customHeight="1" x14ac:dyDescent="0.2">
      <c r="A1704" s="132" t="s">
        <v>132</v>
      </c>
      <c r="B1704" s="37"/>
      <c r="C1704" s="37"/>
      <c r="D1704" s="37"/>
      <c r="E1704" s="39" t="s">
        <v>527</v>
      </c>
    </row>
    <row r="1705" spans="1:5" ht="15" customHeight="1" x14ac:dyDescent="0.25">
      <c r="A1705" s="36"/>
      <c r="B1705" s="41"/>
      <c r="C1705" s="37"/>
      <c r="D1705" s="37"/>
      <c r="E1705" s="42"/>
    </row>
    <row r="1706" spans="1:5" ht="15" customHeight="1" x14ac:dyDescent="0.2">
      <c r="A1706" s="236" t="s">
        <v>49</v>
      </c>
      <c r="B1706" s="195" t="s">
        <v>50</v>
      </c>
      <c r="C1706" s="195" t="s">
        <v>51</v>
      </c>
      <c r="D1706" s="196" t="s">
        <v>52</v>
      </c>
      <c r="E1706" s="207" t="s">
        <v>53</v>
      </c>
    </row>
    <row r="1707" spans="1:5" ht="15" customHeight="1" x14ac:dyDescent="0.2">
      <c r="A1707" s="237">
        <v>32533007</v>
      </c>
      <c r="B1707" s="238">
        <v>50001000000</v>
      </c>
      <c r="C1707" s="218">
        <v>3299</v>
      </c>
      <c r="D1707" s="224" t="s">
        <v>164</v>
      </c>
      <c r="E1707" s="239">
        <v>-4875.04</v>
      </c>
    </row>
    <row r="1708" spans="1:5" ht="15" customHeight="1" x14ac:dyDescent="0.2">
      <c r="A1708" s="237">
        <v>32133007</v>
      </c>
      <c r="B1708" s="238">
        <v>50001000000</v>
      </c>
      <c r="C1708" s="218">
        <v>3299</v>
      </c>
      <c r="D1708" s="224" t="s">
        <v>164</v>
      </c>
      <c r="E1708" s="239">
        <v>-860.3</v>
      </c>
    </row>
    <row r="1709" spans="1:5" ht="15" customHeight="1" x14ac:dyDescent="0.2">
      <c r="A1709" s="237">
        <v>32533007</v>
      </c>
      <c r="B1709" s="238">
        <v>50001000000</v>
      </c>
      <c r="C1709" s="218">
        <v>3299</v>
      </c>
      <c r="D1709" s="224" t="s">
        <v>165</v>
      </c>
      <c r="E1709" s="239">
        <v>-1218.9100000000001</v>
      </c>
    </row>
    <row r="1710" spans="1:5" ht="15" customHeight="1" x14ac:dyDescent="0.2">
      <c r="A1710" s="237">
        <v>32133007</v>
      </c>
      <c r="B1710" s="238">
        <v>50001000000</v>
      </c>
      <c r="C1710" s="218">
        <v>3299</v>
      </c>
      <c r="D1710" s="224" t="s">
        <v>165</v>
      </c>
      <c r="E1710" s="239">
        <v>-215.1</v>
      </c>
    </row>
    <row r="1711" spans="1:5" ht="15" customHeight="1" x14ac:dyDescent="0.2">
      <c r="A1711" s="237">
        <v>32533007</v>
      </c>
      <c r="B1711" s="238">
        <v>50001000000</v>
      </c>
      <c r="C1711" s="218">
        <v>3299</v>
      </c>
      <c r="D1711" s="224" t="s">
        <v>166</v>
      </c>
      <c r="E1711" s="239">
        <v>-437.39</v>
      </c>
    </row>
    <row r="1712" spans="1:5" ht="15" customHeight="1" x14ac:dyDescent="0.2">
      <c r="A1712" s="237">
        <v>32133007</v>
      </c>
      <c r="B1712" s="238">
        <v>50001000000</v>
      </c>
      <c r="C1712" s="218">
        <v>3299</v>
      </c>
      <c r="D1712" s="224" t="s">
        <v>166</v>
      </c>
      <c r="E1712" s="239">
        <v>-77.19</v>
      </c>
    </row>
    <row r="1713" spans="1:5" ht="15" customHeight="1" x14ac:dyDescent="0.2">
      <c r="A1713" s="198">
        <v>19</v>
      </c>
      <c r="B1713" s="238">
        <v>73000000000</v>
      </c>
      <c r="C1713" s="218">
        <v>6402</v>
      </c>
      <c r="D1713" s="224" t="s">
        <v>221</v>
      </c>
      <c r="E1713" s="239">
        <v>7683.93</v>
      </c>
    </row>
    <row r="1714" spans="1:5" ht="15" customHeight="1" x14ac:dyDescent="0.2">
      <c r="A1714" s="240"/>
      <c r="B1714" s="217"/>
      <c r="C1714" s="204" t="s">
        <v>55</v>
      </c>
      <c r="D1714" s="205"/>
      <c r="E1714" s="206">
        <f>SUM(E1707:E1713)</f>
        <v>0</v>
      </c>
    </row>
    <row r="1715" spans="1:5" ht="15" customHeight="1" x14ac:dyDescent="0.2"/>
    <row r="1716" spans="1:5" ht="15" customHeight="1" x14ac:dyDescent="0.2"/>
    <row r="1717" spans="1:5" ht="15" customHeight="1" x14ac:dyDescent="0.2"/>
    <row r="1718" spans="1:5" ht="15" customHeight="1" x14ac:dyDescent="0.2"/>
    <row r="1719" spans="1:5" ht="15" customHeight="1" x14ac:dyDescent="0.25">
      <c r="A1719" s="33" t="s">
        <v>528</v>
      </c>
    </row>
    <row r="1720" spans="1:5" ht="15" customHeight="1" x14ac:dyDescent="0.2">
      <c r="A1720" s="323" t="s">
        <v>121</v>
      </c>
      <c r="B1720" s="323"/>
      <c r="C1720" s="323"/>
      <c r="D1720" s="323"/>
      <c r="E1720" s="323"/>
    </row>
    <row r="1721" spans="1:5" ht="15" customHeight="1" x14ac:dyDescent="0.2">
      <c r="A1721" s="323"/>
      <c r="B1721" s="323"/>
      <c r="C1721" s="323"/>
      <c r="D1721" s="323"/>
      <c r="E1721" s="323"/>
    </row>
    <row r="1722" spans="1:5" ht="15" customHeight="1" x14ac:dyDescent="0.2">
      <c r="A1722" s="320" t="s">
        <v>529</v>
      </c>
      <c r="B1722" s="320"/>
      <c r="C1722" s="320"/>
      <c r="D1722" s="320"/>
      <c r="E1722" s="320"/>
    </row>
    <row r="1723" spans="1:5" ht="15" customHeight="1" x14ac:dyDescent="0.2">
      <c r="A1723" s="320"/>
      <c r="B1723" s="320"/>
      <c r="C1723" s="320"/>
      <c r="D1723" s="320"/>
      <c r="E1723" s="320"/>
    </row>
    <row r="1724" spans="1:5" ht="15" customHeight="1" x14ac:dyDescent="0.2">
      <c r="A1724" s="320"/>
      <c r="B1724" s="320"/>
      <c r="C1724" s="320"/>
      <c r="D1724" s="320"/>
      <c r="E1724" s="320"/>
    </row>
    <row r="1725" spans="1:5" ht="15" customHeight="1" x14ac:dyDescent="0.2">
      <c r="A1725" s="320"/>
      <c r="B1725" s="320"/>
      <c r="C1725" s="320"/>
      <c r="D1725" s="320"/>
      <c r="E1725" s="320"/>
    </row>
    <row r="1726" spans="1:5" ht="15" customHeight="1" x14ac:dyDescent="0.2">
      <c r="A1726" s="320"/>
      <c r="B1726" s="320"/>
      <c r="C1726" s="320"/>
      <c r="D1726" s="320"/>
      <c r="E1726" s="320"/>
    </row>
    <row r="1727" spans="1:5" ht="15" customHeight="1" x14ac:dyDescent="0.2">
      <c r="A1727" s="320"/>
      <c r="B1727" s="320"/>
      <c r="C1727" s="320"/>
      <c r="D1727" s="320"/>
      <c r="E1727" s="320"/>
    </row>
    <row r="1728" spans="1:5" ht="15" customHeight="1" x14ac:dyDescent="0.2">
      <c r="B1728" s="37"/>
      <c r="C1728" s="37"/>
      <c r="D1728" s="37"/>
      <c r="E1728" s="37"/>
    </row>
    <row r="1729" spans="1:5" ht="15" customHeight="1" x14ac:dyDescent="0.25">
      <c r="A1729" s="36" t="s">
        <v>18</v>
      </c>
      <c r="B1729" s="37"/>
      <c r="C1729" s="37"/>
      <c r="D1729" s="37"/>
      <c r="E1729" s="37"/>
    </row>
    <row r="1730" spans="1:5" ht="15" customHeight="1" x14ac:dyDescent="0.2">
      <c r="A1730" s="132" t="s">
        <v>65</v>
      </c>
      <c r="B1730" s="37"/>
      <c r="C1730" s="37"/>
      <c r="D1730" s="37"/>
      <c r="E1730" s="39" t="s">
        <v>128</v>
      </c>
    </row>
    <row r="1731" spans="1:5" ht="15" customHeight="1" x14ac:dyDescent="0.25">
      <c r="A1731" s="36"/>
      <c r="B1731" s="41"/>
      <c r="C1731" s="37"/>
      <c r="D1731" s="37"/>
      <c r="E1731" s="42"/>
    </row>
    <row r="1732" spans="1:5" ht="15" customHeight="1" x14ac:dyDescent="0.2">
      <c r="A1732" s="236" t="s">
        <v>49</v>
      </c>
      <c r="B1732" s="195" t="s">
        <v>50</v>
      </c>
      <c r="C1732" s="195" t="s">
        <v>51</v>
      </c>
      <c r="D1732" s="196" t="s">
        <v>52</v>
      </c>
      <c r="E1732" s="195" t="s">
        <v>53</v>
      </c>
    </row>
    <row r="1733" spans="1:5" ht="15" customHeight="1" x14ac:dyDescent="0.2">
      <c r="A1733" s="198"/>
      <c r="B1733" s="238">
        <v>60002100325</v>
      </c>
      <c r="C1733" s="236">
        <v>4357</v>
      </c>
      <c r="D1733" s="224" t="s">
        <v>154</v>
      </c>
      <c r="E1733" s="239">
        <v>-2820.5</v>
      </c>
    </row>
    <row r="1734" spans="1:5" ht="15" customHeight="1" x14ac:dyDescent="0.2">
      <c r="A1734" s="237">
        <v>53100884</v>
      </c>
      <c r="B1734" s="238">
        <v>60002100324</v>
      </c>
      <c r="C1734" s="236">
        <v>4357</v>
      </c>
      <c r="D1734" s="224" t="s">
        <v>93</v>
      </c>
      <c r="E1734" s="239">
        <v>2820.5</v>
      </c>
    </row>
    <row r="1735" spans="1:5" ht="15" customHeight="1" x14ac:dyDescent="0.2">
      <c r="A1735" s="245"/>
      <c r="B1735" s="212"/>
      <c r="C1735" s="213" t="s">
        <v>55</v>
      </c>
      <c r="D1735" s="214"/>
      <c r="E1735" s="215">
        <f>SUM(E1733:E1734)</f>
        <v>0</v>
      </c>
    </row>
    <row r="1736" spans="1:5" ht="15" customHeight="1" x14ac:dyDescent="0.2"/>
    <row r="1737" spans="1:5" ht="15" customHeight="1" x14ac:dyDescent="0.2"/>
    <row r="1738" spans="1:5" ht="15" customHeight="1" x14ac:dyDescent="0.25">
      <c r="A1738" s="33" t="s">
        <v>530</v>
      </c>
    </row>
    <row r="1739" spans="1:5" ht="15" customHeight="1" x14ac:dyDescent="0.2">
      <c r="A1739" s="323" t="s">
        <v>121</v>
      </c>
      <c r="B1739" s="323"/>
      <c r="C1739" s="323"/>
      <c r="D1739" s="323"/>
      <c r="E1739" s="323"/>
    </row>
    <row r="1740" spans="1:5" ht="15" customHeight="1" x14ac:dyDescent="0.2">
      <c r="A1740" s="323"/>
      <c r="B1740" s="323"/>
      <c r="C1740" s="323"/>
      <c r="D1740" s="323"/>
      <c r="E1740" s="323"/>
    </row>
    <row r="1741" spans="1:5" ht="15" customHeight="1" x14ac:dyDescent="0.2">
      <c r="A1741" s="320" t="s">
        <v>531</v>
      </c>
      <c r="B1741" s="320"/>
      <c r="C1741" s="320"/>
      <c r="D1741" s="320"/>
      <c r="E1741" s="320"/>
    </row>
    <row r="1742" spans="1:5" ht="15" customHeight="1" x14ac:dyDescent="0.2">
      <c r="A1742" s="320"/>
      <c r="B1742" s="320"/>
      <c r="C1742" s="320"/>
      <c r="D1742" s="320"/>
      <c r="E1742" s="320"/>
    </row>
    <row r="1743" spans="1:5" ht="15" customHeight="1" x14ac:dyDescent="0.2">
      <c r="A1743" s="320"/>
      <c r="B1743" s="320"/>
      <c r="C1743" s="320"/>
      <c r="D1743" s="320"/>
      <c r="E1743" s="320"/>
    </row>
    <row r="1744" spans="1:5" ht="15" customHeight="1" x14ac:dyDescent="0.2">
      <c r="A1744" s="320"/>
      <c r="B1744" s="320"/>
      <c r="C1744" s="320"/>
      <c r="D1744" s="320"/>
      <c r="E1744" s="320"/>
    </row>
    <row r="1745" spans="1:5" ht="15" customHeight="1" x14ac:dyDescent="0.2">
      <c r="A1745" s="320"/>
      <c r="B1745" s="320"/>
      <c r="C1745" s="320"/>
      <c r="D1745" s="320"/>
      <c r="E1745" s="320"/>
    </row>
    <row r="1746" spans="1:5" ht="15" customHeight="1" x14ac:dyDescent="0.2">
      <c r="A1746" s="320"/>
      <c r="B1746" s="320"/>
      <c r="C1746" s="320"/>
      <c r="D1746" s="320"/>
      <c r="E1746" s="320"/>
    </row>
    <row r="1747" spans="1:5" ht="15" customHeight="1" x14ac:dyDescent="0.2"/>
    <row r="1748" spans="1:5" ht="15" customHeight="1" x14ac:dyDescent="0.25">
      <c r="A1748" s="36" t="s">
        <v>18</v>
      </c>
      <c r="B1748" s="37"/>
      <c r="C1748" s="37"/>
      <c r="D1748" s="37"/>
      <c r="E1748" s="37"/>
    </row>
    <row r="1749" spans="1:5" ht="15" customHeight="1" x14ac:dyDescent="0.2">
      <c r="A1749" s="176" t="s">
        <v>188</v>
      </c>
      <c r="B1749" s="37"/>
      <c r="C1749" s="37"/>
      <c r="D1749" s="37"/>
      <c r="E1749" s="39" t="s">
        <v>189</v>
      </c>
    </row>
    <row r="1750" spans="1:5" ht="15" customHeight="1" x14ac:dyDescent="0.25">
      <c r="A1750" s="36"/>
      <c r="B1750" s="41"/>
      <c r="C1750" s="37"/>
      <c r="D1750" s="37"/>
      <c r="E1750" s="42"/>
    </row>
    <row r="1751" spans="1:5" ht="15" customHeight="1" x14ac:dyDescent="0.2">
      <c r="A1751" s="236" t="s">
        <v>49</v>
      </c>
      <c r="B1751" s="195" t="s">
        <v>50</v>
      </c>
      <c r="C1751" s="195" t="s">
        <v>51</v>
      </c>
      <c r="D1751" s="196" t="s">
        <v>52</v>
      </c>
      <c r="E1751" s="195" t="s">
        <v>53</v>
      </c>
    </row>
    <row r="1752" spans="1:5" ht="15" customHeight="1" x14ac:dyDescent="0.2">
      <c r="A1752" s="237">
        <v>33113233</v>
      </c>
      <c r="B1752" s="238">
        <v>60002100580</v>
      </c>
      <c r="C1752" s="236">
        <v>4378</v>
      </c>
      <c r="D1752" s="224" t="s">
        <v>93</v>
      </c>
      <c r="E1752" s="239">
        <v>-6079.65</v>
      </c>
    </row>
    <row r="1753" spans="1:5" ht="15" customHeight="1" x14ac:dyDescent="0.2">
      <c r="A1753" s="237">
        <v>33513233</v>
      </c>
      <c r="B1753" s="238">
        <v>60002100580</v>
      </c>
      <c r="C1753" s="236">
        <v>4378</v>
      </c>
      <c r="D1753" s="224" t="s">
        <v>93</v>
      </c>
      <c r="E1753" s="239">
        <v>-34451.35</v>
      </c>
    </row>
    <row r="1754" spans="1:5" ht="15" customHeight="1" x14ac:dyDescent="0.2">
      <c r="A1754" s="237">
        <v>33113233</v>
      </c>
      <c r="B1754" s="238">
        <v>60002100580</v>
      </c>
      <c r="C1754" s="236">
        <v>4378</v>
      </c>
      <c r="D1754" s="224" t="s">
        <v>164</v>
      </c>
      <c r="E1754" s="239">
        <v>3429.75</v>
      </c>
    </row>
    <row r="1755" spans="1:5" ht="15" customHeight="1" x14ac:dyDescent="0.2">
      <c r="A1755" s="237">
        <v>33513233</v>
      </c>
      <c r="B1755" s="238">
        <v>60002100580</v>
      </c>
      <c r="C1755" s="236">
        <v>4378</v>
      </c>
      <c r="D1755" s="224" t="s">
        <v>164</v>
      </c>
      <c r="E1755" s="239">
        <v>19435.25</v>
      </c>
    </row>
    <row r="1756" spans="1:5" ht="15" customHeight="1" x14ac:dyDescent="0.2">
      <c r="A1756" s="237">
        <v>33113233</v>
      </c>
      <c r="B1756" s="238">
        <v>60002100580</v>
      </c>
      <c r="C1756" s="236">
        <v>4378</v>
      </c>
      <c r="D1756" s="224" t="s">
        <v>216</v>
      </c>
      <c r="E1756" s="239">
        <v>1107</v>
      </c>
    </row>
    <row r="1757" spans="1:5" ht="15" customHeight="1" x14ac:dyDescent="0.2">
      <c r="A1757" s="237">
        <v>33513233</v>
      </c>
      <c r="B1757" s="238">
        <v>60002100580</v>
      </c>
      <c r="C1757" s="236">
        <v>4378</v>
      </c>
      <c r="D1757" s="224" t="s">
        <v>216</v>
      </c>
      <c r="E1757" s="239">
        <v>6273</v>
      </c>
    </row>
    <row r="1758" spans="1:5" ht="15" customHeight="1" x14ac:dyDescent="0.2">
      <c r="A1758" s="237">
        <v>33113233</v>
      </c>
      <c r="B1758" s="238">
        <v>60002100580</v>
      </c>
      <c r="C1758" s="236">
        <v>4378</v>
      </c>
      <c r="D1758" s="224" t="s">
        <v>165</v>
      </c>
      <c r="E1758" s="239">
        <v>1134.3</v>
      </c>
    </row>
    <row r="1759" spans="1:5" ht="15" customHeight="1" x14ac:dyDescent="0.2">
      <c r="A1759" s="237">
        <v>33513233</v>
      </c>
      <c r="B1759" s="238">
        <v>60002100580</v>
      </c>
      <c r="C1759" s="236">
        <v>4378</v>
      </c>
      <c r="D1759" s="224" t="s">
        <v>165</v>
      </c>
      <c r="E1759" s="239">
        <v>6427.7</v>
      </c>
    </row>
    <row r="1760" spans="1:5" ht="15" customHeight="1" x14ac:dyDescent="0.2">
      <c r="A1760" s="237">
        <v>33113233</v>
      </c>
      <c r="B1760" s="238">
        <v>60002100580</v>
      </c>
      <c r="C1760" s="236">
        <v>4378</v>
      </c>
      <c r="D1760" s="224" t="s">
        <v>166</v>
      </c>
      <c r="E1760" s="239">
        <v>408.6</v>
      </c>
    </row>
    <row r="1761" spans="1:5" ht="15" customHeight="1" x14ac:dyDescent="0.2">
      <c r="A1761" s="237">
        <v>33513233</v>
      </c>
      <c r="B1761" s="238">
        <v>60002100580</v>
      </c>
      <c r="C1761" s="236">
        <v>4378</v>
      </c>
      <c r="D1761" s="224" t="s">
        <v>166</v>
      </c>
      <c r="E1761" s="239">
        <v>2315.4</v>
      </c>
    </row>
    <row r="1762" spans="1:5" ht="15" customHeight="1" x14ac:dyDescent="0.2">
      <c r="A1762" s="240"/>
      <c r="B1762" s="240"/>
      <c r="C1762" s="204" t="s">
        <v>55</v>
      </c>
      <c r="D1762" s="205"/>
      <c r="E1762" s="206">
        <f>SUM(E1752:E1761)</f>
        <v>0</v>
      </c>
    </row>
    <row r="1763" spans="1:5" ht="15" customHeight="1" x14ac:dyDescent="0.2"/>
    <row r="1764" spans="1:5" ht="15" customHeight="1" x14ac:dyDescent="0.2"/>
    <row r="1765" spans="1:5" ht="15" customHeight="1" x14ac:dyDescent="0.2"/>
    <row r="1766" spans="1:5" ht="15" customHeight="1" x14ac:dyDescent="0.2"/>
    <row r="1767" spans="1:5" ht="15" customHeight="1" x14ac:dyDescent="0.2"/>
    <row r="1768" spans="1:5" ht="15" customHeight="1" x14ac:dyDescent="0.2"/>
    <row r="1769" spans="1:5" ht="15" customHeight="1" x14ac:dyDescent="0.2"/>
    <row r="1770" spans="1:5" ht="15" customHeight="1" x14ac:dyDescent="0.2"/>
    <row r="1771" spans="1:5" ht="15" customHeight="1" x14ac:dyDescent="0.25">
      <c r="A1771" s="33" t="s">
        <v>532</v>
      </c>
    </row>
    <row r="1772" spans="1:5" ht="15" customHeight="1" x14ac:dyDescent="0.2">
      <c r="A1772" s="323" t="s">
        <v>205</v>
      </c>
      <c r="B1772" s="323"/>
      <c r="C1772" s="323"/>
      <c r="D1772" s="323"/>
      <c r="E1772" s="323"/>
    </row>
    <row r="1773" spans="1:5" ht="15" customHeight="1" x14ac:dyDescent="0.2">
      <c r="A1773" s="323"/>
      <c r="B1773" s="323"/>
      <c r="C1773" s="323"/>
      <c r="D1773" s="323"/>
      <c r="E1773" s="323"/>
    </row>
    <row r="1774" spans="1:5" ht="15" customHeight="1" x14ac:dyDescent="0.2">
      <c r="A1774" s="320" t="s">
        <v>533</v>
      </c>
      <c r="B1774" s="320"/>
      <c r="C1774" s="320"/>
      <c r="D1774" s="320"/>
      <c r="E1774" s="320"/>
    </row>
    <row r="1775" spans="1:5" ht="15" customHeight="1" x14ac:dyDescent="0.2">
      <c r="A1775" s="320"/>
      <c r="B1775" s="320"/>
      <c r="C1775" s="320"/>
      <c r="D1775" s="320"/>
      <c r="E1775" s="320"/>
    </row>
    <row r="1776" spans="1:5" ht="15" customHeight="1" x14ac:dyDescent="0.2">
      <c r="A1776" s="320"/>
      <c r="B1776" s="320"/>
      <c r="C1776" s="320"/>
      <c r="D1776" s="320"/>
      <c r="E1776" s="320"/>
    </row>
    <row r="1777" spans="1:5" ht="15" customHeight="1" x14ac:dyDescent="0.2">
      <c r="A1777" s="320"/>
      <c r="B1777" s="320"/>
      <c r="C1777" s="320"/>
      <c r="D1777" s="320"/>
      <c r="E1777" s="320"/>
    </row>
    <row r="1778" spans="1:5" ht="15" customHeight="1" x14ac:dyDescent="0.2">
      <c r="A1778" s="320"/>
      <c r="B1778" s="320"/>
      <c r="C1778" s="320"/>
      <c r="D1778" s="320"/>
      <c r="E1778" s="320"/>
    </row>
    <row r="1779" spans="1:5" ht="15" customHeight="1" x14ac:dyDescent="0.2">
      <c r="A1779" s="320"/>
      <c r="B1779" s="320"/>
      <c r="C1779" s="320"/>
      <c r="D1779" s="320"/>
      <c r="E1779" s="320"/>
    </row>
    <row r="1780" spans="1:5" ht="15" customHeight="1" x14ac:dyDescent="0.2"/>
    <row r="1781" spans="1:5" ht="15" customHeight="1" x14ac:dyDescent="0.25">
      <c r="A1781" s="36" t="s">
        <v>18</v>
      </c>
      <c r="B1781" s="85"/>
    </row>
    <row r="1782" spans="1:5" ht="15" customHeight="1" x14ac:dyDescent="0.2">
      <c r="A1782" s="66" t="s">
        <v>207</v>
      </c>
      <c r="B1782" s="95"/>
      <c r="C1782" s="65"/>
      <c r="D1782" s="65"/>
      <c r="E1782" s="67" t="s">
        <v>292</v>
      </c>
    </row>
    <row r="1783" spans="1:5" ht="15" customHeight="1" x14ac:dyDescent="0.2">
      <c r="A1783" s="38"/>
      <c r="B1783" s="87"/>
      <c r="C1783" s="37"/>
      <c r="D1783" s="37"/>
      <c r="E1783" s="42"/>
    </row>
    <row r="1784" spans="1:5" ht="15" customHeight="1" x14ac:dyDescent="0.2">
      <c r="A1784" s="195" t="s">
        <v>49</v>
      </c>
      <c r="B1784" s="195" t="s">
        <v>50</v>
      </c>
      <c r="C1784" s="195" t="s">
        <v>51</v>
      </c>
      <c r="D1784" s="196" t="s">
        <v>52</v>
      </c>
      <c r="E1784" s="207" t="s">
        <v>53</v>
      </c>
    </row>
    <row r="1785" spans="1:5" ht="15" customHeight="1" x14ac:dyDescent="0.2">
      <c r="A1785" s="237">
        <v>38100880</v>
      </c>
      <c r="B1785" s="238">
        <v>60010100807</v>
      </c>
      <c r="C1785" s="236">
        <v>3636</v>
      </c>
      <c r="D1785" s="224" t="s">
        <v>93</v>
      </c>
      <c r="E1785" s="239">
        <v>-24300</v>
      </c>
    </row>
    <row r="1786" spans="1:5" ht="15" customHeight="1" x14ac:dyDescent="0.2">
      <c r="A1786" s="237">
        <v>38500881</v>
      </c>
      <c r="B1786" s="238">
        <v>60010100807</v>
      </c>
      <c r="C1786" s="236">
        <v>3636</v>
      </c>
      <c r="D1786" s="224" t="s">
        <v>93</v>
      </c>
      <c r="E1786" s="239">
        <v>-65700</v>
      </c>
    </row>
    <row r="1787" spans="1:5" ht="15" customHeight="1" x14ac:dyDescent="0.2">
      <c r="A1787" s="237">
        <v>38100880</v>
      </c>
      <c r="B1787" s="238">
        <v>60010100807</v>
      </c>
      <c r="C1787" s="218">
        <v>3636</v>
      </c>
      <c r="D1787" s="224" t="s">
        <v>129</v>
      </c>
      <c r="E1787" s="239">
        <v>16200</v>
      </c>
    </row>
    <row r="1788" spans="1:5" ht="15" customHeight="1" x14ac:dyDescent="0.2">
      <c r="A1788" s="237">
        <v>38500881</v>
      </c>
      <c r="B1788" s="238">
        <v>60010100807</v>
      </c>
      <c r="C1788" s="236">
        <v>3636</v>
      </c>
      <c r="D1788" s="224" t="s">
        <v>129</v>
      </c>
      <c r="E1788" s="239">
        <v>43800</v>
      </c>
    </row>
    <row r="1789" spans="1:5" ht="15" customHeight="1" x14ac:dyDescent="0.2">
      <c r="A1789" s="237">
        <v>38100880</v>
      </c>
      <c r="B1789" s="238">
        <v>60010100807</v>
      </c>
      <c r="C1789" s="236">
        <v>3636</v>
      </c>
      <c r="D1789" s="224" t="s">
        <v>92</v>
      </c>
      <c r="E1789" s="239">
        <v>2700</v>
      </c>
    </row>
    <row r="1790" spans="1:5" ht="15" customHeight="1" x14ac:dyDescent="0.2">
      <c r="A1790" s="237">
        <v>38500881</v>
      </c>
      <c r="B1790" s="238">
        <v>60010100807</v>
      </c>
      <c r="C1790" s="236">
        <v>3636</v>
      </c>
      <c r="D1790" s="224" t="s">
        <v>92</v>
      </c>
      <c r="E1790" s="239">
        <v>7300</v>
      </c>
    </row>
    <row r="1791" spans="1:5" ht="15" customHeight="1" x14ac:dyDescent="0.2">
      <c r="A1791" s="237">
        <v>38100880</v>
      </c>
      <c r="B1791" s="238">
        <v>60010100807</v>
      </c>
      <c r="C1791" s="236">
        <v>3636</v>
      </c>
      <c r="D1791" s="224" t="s">
        <v>94</v>
      </c>
      <c r="E1791" s="239">
        <v>5400</v>
      </c>
    </row>
    <row r="1792" spans="1:5" ht="15" customHeight="1" x14ac:dyDescent="0.2">
      <c r="A1792" s="237">
        <v>38500881</v>
      </c>
      <c r="B1792" s="238">
        <v>60010100807</v>
      </c>
      <c r="C1792" s="236">
        <v>3636</v>
      </c>
      <c r="D1792" s="224" t="s">
        <v>94</v>
      </c>
      <c r="E1792" s="239">
        <v>14600</v>
      </c>
    </row>
    <row r="1793" spans="1:5" ht="15" customHeight="1" x14ac:dyDescent="0.2">
      <c r="A1793" s="240"/>
      <c r="B1793" s="258"/>
      <c r="C1793" s="204" t="s">
        <v>55</v>
      </c>
      <c r="D1793" s="205"/>
      <c r="E1793" s="206">
        <f>SUM(E1785:E1792)</f>
        <v>0</v>
      </c>
    </row>
    <row r="1794" spans="1:5" ht="15" customHeight="1" x14ac:dyDescent="0.2"/>
    <row r="1795" spans="1:5" ht="15" customHeight="1" x14ac:dyDescent="0.2"/>
    <row r="1796" spans="1:5" ht="15" customHeight="1" x14ac:dyDescent="0.2"/>
    <row r="1797" spans="1:5" ht="15" customHeight="1" x14ac:dyDescent="0.2"/>
    <row r="1798" spans="1:5" ht="15" customHeight="1" x14ac:dyDescent="0.2"/>
    <row r="1799" spans="1:5" ht="15" customHeight="1" x14ac:dyDescent="0.2"/>
    <row r="1800" spans="1:5" ht="15" customHeight="1" x14ac:dyDescent="0.2"/>
    <row r="1801" spans="1:5" ht="15" customHeight="1" x14ac:dyDescent="0.2"/>
    <row r="1802" spans="1:5" ht="15" customHeight="1" x14ac:dyDescent="0.2"/>
    <row r="1803" spans="1:5" ht="15" customHeight="1" x14ac:dyDescent="0.2"/>
    <row r="1804" spans="1:5" ht="15" customHeight="1" x14ac:dyDescent="0.2"/>
    <row r="1805" spans="1:5" ht="15" customHeight="1" x14ac:dyDescent="0.2"/>
    <row r="1806" spans="1:5" ht="15" customHeight="1" x14ac:dyDescent="0.2"/>
    <row r="1807" spans="1:5" ht="15" customHeight="1" x14ac:dyDescent="0.2"/>
    <row r="1808" spans="1:5"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sheetData>
  <mergeCells count="130">
    <mergeCell ref="A1739:E1740"/>
    <mergeCell ref="A1741:E1746"/>
    <mergeCell ref="A1772:E1773"/>
    <mergeCell ref="A1774:E1779"/>
    <mergeCell ref="A1668:E1669"/>
    <mergeCell ref="A1670:E1675"/>
    <mergeCell ref="A1694:E1695"/>
    <mergeCell ref="A1696:E1701"/>
    <mergeCell ref="A1720:E1721"/>
    <mergeCell ref="A1722:E1727"/>
    <mergeCell ref="A1564:E1565"/>
    <mergeCell ref="A1566:E1571"/>
    <mergeCell ref="A1615:E1616"/>
    <mergeCell ref="A1617:E1622"/>
    <mergeCell ref="A1641:E1642"/>
    <mergeCell ref="A1643:E1648"/>
    <mergeCell ref="A1460:E1461"/>
    <mergeCell ref="A1462:E1467"/>
    <mergeCell ref="A1498:E1499"/>
    <mergeCell ref="A1500:E1504"/>
    <mergeCell ref="A1544:E1545"/>
    <mergeCell ref="A1546:E1551"/>
    <mergeCell ref="A1394:E1395"/>
    <mergeCell ref="A1396:E1401"/>
    <mergeCell ref="A1417:E1418"/>
    <mergeCell ref="A1419:E1424"/>
    <mergeCell ref="A1436:E1437"/>
    <mergeCell ref="A1438:E1442"/>
    <mergeCell ref="A1313:E1314"/>
    <mergeCell ref="A1315:E1320"/>
    <mergeCell ref="A1356:E1357"/>
    <mergeCell ref="A1358:E1362"/>
    <mergeCell ref="A1374:E1375"/>
    <mergeCell ref="A1376:E1382"/>
    <mergeCell ref="A1238:E1239"/>
    <mergeCell ref="A1240:E1245"/>
    <mergeCell ref="A1266:E1267"/>
    <mergeCell ref="A1268:E1276"/>
    <mergeCell ref="A1289:E1290"/>
    <mergeCell ref="A1291:E1296"/>
    <mergeCell ref="A1179:E1180"/>
    <mergeCell ref="A1181:E1187"/>
    <mergeCell ref="A1200:E1201"/>
    <mergeCell ref="A1202:E1207"/>
    <mergeCell ref="A1219:E1220"/>
    <mergeCell ref="A1221:E1226"/>
    <mergeCell ref="A1082:E1083"/>
    <mergeCell ref="A1084:E1087"/>
    <mergeCell ref="A1107:E1108"/>
    <mergeCell ref="A1109:E1117"/>
    <mergeCell ref="A1160:E1161"/>
    <mergeCell ref="A1162:E1167"/>
    <mergeCell ref="A999:E1001"/>
    <mergeCell ref="A1002:E1011"/>
    <mergeCell ref="A1044:E1045"/>
    <mergeCell ref="A1046:E1051"/>
    <mergeCell ref="A1064:E1065"/>
    <mergeCell ref="A1066:E1070"/>
    <mergeCell ref="A918:E919"/>
    <mergeCell ref="A920:E926"/>
    <mergeCell ref="A949:E950"/>
    <mergeCell ref="A951:E955"/>
    <mergeCell ref="A973:E974"/>
    <mergeCell ref="A975:E981"/>
    <mergeCell ref="A713:E714"/>
    <mergeCell ref="A715:E720"/>
    <mergeCell ref="A740:E741"/>
    <mergeCell ref="A742:E748"/>
    <mergeCell ref="A766:E767"/>
    <mergeCell ref="A768:E772"/>
    <mergeCell ref="A600:E600"/>
    <mergeCell ref="A601:E608"/>
    <mergeCell ref="A628:E629"/>
    <mergeCell ref="A630:E635"/>
    <mergeCell ref="A688:E689"/>
    <mergeCell ref="A690:E695"/>
    <mergeCell ref="A510:E516"/>
    <mergeCell ref="A539:E539"/>
    <mergeCell ref="A540:E546"/>
    <mergeCell ref="A564:E564"/>
    <mergeCell ref="A565:E573"/>
    <mergeCell ref="A599:E599"/>
    <mergeCell ref="A426:E426"/>
    <mergeCell ref="A427:E427"/>
    <mergeCell ref="A428:E434"/>
    <mergeCell ref="A452:E452"/>
    <mergeCell ref="A453:E463"/>
    <mergeCell ref="A509:E509"/>
    <mergeCell ref="A356:E356"/>
    <mergeCell ref="A357:E357"/>
    <mergeCell ref="A358:E364"/>
    <mergeCell ref="A390:E390"/>
    <mergeCell ref="A391:E391"/>
    <mergeCell ref="A392:E398"/>
    <mergeCell ref="A278:E278"/>
    <mergeCell ref="A279:E279"/>
    <mergeCell ref="A280:E286"/>
    <mergeCell ref="A304:E304"/>
    <mergeCell ref="A305:E305"/>
    <mergeCell ref="A306:E311"/>
    <mergeCell ref="A223:E223"/>
    <mergeCell ref="A224:E224"/>
    <mergeCell ref="A225:E231"/>
    <mergeCell ref="A253:E253"/>
    <mergeCell ref="A254:E254"/>
    <mergeCell ref="A255:E260"/>
    <mergeCell ref="A175:E175"/>
    <mergeCell ref="A176:E176"/>
    <mergeCell ref="A177:E182"/>
    <mergeCell ref="A202:E202"/>
    <mergeCell ref="A203:E203"/>
    <mergeCell ref="A204:E207"/>
    <mergeCell ref="A107:E107"/>
    <mergeCell ref="A108:E108"/>
    <mergeCell ref="A109:E113"/>
    <mergeCell ref="A147:E147"/>
    <mergeCell ref="A148:E148"/>
    <mergeCell ref="A149:E153"/>
    <mergeCell ref="A55:E55"/>
    <mergeCell ref="A56:E56"/>
    <mergeCell ref="A57:E63"/>
    <mergeCell ref="A81:E81"/>
    <mergeCell ref="A82:E82"/>
    <mergeCell ref="A83:E87"/>
    <mergeCell ref="A2:E2"/>
    <mergeCell ref="A3:E3"/>
    <mergeCell ref="A4:E7"/>
    <mergeCell ref="A25:E25"/>
    <mergeCell ref="A26:E26"/>
    <mergeCell ref="A27:E30"/>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Rozpočtové změny č. 546/12 - 602/12 schválené Radou Olomouckého kraje 23.10.2012</oddHeader>
    <oddFooter xml:space="preserve">&amp;L&amp;"Arial,Kurzíva"Zastupitelstvo OK 21.12.2012
5.1. - Rozpočet Olomouckého kraje 2012 - rozpočtové změny 
Příloha č.2: Rozpočtové změny č. 546/12 - 602/12 schválené Radou OK 23.10.2012&amp;R&amp;"Arial,Kurzíva"Strana &amp;P (celkem 122)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3" t="s">
        <v>308</v>
      </c>
    </row>
    <row r="2" spans="1:5" ht="15" customHeight="1" x14ac:dyDescent="0.2">
      <c r="A2" s="326" t="s">
        <v>63</v>
      </c>
      <c r="B2" s="326"/>
      <c r="C2" s="326"/>
      <c r="D2" s="326"/>
      <c r="E2" s="326"/>
    </row>
    <row r="3" spans="1:5" ht="15" customHeight="1" x14ac:dyDescent="0.2">
      <c r="A3" s="326" t="s">
        <v>170</v>
      </c>
      <c r="B3" s="326"/>
      <c r="C3" s="326"/>
      <c r="D3" s="326"/>
      <c r="E3" s="326"/>
    </row>
    <row r="4" spans="1:5" ht="15" customHeight="1" x14ac:dyDescent="0.2">
      <c r="A4" s="320" t="s">
        <v>309</v>
      </c>
      <c r="B4" s="320"/>
      <c r="C4" s="320"/>
      <c r="D4" s="320"/>
      <c r="E4" s="320"/>
    </row>
    <row r="5" spans="1:5" ht="15" customHeight="1" x14ac:dyDescent="0.2">
      <c r="A5" s="320"/>
      <c r="B5" s="320"/>
      <c r="C5" s="320"/>
      <c r="D5" s="320"/>
      <c r="E5" s="320"/>
    </row>
    <row r="6" spans="1:5" ht="15" customHeight="1" x14ac:dyDescent="0.2">
      <c r="A6" s="320"/>
      <c r="B6" s="320"/>
      <c r="C6" s="320"/>
      <c r="D6" s="320"/>
      <c r="E6" s="320"/>
    </row>
    <row r="7" spans="1:5" ht="15" customHeight="1" x14ac:dyDescent="0.2">
      <c r="A7" s="320"/>
      <c r="B7" s="320"/>
      <c r="C7" s="320"/>
      <c r="D7" s="320"/>
      <c r="E7" s="320"/>
    </row>
    <row r="8" spans="1:5" ht="15" customHeight="1" x14ac:dyDescent="0.2">
      <c r="A8" s="320"/>
      <c r="B8" s="320"/>
      <c r="C8" s="320"/>
      <c r="D8" s="320"/>
      <c r="E8" s="320"/>
    </row>
    <row r="9" spans="1:5" ht="15" customHeight="1" x14ac:dyDescent="0.2">
      <c r="A9" s="320"/>
      <c r="B9" s="320"/>
      <c r="C9" s="320"/>
      <c r="D9" s="320"/>
      <c r="E9" s="320"/>
    </row>
    <row r="10" spans="1:5" ht="15" customHeight="1" x14ac:dyDescent="0.2">
      <c r="A10" s="63"/>
      <c r="B10" s="63"/>
      <c r="C10" s="63"/>
      <c r="D10" s="63"/>
      <c r="E10" s="63"/>
    </row>
    <row r="11" spans="1:5" ht="15" customHeight="1" x14ac:dyDescent="0.25">
      <c r="A11" s="64" t="s">
        <v>1</v>
      </c>
      <c r="B11" s="65"/>
      <c r="C11" s="65"/>
      <c r="D11" s="65"/>
      <c r="E11" s="65"/>
    </row>
    <row r="12" spans="1:5" ht="15" customHeight="1" x14ac:dyDescent="0.2">
      <c r="A12" s="66" t="s">
        <v>75</v>
      </c>
      <c r="B12" s="65"/>
      <c r="C12" s="65"/>
      <c r="D12" s="65"/>
      <c r="E12" s="67" t="s">
        <v>76</v>
      </c>
    </row>
    <row r="13" spans="1:5" ht="15" customHeight="1" x14ac:dyDescent="0.25">
      <c r="A13" s="68"/>
      <c r="B13" s="64"/>
      <c r="C13" s="65"/>
      <c r="D13" s="65"/>
      <c r="E13" s="69"/>
    </row>
    <row r="14" spans="1:5" ht="15" customHeight="1" x14ac:dyDescent="0.2">
      <c r="A14" s="207" t="s">
        <v>49</v>
      </c>
      <c r="B14" s="207" t="s">
        <v>50</v>
      </c>
      <c r="C14" s="207" t="s">
        <v>51</v>
      </c>
      <c r="D14" s="244" t="s">
        <v>52</v>
      </c>
      <c r="E14" s="207" t="s">
        <v>53</v>
      </c>
    </row>
    <row r="15" spans="1:5" ht="15" customHeight="1" x14ac:dyDescent="0.2">
      <c r="A15" s="257">
        <v>32133031</v>
      </c>
      <c r="B15" s="261">
        <v>90000000000</v>
      </c>
      <c r="C15" s="200"/>
      <c r="D15" s="201" t="s">
        <v>172</v>
      </c>
      <c r="E15" s="202">
        <v>28893.42</v>
      </c>
    </row>
    <row r="16" spans="1:5" ht="15" customHeight="1" x14ac:dyDescent="0.2">
      <c r="A16" s="257">
        <v>32533031</v>
      </c>
      <c r="B16" s="261">
        <v>90000000000</v>
      </c>
      <c r="C16" s="200"/>
      <c r="D16" s="201" t="s">
        <v>172</v>
      </c>
      <c r="E16" s="202">
        <v>163729.38</v>
      </c>
    </row>
    <row r="17" spans="1:5" ht="15" customHeight="1" x14ac:dyDescent="0.2">
      <c r="A17" s="245"/>
      <c r="B17" s="199"/>
      <c r="C17" s="213" t="s">
        <v>55</v>
      </c>
      <c r="D17" s="246"/>
      <c r="E17" s="247">
        <f>SUM(E15:E16)</f>
        <v>192622.8</v>
      </c>
    </row>
    <row r="18" spans="1:5" ht="15" customHeight="1" x14ac:dyDescent="0.2">
      <c r="A18" s="119"/>
      <c r="B18" s="119"/>
      <c r="C18" s="119"/>
      <c r="D18" s="119"/>
      <c r="E18" s="119"/>
    </row>
    <row r="19" spans="1:5" ht="15" customHeight="1" x14ac:dyDescent="0.25">
      <c r="A19" s="64" t="s">
        <v>18</v>
      </c>
      <c r="B19" s="65"/>
      <c r="C19" s="65"/>
      <c r="D19" s="65"/>
      <c r="E19" s="68"/>
    </row>
    <row r="20" spans="1:5" ht="15" customHeight="1" x14ac:dyDescent="0.2">
      <c r="A20" s="66" t="s">
        <v>75</v>
      </c>
      <c r="B20" s="65"/>
      <c r="C20" s="65"/>
      <c r="D20" s="65"/>
      <c r="E20" s="67" t="s">
        <v>76</v>
      </c>
    </row>
    <row r="21" spans="1:5" ht="15" customHeight="1" x14ac:dyDescent="0.25">
      <c r="A21" s="68"/>
      <c r="B21" s="64"/>
      <c r="C21" s="65"/>
      <c r="D21" s="65"/>
      <c r="E21" s="69"/>
    </row>
    <row r="22" spans="1:5" ht="15" customHeight="1" x14ac:dyDescent="0.2">
      <c r="A22" s="207" t="s">
        <v>49</v>
      </c>
      <c r="B22" s="207" t="s">
        <v>50</v>
      </c>
      <c r="C22" s="207" t="s">
        <v>51</v>
      </c>
      <c r="D22" s="244" t="s">
        <v>52</v>
      </c>
      <c r="E22" s="207" t="s">
        <v>53</v>
      </c>
    </row>
    <row r="23" spans="1:5" ht="15" customHeight="1" x14ac:dyDescent="0.2">
      <c r="A23" s="257">
        <v>32133031</v>
      </c>
      <c r="B23" s="261">
        <v>30001001040</v>
      </c>
      <c r="C23" s="200">
        <v>3124</v>
      </c>
      <c r="D23" s="262" t="s">
        <v>135</v>
      </c>
      <c r="E23" s="202">
        <v>28893.42</v>
      </c>
    </row>
    <row r="24" spans="1:5" ht="15" customHeight="1" x14ac:dyDescent="0.2">
      <c r="A24" s="257">
        <v>32533031</v>
      </c>
      <c r="B24" s="261">
        <v>30001001040</v>
      </c>
      <c r="C24" s="200">
        <v>3124</v>
      </c>
      <c r="D24" s="262" t="s">
        <v>135</v>
      </c>
      <c r="E24" s="202">
        <v>163729.38</v>
      </c>
    </row>
    <row r="25" spans="1:5" ht="15" customHeight="1" x14ac:dyDescent="0.2">
      <c r="A25" s="245"/>
      <c r="B25" s="212"/>
      <c r="C25" s="213" t="s">
        <v>55</v>
      </c>
      <c r="D25" s="246"/>
      <c r="E25" s="247">
        <f>SUM(E23:E24)</f>
        <v>192622.8</v>
      </c>
    </row>
    <row r="26" spans="1:5" ht="15" customHeight="1" x14ac:dyDescent="0.25">
      <c r="A26" s="33"/>
    </row>
    <row r="27" spans="1:5" ht="15" customHeight="1" x14ac:dyDescent="0.25">
      <c r="A27" s="33"/>
    </row>
    <row r="28" spans="1:5" ht="15" customHeight="1" x14ac:dyDescent="0.25">
      <c r="A28" s="33" t="s">
        <v>310</v>
      </c>
    </row>
    <row r="29" spans="1:5" ht="15" customHeight="1" x14ac:dyDescent="0.2">
      <c r="A29" s="326" t="s">
        <v>63</v>
      </c>
      <c r="B29" s="326"/>
      <c r="C29" s="326"/>
      <c r="D29" s="326"/>
      <c r="E29" s="326"/>
    </row>
    <row r="30" spans="1:5" ht="15" customHeight="1" x14ac:dyDescent="0.2">
      <c r="A30" s="321" t="s">
        <v>170</v>
      </c>
      <c r="B30" s="321"/>
      <c r="C30" s="321"/>
      <c r="D30" s="321"/>
      <c r="E30" s="321"/>
    </row>
    <row r="31" spans="1:5" ht="15" customHeight="1" x14ac:dyDescent="0.2">
      <c r="A31" s="320" t="s">
        <v>311</v>
      </c>
      <c r="B31" s="320"/>
      <c r="C31" s="320"/>
      <c r="D31" s="320"/>
      <c r="E31" s="320"/>
    </row>
    <row r="32" spans="1:5" ht="15" customHeight="1" x14ac:dyDescent="0.2">
      <c r="A32" s="320"/>
      <c r="B32" s="320"/>
      <c r="C32" s="320"/>
      <c r="D32" s="320"/>
      <c r="E32" s="320"/>
    </row>
    <row r="33" spans="1:5" ht="15" customHeight="1" x14ac:dyDescent="0.2">
      <c r="A33" s="320"/>
      <c r="B33" s="320"/>
      <c r="C33" s="320"/>
      <c r="D33" s="320"/>
      <c r="E33" s="320"/>
    </row>
    <row r="34" spans="1:5" ht="15" customHeight="1" x14ac:dyDescent="0.2">
      <c r="A34" s="320"/>
      <c r="B34" s="320"/>
      <c r="C34" s="320"/>
      <c r="D34" s="320"/>
      <c r="E34" s="320"/>
    </row>
    <row r="35" spans="1:5" ht="15" customHeight="1" x14ac:dyDescent="0.2">
      <c r="A35" s="320"/>
      <c r="B35" s="320"/>
      <c r="C35" s="320"/>
      <c r="D35" s="320"/>
      <c r="E35" s="320"/>
    </row>
    <row r="36" spans="1:5" ht="15" customHeight="1" x14ac:dyDescent="0.2">
      <c r="A36" s="320"/>
      <c r="B36" s="320"/>
      <c r="C36" s="320"/>
      <c r="D36" s="320"/>
      <c r="E36" s="320"/>
    </row>
    <row r="37" spans="1:5" ht="15" customHeight="1" x14ac:dyDescent="0.2">
      <c r="A37" s="63"/>
      <c r="B37" s="63"/>
      <c r="C37" s="63"/>
      <c r="D37" s="63"/>
      <c r="E37" s="63"/>
    </row>
    <row r="38" spans="1:5" ht="15" customHeight="1" x14ac:dyDescent="0.25">
      <c r="A38" s="64" t="s">
        <v>1</v>
      </c>
      <c r="B38" s="65"/>
      <c r="C38" s="65"/>
      <c r="D38" s="65"/>
      <c r="E38" s="65"/>
    </row>
    <row r="39" spans="1:5" ht="15" customHeight="1" x14ac:dyDescent="0.2">
      <c r="A39" s="66" t="s">
        <v>75</v>
      </c>
      <c r="B39" s="65"/>
      <c r="C39" s="65"/>
      <c r="D39" s="65"/>
      <c r="E39" s="67" t="s">
        <v>76</v>
      </c>
    </row>
    <row r="40" spans="1:5" ht="15" customHeight="1" x14ac:dyDescent="0.25">
      <c r="A40" s="68"/>
      <c r="B40" s="64"/>
      <c r="C40" s="65"/>
      <c r="D40" s="65"/>
      <c r="E40" s="69"/>
    </row>
    <row r="41" spans="1:5" ht="15" customHeight="1" x14ac:dyDescent="0.2">
      <c r="A41" s="207" t="s">
        <v>49</v>
      </c>
      <c r="B41" s="195" t="s">
        <v>50</v>
      </c>
      <c r="C41" s="207" t="s">
        <v>51</v>
      </c>
      <c r="D41" s="244" t="s">
        <v>52</v>
      </c>
      <c r="E41" s="207" t="s">
        <v>53</v>
      </c>
    </row>
    <row r="42" spans="1:5" ht="15" customHeight="1" x14ac:dyDescent="0.2">
      <c r="A42" s="257">
        <v>32133123</v>
      </c>
      <c r="B42" s="258">
        <v>90000000000</v>
      </c>
      <c r="C42" s="200"/>
      <c r="D42" s="201" t="s">
        <v>172</v>
      </c>
      <c r="E42" s="202">
        <v>33174.42</v>
      </c>
    </row>
    <row r="43" spans="1:5" ht="15" customHeight="1" x14ac:dyDescent="0.2">
      <c r="A43" s="257">
        <v>32533123</v>
      </c>
      <c r="B43" s="258">
        <v>90000000000</v>
      </c>
      <c r="C43" s="200"/>
      <c r="D43" s="201" t="s">
        <v>172</v>
      </c>
      <c r="E43" s="202">
        <v>187988.38</v>
      </c>
    </row>
    <row r="44" spans="1:5" ht="15" customHeight="1" x14ac:dyDescent="0.2">
      <c r="A44" s="245"/>
      <c r="B44" s="217"/>
      <c r="C44" s="213" t="s">
        <v>55</v>
      </c>
      <c r="D44" s="246"/>
      <c r="E44" s="247">
        <f>SUM(E42:E43)</f>
        <v>221162.8</v>
      </c>
    </row>
    <row r="45" spans="1:5" ht="15" customHeight="1" x14ac:dyDescent="0.2"/>
    <row r="46" spans="1:5" ht="15" customHeight="1" x14ac:dyDescent="0.25">
      <c r="A46" s="64" t="s">
        <v>18</v>
      </c>
      <c r="B46" s="65"/>
      <c r="C46" s="65"/>
      <c r="D46" s="65"/>
      <c r="E46" s="68"/>
    </row>
    <row r="47" spans="1:5" ht="15" customHeight="1" x14ac:dyDescent="0.2">
      <c r="A47" s="66" t="s">
        <v>75</v>
      </c>
      <c r="B47" s="65"/>
      <c r="C47" s="65"/>
      <c r="D47" s="65"/>
      <c r="E47" s="67" t="s">
        <v>76</v>
      </c>
    </row>
    <row r="48" spans="1:5" ht="15" customHeight="1" x14ac:dyDescent="0.25">
      <c r="A48" s="68"/>
      <c r="B48" s="64"/>
      <c r="C48" s="65"/>
      <c r="D48" s="65"/>
      <c r="E48" s="69"/>
    </row>
    <row r="49" spans="1:5" ht="15" customHeight="1" x14ac:dyDescent="0.2">
      <c r="A49" s="207" t="s">
        <v>49</v>
      </c>
      <c r="B49" s="195" t="s">
        <v>50</v>
      </c>
      <c r="C49" s="207" t="s">
        <v>51</v>
      </c>
      <c r="D49" s="244" t="s">
        <v>52</v>
      </c>
      <c r="E49" s="207" t="s">
        <v>53</v>
      </c>
    </row>
    <row r="50" spans="1:5" ht="15" customHeight="1" x14ac:dyDescent="0.2">
      <c r="A50" s="257">
        <v>32133123</v>
      </c>
      <c r="B50" s="258">
        <v>30001001022</v>
      </c>
      <c r="C50" s="200">
        <v>3114</v>
      </c>
      <c r="D50" s="259" t="s">
        <v>135</v>
      </c>
      <c r="E50" s="202">
        <v>33174.42</v>
      </c>
    </row>
    <row r="51" spans="1:5" ht="15" customHeight="1" x14ac:dyDescent="0.2">
      <c r="A51" s="257">
        <v>32533123</v>
      </c>
      <c r="B51" s="258">
        <v>30001001022</v>
      </c>
      <c r="C51" s="200">
        <v>3114</v>
      </c>
      <c r="D51" s="259" t="s">
        <v>135</v>
      </c>
      <c r="E51" s="202">
        <v>187988.38</v>
      </c>
    </row>
    <row r="52" spans="1:5" ht="15" customHeight="1" x14ac:dyDescent="0.2">
      <c r="A52" s="245"/>
      <c r="B52" s="217"/>
      <c r="C52" s="213" t="s">
        <v>55</v>
      </c>
      <c r="D52" s="246"/>
      <c r="E52" s="247">
        <f>SUM(E50:E51)</f>
        <v>221162.8</v>
      </c>
    </row>
    <row r="53" spans="1:5" ht="15" customHeight="1" x14ac:dyDescent="0.25">
      <c r="A53" s="33"/>
    </row>
    <row r="54" spans="1:5" ht="15" customHeight="1" x14ac:dyDescent="0.25">
      <c r="A54" s="33"/>
    </row>
    <row r="55" spans="1:5" ht="15" customHeight="1" x14ac:dyDescent="0.25">
      <c r="A55" s="33" t="s">
        <v>312</v>
      </c>
    </row>
    <row r="56" spans="1:5" ht="15" customHeight="1" x14ac:dyDescent="0.2">
      <c r="A56" s="323" t="s">
        <v>45</v>
      </c>
      <c r="B56" s="323"/>
      <c r="C56" s="323"/>
      <c r="D56" s="323"/>
      <c r="E56" s="323"/>
    </row>
    <row r="57" spans="1:5" ht="15" customHeight="1" x14ac:dyDescent="0.2">
      <c r="A57" s="321" t="s">
        <v>300</v>
      </c>
      <c r="B57" s="321"/>
      <c r="C57" s="321"/>
      <c r="D57" s="321"/>
      <c r="E57" s="321"/>
    </row>
    <row r="58" spans="1:5" ht="15" customHeight="1" x14ac:dyDescent="0.2">
      <c r="A58" s="322" t="s">
        <v>313</v>
      </c>
      <c r="B58" s="322"/>
      <c r="C58" s="322"/>
      <c r="D58" s="322"/>
      <c r="E58" s="322"/>
    </row>
    <row r="59" spans="1:5" ht="15" customHeight="1" x14ac:dyDescent="0.2">
      <c r="A59" s="322"/>
      <c r="B59" s="322"/>
      <c r="C59" s="322"/>
      <c r="D59" s="322"/>
      <c r="E59" s="322"/>
    </row>
    <row r="60" spans="1:5" ht="15" customHeight="1" x14ac:dyDescent="0.2">
      <c r="A60" s="322"/>
      <c r="B60" s="322"/>
      <c r="C60" s="322"/>
      <c r="D60" s="322"/>
      <c r="E60" s="322"/>
    </row>
    <row r="61" spans="1:5" ht="15" customHeight="1" x14ac:dyDescent="0.2">
      <c r="A61" s="322"/>
      <c r="B61" s="322"/>
      <c r="C61" s="322"/>
      <c r="D61" s="322"/>
      <c r="E61" s="322"/>
    </row>
    <row r="62" spans="1:5" ht="15" customHeight="1" x14ac:dyDescent="0.2">
      <c r="A62" s="322"/>
      <c r="B62" s="322"/>
      <c r="C62" s="322"/>
      <c r="D62" s="322"/>
      <c r="E62" s="322"/>
    </row>
    <row r="63" spans="1:5" ht="15" customHeight="1" x14ac:dyDescent="0.2">
      <c r="A63" s="322"/>
      <c r="B63" s="322"/>
      <c r="C63" s="322"/>
      <c r="D63" s="322"/>
      <c r="E63" s="322"/>
    </row>
    <row r="64" spans="1:5" ht="15" customHeight="1" x14ac:dyDescent="0.2"/>
    <row r="65" spans="1:5" ht="15" customHeight="1" x14ac:dyDescent="0.25">
      <c r="A65" s="64" t="s">
        <v>1</v>
      </c>
      <c r="B65" s="37"/>
      <c r="C65" s="37"/>
      <c r="D65" s="37"/>
      <c r="E65" s="37"/>
    </row>
    <row r="66" spans="1:5" ht="15" customHeight="1" x14ac:dyDescent="0.2">
      <c r="A66" s="66" t="s">
        <v>207</v>
      </c>
      <c r="B66" s="37"/>
      <c r="C66" s="37"/>
      <c r="D66" s="37"/>
      <c r="E66" s="39" t="s">
        <v>314</v>
      </c>
    </row>
    <row r="67" spans="1:5" ht="15" customHeight="1" x14ac:dyDescent="0.25">
      <c r="A67" s="36"/>
      <c r="B67" s="41"/>
      <c r="C67" s="37"/>
      <c r="D67" s="37"/>
      <c r="E67" s="42"/>
    </row>
    <row r="68" spans="1:5" ht="15" customHeight="1" x14ac:dyDescent="0.2">
      <c r="A68" s="207" t="s">
        <v>49</v>
      </c>
      <c r="B68" s="195" t="s">
        <v>50</v>
      </c>
      <c r="C68" s="195" t="s">
        <v>51</v>
      </c>
      <c r="D68" s="196" t="s">
        <v>52</v>
      </c>
      <c r="E68" s="197" t="s">
        <v>53</v>
      </c>
    </row>
    <row r="69" spans="1:5" ht="15" customHeight="1" x14ac:dyDescent="0.2">
      <c r="A69" s="263">
        <v>38587505</v>
      </c>
      <c r="B69" s="233">
        <v>90000100551</v>
      </c>
      <c r="C69" s="230"/>
      <c r="D69" s="243" t="s">
        <v>302</v>
      </c>
      <c r="E69" s="202">
        <v>425000</v>
      </c>
    </row>
    <row r="70" spans="1:5" ht="15" customHeight="1" x14ac:dyDescent="0.2">
      <c r="A70" s="263">
        <v>38587005</v>
      </c>
      <c r="B70" s="233">
        <v>90000100551</v>
      </c>
      <c r="C70" s="230"/>
      <c r="D70" s="243" t="s">
        <v>303</v>
      </c>
      <c r="E70" s="202">
        <v>800963.85</v>
      </c>
    </row>
    <row r="71" spans="1:5" ht="15" customHeight="1" x14ac:dyDescent="0.2">
      <c r="A71" s="211"/>
      <c r="B71" s="240"/>
      <c r="C71" s="204" t="s">
        <v>55</v>
      </c>
      <c r="D71" s="205"/>
      <c r="E71" s="206">
        <f>SUM(E69:E70)</f>
        <v>1225963.8500000001</v>
      </c>
    </row>
    <row r="72" spans="1:5" ht="15" customHeight="1" x14ac:dyDescent="0.2">
      <c r="A72" s="177"/>
      <c r="B72" s="145"/>
      <c r="C72" s="142"/>
      <c r="D72" s="37"/>
      <c r="E72" s="147"/>
    </row>
    <row r="73" spans="1:5" ht="15" customHeight="1" x14ac:dyDescent="0.25">
      <c r="A73" s="36" t="s">
        <v>18</v>
      </c>
      <c r="B73" s="37"/>
      <c r="C73" s="37"/>
      <c r="D73" s="37"/>
      <c r="E73" s="37"/>
    </row>
    <row r="74" spans="1:5" ht="15" customHeight="1" x14ac:dyDescent="0.2">
      <c r="A74" s="38" t="s">
        <v>70</v>
      </c>
      <c r="B74" s="37"/>
      <c r="C74" s="37"/>
      <c r="D74" s="37"/>
      <c r="E74" s="39" t="s">
        <v>71</v>
      </c>
    </row>
    <row r="75" spans="1:5" ht="15" customHeight="1" x14ac:dyDescent="0.25">
      <c r="A75" s="36"/>
      <c r="B75" s="41"/>
      <c r="C75" s="37"/>
      <c r="D75" s="37"/>
      <c r="E75" s="42"/>
    </row>
    <row r="76" spans="1:5" ht="15" customHeight="1" x14ac:dyDescent="0.2">
      <c r="A76" s="70"/>
      <c r="B76" s="138"/>
      <c r="C76" s="195" t="s">
        <v>51</v>
      </c>
      <c r="D76" s="264" t="s">
        <v>52</v>
      </c>
      <c r="E76" s="197" t="s">
        <v>53</v>
      </c>
    </row>
    <row r="77" spans="1:5" ht="15" customHeight="1" x14ac:dyDescent="0.2">
      <c r="A77" s="53"/>
      <c r="B77" s="265"/>
      <c r="C77" s="248">
        <v>6172</v>
      </c>
      <c r="D77" s="249" t="s">
        <v>68</v>
      </c>
      <c r="E77" s="202">
        <v>1225963.8500000001</v>
      </c>
    </row>
    <row r="78" spans="1:5" ht="15" customHeight="1" x14ac:dyDescent="0.2">
      <c r="A78" s="53"/>
      <c r="B78" s="265"/>
      <c r="C78" s="204" t="s">
        <v>55</v>
      </c>
      <c r="D78" s="235"/>
      <c r="E78" s="206">
        <f>SUM(E77:E77)</f>
        <v>1225963.8500000001</v>
      </c>
    </row>
    <row r="79" spans="1:5" ht="15" customHeight="1" x14ac:dyDescent="0.25">
      <c r="A79" s="33"/>
    </row>
    <row r="80" spans="1:5" ht="15" customHeight="1" x14ac:dyDescent="0.25">
      <c r="A80" s="33"/>
    </row>
    <row r="81" spans="1:5" ht="15" customHeight="1" x14ac:dyDescent="0.25">
      <c r="A81" s="33" t="s">
        <v>315</v>
      </c>
    </row>
    <row r="82" spans="1:5" ht="15" customHeight="1" x14ac:dyDescent="0.2">
      <c r="A82" s="321" t="s">
        <v>63</v>
      </c>
      <c r="B82" s="321"/>
      <c r="C82" s="321"/>
      <c r="D82" s="321"/>
      <c r="E82" s="321"/>
    </row>
    <row r="83" spans="1:5" ht="15" customHeight="1" x14ac:dyDescent="0.2">
      <c r="A83" s="320" t="s">
        <v>316</v>
      </c>
      <c r="B83" s="320"/>
      <c r="C83" s="320"/>
      <c r="D83" s="320"/>
      <c r="E83" s="320"/>
    </row>
    <row r="84" spans="1:5" ht="15" customHeight="1" x14ac:dyDescent="0.2">
      <c r="A84" s="320"/>
      <c r="B84" s="320"/>
      <c r="C84" s="320"/>
      <c r="D84" s="320"/>
      <c r="E84" s="320"/>
    </row>
    <row r="85" spans="1:5" ht="15" customHeight="1" x14ac:dyDescent="0.2">
      <c r="A85" s="320"/>
      <c r="B85" s="320"/>
      <c r="C85" s="320"/>
      <c r="D85" s="320"/>
      <c r="E85" s="320"/>
    </row>
    <row r="86" spans="1:5" ht="15" customHeight="1" x14ac:dyDescent="0.2">
      <c r="A86" s="320"/>
      <c r="B86" s="320"/>
      <c r="C86" s="320"/>
      <c r="D86" s="320"/>
      <c r="E86" s="320"/>
    </row>
    <row r="87" spans="1:5" ht="15" customHeight="1" x14ac:dyDescent="0.2">
      <c r="A87" s="320"/>
      <c r="B87" s="320"/>
      <c r="C87" s="320"/>
      <c r="D87" s="320"/>
      <c r="E87" s="320"/>
    </row>
    <row r="88" spans="1:5" ht="15" customHeight="1" x14ac:dyDescent="0.2">
      <c r="A88" s="320"/>
      <c r="B88" s="320"/>
      <c r="C88" s="320"/>
      <c r="D88" s="320"/>
      <c r="E88" s="320"/>
    </row>
    <row r="89" spans="1:5" ht="15" customHeight="1" x14ac:dyDescent="0.2">
      <c r="A89" s="320"/>
      <c r="B89" s="320"/>
      <c r="C89" s="320"/>
      <c r="D89" s="320"/>
      <c r="E89" s="320"/>
    </row>
    <row r="90" spans="1:5" ht="15" customHeight="1" x14ac:dyDescent="0.2">
      <c r="A90" s="320"/>
      <c r="B90" s="320"/>
      <c r="C90" s="320"/>
      <c r="D90" s="320"/>
      <c r="E90" s="320"/>
    </row>
    <row r="91" spans="1:5" ht="15" customHeight="1" x14ac:dyDescent="0.2">
      <c r="A91" s="320"/>
      <c r="B91" s="320"/>
      <c r="C91" s="320"/>
      <c r="D91" s="320"/>
      <c r="E91" s="320"/>
    </row>
    <row r="92" spans="1:5" ht="15" customHeight="1" x14ac:dyDescent="0.2">
      <c r="A92" s="320"/>
      <c r="B92" s="320"/>
      <c r="C92" s="320"/>
      <c r="D92" s="320"/>
      <c r="E92" s="320"/>
    </row>
    <row r="93" spans="1:5" ht="15" customHeight="1" x14ac:dyDescent="0.2"/>
    <row r="94" spans="1:5" ht="15" customHeight="1" x14ac:dyDescent="0.25">
      <c r="A94" s="64" t="s">
        <v>1</v>
      </c>
      <c r="B94" s="37"/>
      <c r="C94" s="37"/>
      <c r="D94" s="37"/>
      <c r="E94" s="37"/>
    </row>
    <row r="95" spans="1:5" ht="15" customHeight="1" x14ac:dyDescent="0.2">
      <c r="A95" s="132" t="s">
        <v>132</v>
      </c>
      <c r="B95" s="37"/>
      <c r="C95" s="37"/>
      <c r="D95" s="37"/>
      <c r="E95" s="39" t="s">
        <v>317</v>
      </c>
    </row>
    <row r="96" spans="1:5" ht="15" customHeight="1" x14ac:dyDescent="0.25">
      <c r="A96" s="36"/>
      <c r="B96" s="157"/>
      <c r="C96" s="37"/>
      <c r="D96" s="37"/>
      <c r="E96" s="42"/>
    </row>
    <row r="97" spans="1:5" ht="15" customHeight="1" x14ac:dyDescent="0.2">
      <c r="A97" s="195" t="s">
        <v>49</v>
      </c>
      <c r="B97" s="207" t="s">
        <v>50</v>
      </c>
      <c r="C97" s="195" t="s">
        <v>51</v>
      </c>
      <c r="D97" s="196" t="s">
        <v>52</v>
      </c>
      <c r="E97" s="197" t="s">
        <v>53</v>
      </c>
    </row>
    <row r="98" spans="1:5" ht="15" customHeight="1" x14ac:dyDescent="0.2">
      <c r="A98" s="198">
        <v>19</v>
      </c>
      <c r="B98" s="209">
        <v>73002001104</v>
      </c>
      <c r="C98" s="236">
        <v>6402</v>
      </c>
      <c r="D98" s="243" t="s">
        <v>318</v>
      </c>
      <c r="E98" s="266">
        <v>21358</v>
      </c>
    </row>
    <row r="99" spans="1:5" ht="15" customHeight="1" x14ac:dyDescent="0.2">
      <c r="A99" s="198"/>
      <c r="B99" s="209">
        <v>90000000000</v>
      </c>
      <c r="C99" s="236">
        <v>3299</v>
      </c>
      <c r="D99" s="259" t="s">
        <v>195</v>
      </c>
      <c r="E99" s="266">
        <v>22966.12</v>
      </c>
    </row>
    <row r="100" spans="1:5" ht="15" customHeight="1" x14ac:dyDescent="0.2">
      <c r="A100" s="203"/>
      <c r="B100" s="217"/>
      <c r="C100" s="204" t="s">
        <v>55</v>
      </c>
      <c r="D100" s="205"/>
      <c r="E100" s="206">
        <f>SUM(E98:E99)</f>
        <v>44324.119999999995</v>
      </c>
    </row>
    <row r="101" spans="1:5" ht="15" customHeight="1" x14ac:dyDescent="0.2"/>
    <row r="102" spans="1:5" ht="15" customHeight="1" x14ac:dyDescent="0.2"/>
    <row r="103" spans="1:5" ht="15" customHeight="1" x14ac:dyDescent="0.2"/>
    <row r="104" spans="1:5" ht="15" customHeight="1" x14ac:dyDescent="0.2"/>
    <row r="105" spans="1:5" ht="15" customHeight="1" x14ac:dyDescent="0.25">
      <c r="A105" s="64" t="s">
        <v>1</v>
      </c>
      <c r="B105" s="37"/>
      <c r="C105" s="37"/>
      <c r="D105" s="37"/>
      <c r="E105" s="37"/>
    </row>
    <row r="106" spans="1:5" ht="15" customHeight="1" x14ac:dyDescent="0.2">
      <c r="A106" s="132" t="s">
        <v>132</v>
      </c>
      <c r="B106" s="37"/>
      <c r="C106" s="37"/>
      <c r="D106" s="37"/>
      <c r="E106" s="39" t="s">
        <v>319</v>
      </c>
    </row>
    <row r="107" spans="1:5" ht="15" customHeight="1" x14ac:dyDescent="0.25">
      <c r="A107" s="36"/>
      <c r="B107" s="157"/>
      <c r="C107" s="37"/>
      <c r="D107" s="37"/>
      <c r="E107" s="42"/>
    </row>
    <row r="108" spans="1:5" ht="15" customHeight="1" x14ac:dyDescent="0.2">
      <c r="A108" s="138"/>
      <c r="B108" s="207" t="s">
        <v>50</v>
      </c>
      <c r="C108" s="195" t="s">
        <v>51</v>
      </c>
      <c r="D108" s="196" t="s">
        <v>52</v>
      </c>
      <c r="E108" s="197" t="s">
        <v>53</v>
      </c>
    </row>
    <row r="109" spans="1:5" ht="15" customHeight="1" x14ac:dyDescent="0.2">
      <c r="A109" s="53"/>
      <c r="B109" s="209">
        <v>90000000000</v>
      </c>
      <c r="C109" s="236">
        <v>3299</v>
      </c>
      <c r="D109" s="259" t="s">
        <v>195</v>
      </c>
      <c r="E109" s="266">
        <v>58756</v>
      </c>
    </row>
    <row r="110" spans="1:5" ht="15" customHeight="1" x14ac:dyDescent="0.2">
      <c r="A110" s="171"/>
      <c r="B110" s="217"/>
      <c r="C110" s="204" t="s">
        <v>55</v>
      </c>
      <c r="D110" s="205"/>
      <c r="E110" s="206">
        <f>SUM(E109:E109)</f>
        <v>58756</v>
      </c>
    </row>
    <row r="111" spans="1:5" ht="15" customHeight="1" x14ac:dyDescent="0.2"/>
    <row r="112" spans="1:5" ht="15" customHeight="1" x14ac:dyDescent="0.25">
      <c r="A112" s="36" t="s">
        <v>18</v>
      </c>
      <c r="B112" s="37"/>
      <c r="C112" s="37"/>
      <c r="D112" s="37"/>
      <c r="E112" s="41"/>
    </row>
    <row r="113" spans="1:5" ht="15" customHeight="1" x14ac:dyDescent="0.2">
      <c r="A113" s="132" t="s">
        <v>132</v>
      </c>
      <c r="B113" s="37"/>
      <c r="C113" s="37"/>
      <c r="D113" s="37"/>
      <c r="E113" s="39" t="s">
        <v>317</v>
      </c>
    </row>
    <row r="114" spans="1:5" ht="15" customHeight="1" x14ac:dyDescent="0.2">
      <c r="A114" s="41"/>
      <c r="B114" s="40"/>
      <c r="C114" s="37"/>
      <c r="E114" s="133"/>
    </row>
    <row r="115" spans="1:5" ht="15" customHeight="1" x14ac:dyDescent="0.2">
      <c r="A115" s="195" t="s">
        <v>49</v>
      </c>
      <c r="B115" s="195" t="s">
        <v>50</v>
      </c>
      <c r="C115" s="195" t="s">
        <v>51</v>
      </c>
      <c r="D115" s="195" t="s">
        <v>52</v>
      </c>
      <c r="E115" s="197" t="s">
        <v>53</v>
      </c>
    </row>
    <row r="116" spans="1:5" ht="15" customHeight="1" x14ac:dyDescent="0.2">
      <c r="A116" s="237">
        <v>32133006</v>
      </c>
      <c r="B116" s="238">
        <v>50000001540</v>
      </c>
      <c r="C116" s="236">
        <v>3299</v>
      </c>
      <c r="D116" s="231" t="s">
        <v>178</v>
      </c>
      <c r="E116" s="266">
        <v>-58240.65</v>
      </c>
    </row>
    <row r="117" spans="1:5" ht="15" customHeight="1" x14ac:dyDescent="0.2">
      <c r="A117" s="237">
        <v>32133006</v>
      </c>
      <c r="B117" s="238">
        <v>50000008357</v>
      </c>
      <c r="C117" s="236">
        <v>3299</v>
      </c>
      <c r="D117" s="267" t="s">
        <v>97</v>
      </c>
      <c r="E117" s="266">
        <v>-77652.47</v>
      </c>
    </row>
    <row r="118" spans="1:5" ht="15" customHeight="1" x14ac:dyDescent="0.2">
      <c r="A118" s="237">
        <v>32133006</v>
      </c>
      <c r="B118" s="238">
        <v>50000008446</v>
      </c>
      <c r="C118" s="236">
        <v>3299</v>
      </c>
      <c r="D118" s="267" t="s">
        <v>97</v>
      </c>
      <c r="E118" s="266">
        <v>-1011.58</v>
      </c>
    </row>
    <row r="119" spans="1:5" ht="15" customHeight="1" x14ac:dyDescent="0.2">
      <c r="A119" s="237">
        <v>32533006</v>
      </c>
      <c r="B119" s="238">
        <v>50000001540</v>
      </c>
      <c r="C119" s="236">
        <v>3299</v>
      </c>
      <c r="D119" s="231" t="s">
        <v>178</v>
      </c>
      <c r="E119" s="266">
        <v>-330030.58</v>
      </c>
    </row>
    <row r="120" spans="1:5" ht="15" customHeight="1" x14ac:dyDescent="0.2">
      <c r="A120" s="237">
        <v>32533006</v>
      </c>
      <c r="B120" s="238">
        <v>50000008357</v>
      </c>
      <c r="C120" s="236">
        <v>3299</v>
      </c>
      <c r="D120" s="267" t="s">
        <v>97</v>
      </c>
      <c r="E120" s="266">
        <v>-440030.81</v>
      </c>
    </row>
    <row r="121" spans="1:5" ht="15" customHeight="1" x14ac:dyDescent="0.2">
      <c r="A121" s="237">
        <v>32533006</v>
      </c>
      <c r="B121" s="238">
        <v>50000008446</v>
      </c>
      <c r="C121" s="236">
        <v>3299</v>
      </c>
      <c r="D121" s="267" t="s">
        <v>97</v>
      </c>
      <c r="E121" s="266">
        <v>-5732.44</v>
      </c>
    </row>
    <row r="122" spans="1:5" ht="15" customHeight="1" x14ac:dyDescent="0.2">
      <c r="A122" s="237">
        <v>32133006</v>
      </c>
      <c r="B122" s="238">
        <v>50000001130</v>
      </c>
      <c r="C122" s="236">
        <v>3299</v>
      </c>
      <c r="D122" s="268" t="s">
        <v>135</v>
      </c>
      <c r="E122" s="266">
        <v>136904.70000000001</v>
      </c>
    </row>
    <row r="123" spans="1:5" ht="15" customHeight="1" x14ac:dyDescent="0.2">
      <c r="A123" s="237">
        <v>32133006</v>
      </c>
      <c r="B123" s="238">
        <v>50000000000</v>
      </c>
      <c r="C123" s="236">
        <v>3299</v>
      </c>
      <c r="D123" s="224" t="s">
        <v>320</v>
      </c>
      <c r="E123" s="266">
        <v>3203.7</v>
      </c>
    </row>
    <row r="124" spans="1:5" ht="15" customHeight="1" x14ac:dyDescent="0.2">
      <c r="A124" s="237">
        <v>32533006</v>
      </c>
      <c r="B124" s="238">
        <v>50000001130</v>
      </c>
      <c r="C124" s="236">
        <v>3299</v>
      </c>
      <c r="D124" s="268" t="s">
        <v>135</v>
      </c>
      <c r="E124" s="266">
        <v>775793.83</v>
      </c>
    </row>
    <row r="125" spans="1:5" ht="15" customHeight="1" x14ac:dyDescent="0.2">
      <c r="A125" s="237">
        <v>32533006</v>
      </c>
      <c r="B125" s="238">
        <v>50000000000</v>
      </c>
      <c r="C125" s="236">
        <v>3299</v>
      </c>
      <c r="D125" s="224" t="s">
        <v>320</v>
      </c>
      <c r="E125" s="266">
        <v>18154.3</v>
      </c>
    </row>
    <row r="126" spans="1:5" ht="15" customHeight="1" x14ac:dyDescent="0.2">
      <c r="A126" s="198">
        <v>19</v>
      </c>
      <c r="B126" s="238">
        <v>73000000000</v>
      </c>
      <c r="C126" s="236">
        <v>6402</v>
      </c>
      <c r="D126" s="241" t="s">
        <v>321</v>
      </c>
      <c r="E126" s="266">
        <v>22966.12</v>
      </c>
    </row>
    <row r="127" spans="1:5" ht="15" customHeight="1" x14ac:dyDescent="0.2">
      <c r="A127" s="217"/>
      <c r="B127" s="203"/>
      <c r="C127" s="204" t="s">
        <v>55</v>
      </c>
      <c r="D127" s="235"/>
      <c r="E127" s="206">
        <f>SUM(E116:E126)</f>
        <v>44324.119999999835</v>
      </c>
    </row>
    <row r="128" spans="1:5" ht="15" customHeight="1" x14ac:dyDescent="0.2">
      <c r="A128" s="137"/>
      <c r="B128" s="171"/>
      <c r="C128" s="142"/>
      <c r="D128" s="37"/>
      <c r="E128" s="147"/>
    </row>
    <row r="129" spans="1:5" ht="15" customHeight="1" x14ac:dyDescent="0.25">
      <c r="A129" s="36" t="s">
        <v>18</v>
      </c>
      <c r="B129" s="37"/>
      <c r="C129" s="37"/>
      <c r="D129" s="37"/>
      <c r="E129" s="41"/>
    </row>
    <row r="130" spans="1:5" ht="15" customHeight="1" x14ac:dyDescent="0.2">
      <c r="A130" s="132" t="s">
        <v>132</v>
      </c>
      <c r="B130" s="37"/>
      <c r="C130" s="37"/>
      <c r="D130" s="37"/>
      <c r="E130" s="39" t="s">
        <v>319</v>
      </c>
    </row>
    <row r="131" spans="1:5" ht="15" customHeight="1" x14ac:dyDescent="0.2">
      <c r="A131" s="41"/>
      <c r="B131" s="40"/>
      <c r="C131" s="37"/>
      <c r="E131" s="133"/>
    </row>
    <row r="132" spans="1:5" ht="15" customHeight="1" x14ac:dyDescent="0.2">
      <c r="A132" s="195" t="s">
        <v>49</v>
      </c>
      <c r="B132" s="195" t="s">
        <v>50</v>
      </c>
      <c r="C132" s="195" t="s">
        <v>51</v>
      </c>
      <c r="D132" s="195" t="s">
        <v>52</v>
      </c>
      <c r="E132" s="197" t="s">
        <v>53</v>
      </c>
    </row>
    <row r="133" spans="1:5" ht="15" customHeight="1" x14ac:dyDescent="0.2">
      <c r="A133" s="237">
        <v>32133006</v>
      </c>
      <c r="B133" s="238">
        <v>50000000000</v>
      </c>
      <c r="C133" s="236">
        <v>3299</v>
      </c>
      <c r="D133" s="224" t="s">
        <v>134</v>
      </c>
      <c r="E133" s="266">
        <v>-35139.11</v>
      </c>
    </row>
    <row r="134" spans="1:5" ht="15" customHeight="1" x14ac:dyDescent="0.2">
      <c r="A134" s="237">
        <v>32133006</v>
      </c>
      <c r="B134" s="238">
        <v>50000008400</v>
      </c>
      <c r="C134" s="236">
        <v>3299</v>
      </c>
      <c r="D134" s="267" t="s">
        <v>97</v>
      </c>
      <c r="E134" s="266">
        <v>-42977.21</v>
      </c>
    </row>
    <row r="135" spans="1:5" ht="15" customHeight="1" x14ac:dyDescent="0.2">
      <c r="A135" s="237">
        <v>32133006</v>
      </c>
      <c r="B135" s="238">
        <v>50000008400</v>
      </c>
      <c r="C135" s="236">
        <v>3299</v>
      </c>
      <c r="D135" s="267" t="s">
        <v>97</v>
      </c>
      <c r="E135" s="266">
        <v>-80850.149999999994</v>
      </c>
    </row>
    <row r="136" spans="1:5" ht="15" customHeight="1" x14ac:dyDescent="0.2">
      <c r="A136" s="237">
        <v>32133006</v>
      </c>
      <c r="B136" s="238">
        <v>50000001127</v>
      </c>
      <c r="C136" s="236">
        <v>3299</v>
      </c>
      <c r="D136" s="231" t="s">
        <v>135</v>
      </c>
      <c r="E136" s="266">
        <v>-49411.71</v>
      </c>
    </row>
    <row r="137" spans="1:5" ht="15" customHeight="1" x14ac:dyDescent="0.2">
      <c r="A137" s="237">
        <v>32533006</v>
      </c>
      <c r="B137" s="238">
        <v>50000000000</v>
      </c>
      <c r="C137" s="236">
        <v>3299</v>
      </c>
      <c r="D137" s="224" t="s">
        <v>134</v>
      </c>
      <c r="E137" s="266">
        <v>-199121.85</v>
      </c>
    </row>
    <row r="138" spans="1:5" ht="15" customHeight="1" x14ac:dyDescent="0.2">
      <c r="A138" s="237">
        <v>32533006</v>
      </c>
      <c r="B138" s="238">
        <v>50000008400</v>
      </c>
      <c r="C138" s="236">
        <v>3299</v>
      </c>
      <c r="D138" s="267" t="s">
        <v>97</v>
      </c>
      <c r="E138" s="266">
        <v>-243537.85</v>
      </c>
    </row>
    <row r="139" spans="1:5" ht="15" customHeight="1" x14ac:dyDescent="0.2">
      <c r="A139" s="237">
        <v>32533006</v>
      </c>
      <c r="B139" s="238">
        <v>50000008400</v>
      </c>
      <c r="C139" s="236">
        <v>3299</v>
      </c>
      <c r="D139" s="267" t="s">
        <v>97</v>
      </c>
      <c r="E139" s="266">
        <v>-458150.84</v>
      </c>
    </row>
    <row r="140" spans="1:5" ht="15" customHeight="1" x14ac:dyDescent="0.2">
      <c r="A140" s="237">
        <v>32533006</v>
      </c>
      <c r="B140" s="238">
        <v>50000001127</v>
      </c>
      <c r="C140" s="236">
        <v>3299</v>
      </c>
      <c r="D140" s="231" t="s">
        <v>135</v>
      </c>
      <c r="E140" s="266">
        <v>-279999.82</v>
      </c>
    </row>
    <row r="141" spans="1:5" ht="15" customHeight="1" x14ac:dyDescent="0.2">
      <c r="A141" s="237">
        <v>32133006</v>
      </c>
      <c r="B141" s="238">
        <v>50000001038</v>
      </c>
      <c r="C141" s="236">
        <v>3299</v>
      </c>
      <c r="D141" s="268" t="s">
        <v>135</v>
      </c>
      <c r="E141" s="266">
        <v>30000</v>
      </c>
    </row>
    <row r="142" spans="1:5" ht="15" customHeight="1" x14ac:dyDescent="0.2">
      <c r="A142" s="237">
        <v>32133006</v>
      </c>
      <c r="B142" s="238">
        <v>50000000000</v>
      </c>
      <c r="C142" s="236">
        <v>3299</v>
      </c>
      <c r="D142" s="269" t="s">
        <v>68</v>
      </c>
      <c r="E142" s="266">
        <v>178378.18</v>
      </c>
    </row>
    <row r="143" spans="1:5" ht="15" customHeight="1" x14ac:dyDescent="0.2">
      <c r="A143" s="237">
        <v>32533006</v>
      </c>
      <c r="B143" s="238">
        <v>50000001038</v>
      </c>
      <c r="C143" s="236">
        <v>3299</v>
      </c>
      <c r="D143" s="268" t="s">
        <v>135</v>
      </c>
      <c r="E143" s="266">
        <v>170000</v>
      </c>
    </row>
    <row r="144" spans="1:5" ht="15" customHeight="1" x14ac:dyDescent="0.2">
      <c r="A144" s="237">
        <v>32533006</v>
      </c>
      <c r="B144" s="238">
        <v>50000000000</v>
      </c>
      <c r="C144" s="236">
        <v>3299</v>
      </c>
      <c r="D144" s="269" t="s">
        <v>68</v>
      </c>
      <c r="E144" s="266">
        <v>1010810.36</v>
      </c>
    </row>
    <row r="145" spans="1:5" ht="15" customHeight="1" x14ac:dyDescent="0.2">
      <c r="A145" s="211">
        <v>19</v>
      </c>
      <c r="B145" s="238">
        <v>73000000000</v>
      </c>
      <c r="C145" s="209">
        <v>6402</v>
      </c>
      <c r="D145" s="270" t="s">
        <v>321</v>
      </c>
      <c r="E145" s="271">
        <v>58756</v>
      </c>
    </row>
    <row r="146" spans="1:5" ht="15" customHeight="1" x14ac:dyDescent="0.2">
      <c r="A146" s="217"/>
      <c r="B146" s="203"/>
      <c r="C146" s="204" t="s">
        <v>55</v>
      </c>
      <c r="D146" s="235"/>
      <c r="E146" s="206">
        <f>SUM(E133:E145)</f>
        <v>58755.999999999884</v>
      </c>
    </row>
    <row r="147" spans="1:5" ht="15" customHeight="1" x14ac:dyDescent="0.25">
      <c r="A147" s="33"/>
    </row>
    <row r="148" spans="1:5" ht="15" customHeight="1" x14ac:dyDescent="0.25">
      <c r="A148" s="33"/>
    </row>
    <row r="149" spans="1:5" ht="15" customHeight="1" x14ac:dyDescent="0.25">
      <c r="A149" s="33" t="s">
        <v>322</v>
      </c>
    </row>
    <row r="150" spans="1:5" ht="15" customHeight="1" x14ac:dyDescent="0.2">
      <c r="A150" s="321" t="s">
        <v>63</v>
      </c>
      <c r="B150" s="321"/>
      <c r="C150" s="321"/>
      <c r="D150" s="321"/>
      <c r="E150" s="321"/>
    </row>
    <row r="151" spans="1:5" ht="15" customHeight="1" x14ac:dyDescent="0.2">
      <c r="A151" s="321" t="s">
        <v>170</v>
      </c>
      <c r="B151" s="321"/>
      <c r="C151" s="321"/>
      <c r="D151" s="321"/>
      <c r="E151" s="321"/>
    </row>
    <row r="152" spans="1:5" ht="15" customHeight="1" x14ac:dyDescent="0.2">
      <c r="A152" s="320" t="s">
        <v>323</v>
      </c>
      <c r="B152" s="320"/>
      <c r="C152" s="320"/>
      <c r="D152" s="320"/>
      <c r="E152" s="320"/>
    </row>
    <row r="153" spans="1:5" ht="15" customHeight="1" x14ac:dyDescent="0.2">
      <c r="A153" s="320"/>
      <c r="B153" s="320"/>
      <c r="C153" s="320"/>
      <c r="D153" s="320"/>
      <c r="E153" s="320"/>
    </row>
    <row r="154" spans="1:5" ht="15" customHeight="1" x14ac:dyDescent="0.2">
      <c r="A154" s="320"/>
      <c r="B154" s="320"/>
      <c r="C154" s="320"/>
      <c r="D154" s="320"/>
      <c r="E154" s="320"/>
    </row>
    <row r="155" spans="1:5" ht="15" customHeight="1" x14ac:dyDescent="0.2">
      <c r="A155" s="320"/>
      <c r="B155" s="320"/>
      <c r="C155" s="320"/>
      <c r="D155" s="320"/>
      <c r="E155" s="320"/>
    </row>
    <row r="156" spans="1:5" ht="15" customHeight="1" x14ac:dyDescent="0.2">
      <c r="A156" s="63"/>
      <c r="B156" s="63"/>
      <c r="C156" s="63"/>
      <c r="D156" s="63"/>
      <c r="E156" s="63"/>
    </row>
    <row r="157" spans="1:5" ht="15" customHeight="1" x14ac:dyDescent="0.2">
      <c r="A157" s="63"/>
      <c r="B157" s="63"/>
      <c r="C157" s="63"/>
      <c r="D157" s="63"/>
      <c r="E157" s="63"/>
    </row>
    <row r="158" spans="1:5" ht="15" customHeight="1" x14ac:dyDescent="0.25">
      <c r="A158" s="64" t="s">
        <v>1</v>
      </c>
      <c r="B158" s="65"/>
      <c r="C158" s="65"/>
      <c r="D158" s="65"/>
      <c r="E158" s="65"/>
    </row>
    <row r="159" spans="1:5" ht="15" customHeight="1" x14ac:dyDescent="0.2">
      <c r="A159" s="66" t="s">
        <v>75</v>
      </c>
      <c r="B159" s="65"/>
      <c r="C159" s="65"/>
      <c r="D159" s="65"/>
      <c r="E159" s="67" t="s">
        <v>76</v>
      </c>
    </row>
    <row r="160" spans="1:5" ht="15" customHeight="1" x14ac:dyDescent="0.25">
      <c r="A160" s="68"/>
      <c r="B160" s="64"/>
      <c r="C160" s="65"/>
      <c r="D160" s="65"/>
      <c r="E160" s="69"/>
    </row>
    <row r="161" spans="1:5" ht="15" customHeight="1" x14ac:dyDescent="0.2">
      <c r="A161" s="207" t="s">
        <v>49</v>
      </c>
      <c r="B161" s="195" t="s">
        <v>50</v>
      </c>
      <c r="C161" s="207" t="s">
        <v>51</v>
      </c>
      <c r="D161" s="244" t="s">
        <v>52</v>
      </c>
      <c r="E161" s="195" t="s">
        <v>53</v>
      </c>
    </row>
    <row r="162" spans="1:5" ht="15" customHeight="1" x14ac:dyDescent="0.2">
      <c r="A162" s="211">
        <v>33155</v>
      </c>
      <c r="B162" s="217">
        <v>90000000000</v>
      </c>
      <c r="C162" s="200"/>
      <c r="D162" s="201" t="s">
        <v>172</v>
      </c>
      <c r="E162" s="202">
        <v>52754000</v>
      </c>
    </row>
    <row r="163" spans="1:5" ht="15" customHeight="1" x14ac:dyDescent="0.2">
      <c r="A163" s="245"/>
      <c r="B163" s="217"/>
      <c r="C163" s="213" t="s">
        <v>55</v>
      </c>
      <c r="D163" s="246"/>
      <c r="E163" s="247">
        <f>SUM(E162:E162)</f>
        <v>52754000</v>
      </c>
    </row>
    <row r="164" spans="1:5" ht="15" customHeight="1" x14ac:dyDescent="0.25">
      <c r="A164" s="33"/>
      <c r="B164" s="119"/>
      <c r="C164" s="119"/>
      <c r="D164" s="119"/>
      <c r="E164" s="119"/>
    </row>
    <row r="165" spans="1:5" ht="15" customHeight="1" x14ac:dyDescent="0.25">
      <c r="A165" s="36" t="s">
        <v>18</v>
      </c>
      <c r="B165" s="37"/>
      <c r="C165" s="37"/>
      <c r="D165" s="37"/>
      <c r="E165" s="41"/>
    </row>
    <row r="166" spans="1:5" ht="15" customHeight="1" x14ac:dyDescent="0.2">
      <c r="A166" s="38" t="s">
        <v>75</v>
      </c>
      <c r="B166" s="37"/>
      <c r="C166" s="37"/>
      <c r="D166" s="37"/>
      <c r="E166" s="39" t="s">
        <v>76</v>
      </c>
    </row>
    <row r="167" spans="1:5" ht="15" customHeight="1" x14ac:dyDescent="0.2"/>
    <row r="168" spans="1:5" ht="15" customHeight="1" x14ac:dyDescent="0.2">
      <c r="A168" s="149" t="s">
        <v>173</v>
      </c>
      <c r="E168" s="150">
        <v>52754000</v>
      </c>
    </row>
    <row r="169" spans="1:5" ht="15" customHeight="1" x14ac:dyDescent="0.25">
      <c r="A169" s="33"/>
    </row>
    <row r="170" spans="1:5" ht="15" customHeight="1" x14ac:dyDescent="0.25">
      <c r="A170" s="33"/>
    </row>
    <row r="171" spans="1:5" ht="15" customHeight="1" x14ac:dyDescent="0.25">
      <c r="A171" s="33" t="s">
        <v>324</v>
      </c>
    </row>
    <row r="172" spans="1:5" ht="15" customHeight="1" x14ac:dyDescent="0.2">
      <c r="A172" s="321" t="s">
        <v>63</v>
      </c>
      <c r="B172" s="321"/>
      <c r="C172" s="321"/>
      <c r="D172" s="321"/>
      <c r="E172" s="321"/>
    </row>
    <row r="173" spans="1:5" ht="15" customHeight="1" x14ac:dyDescent="0.2">
      <c r="A173" s="322" t="s">
        <v>325</v>
      </c>
      <c r="B173" s="322"/>
      <c r="C173" s="322"/>
      <c r="D173" s="322"/>
      <c r="E173" s="322"/>
    </row>
    <row r="174" spans="1:5" ht="15" customHeight="1" x14ac:dyDescent="0.2">
      <c r="A174" s="322"/>
      <c r="B174" s="322"/>
      <c r="C174" s="322"/>
      <c r="D174" s="322"/>
      <c r="E174" s="322"/>
    </row>
    <row r="175" spans="1:5" ht="15" customHeight="1" x14ac:dyDescent="0.2">
      <c r="A175" s="322"/>
      <c r="B175" s="322"/>
      <c r="C175" s="322"/>
      <c r="D175" s="322"/>
      <c r="E175" s="322"/>
    </row>
    <row r="176" spans="1:5" ht="15" customHeight="1" x14ac:dyDescent="0.2">
      <c r="A176" s="322"/>
      <c r="B176" s="322"/>
      <c r="C176" s="322"/>
      <c r="D176" s="322"/>
      <c r="E176" s="322"/>
    </row>
    <row r="177" spans="1:5" ht="15" customHeight="1" x14ac:dyDescent="0.2">
      <c r="A177" s="322"/>
      <c r="B177" s="322"/>
      <c r="C177" s="322"/>
      <c r="D177" s="322"/>
      <c r="E177" s="322"/>
    </row>
    <row r="178" spans="1:5" ht="15" customHeight="1" x14ac:dyDescent="0.2">
      <c r="A178" s="322"/>
      <c r="B178" s="322"/>
      <c r="C178" s="322"/>
      <c r="D178" s="322"/>
      <c r="E178" s="322"/>
    </row>
    <row r="179" spans="1:5" ht="15" customHeight="1" x14ac:dyDescent="0.2">
      <c r="A179" s="35"/>
      <c r="B179" s="86"/>
      <c r="C179" s="35"/>
      <c r="D179" s="35"/>
      <c r="E179" s="35"/>
    </row>
    <row r="180" spans="1:5" ht="15" customHeight="1" x14ac:dyDescent="0.25">
      <c r="A180" s="36" t="s">
        <v>1</v>
      </c>
      <c r="B180" s="61"/>
      <c r="C180" s="37"/>
      <c r="D180" s="37"/>
      <c r="E180" s="37"/>
    </row>
    <row r="181" spans="1:5" ht="15" customHeight="1" x14ac:dyDescent="0.2">
      <c r="A181" s="38" t="s">
        <v>70</v>
      </c>
      <c r="B181" s="61"/>
      <c r="C181" s="37"/>
      <c r="D181" s="37"/>
      <c r="E181" s="39" t="s">
        <v>71</v>
      </c>
    </row>
    <row r="182" spans="1:5" ht="15" customHeight="1" x14ac:dyDescent="0.25">
      <c r="B182" s="162"/>
      <c r="C182" s="37"/>
      <c r="D182" s="37"/>
      <c r="E182" s="42"/>
    </row>
    <row r="183" spans="1:5" ht="15" customHeight="1" x14ac:dyDescent="0.2">
      <c r="A183" s="195" t="s">
        <v>49</v>
      </c>
      <c r="B183" s="207" t="s">
        <v>50</v>
      </c>
      <c r="C183" s="195" t="s">
        <v>51</v>
      </c>
      <c r="D183" s="196" t="s">
        <v>52</v>
      </c>
      <c r="E183" s="197" t="s">
        <v>53</v>
      </c>
    </row>
    <row r="184" spans="1:5" ht="15" customHeight="1" x14ac:dyDescent="0.2">
      <c r="A184" s="198">
        <v>22</v>
      </c>
      <c r="B184" s="272">
        <v>90000001038</v>
      </c>
      <c r="C184" s="236">
        <v>6172</v>
      </c>
      <c r="D184" s="273" t="s">
        <v>181</v>
      </c>
      <c r="E184" s="220">
        <v>381093</v>
      </c>
    </row>
    <row r="185" spans="1:5" ht="15" customHeight="1" x14ac:dyDescent="0.2">
      <c r="A185" s="198"/>
      <c r="B185" s="272"/>
      <c r="C185" s="204" t="s">
        <v>55</v>
      </c>
      <c r="D185" s="205"/>
      <c r="E185" s="206">
        <f>SUM(E184)</f>
        <v>381093</v>
      </c>
    </row>
    <row r="186" spans="1:5" ht="15" customHeight="1" x14ac:dyDescent="0.2">
      <c r="A186" s="41"/>
      <c r="B186" s="87"/>
      <c r="C186" s="41"/>
      <c r="D186" s="41"/>
      <c r="E186" s="41"/>
    </row>
    <row r="187" spans="1:5" ht="15" customHeight="1" x14ac:dyDescent="0.25">
      <c r="A187" s="36" t="s">
        <v>18</v>
      </c>
      <c r="B187" s="61"/>
      <c r="C187" s="37"/>
      <c r="D187" s="37"/>
      <c r="E187" s="41"/>
    </row>
    <row r="188" spans="1:5" ht="15" customHeight="1" x14ac:dyDescent="0.2">
      <c r="A188" s="66" t="s">
        <v>75</v>
      </c>
      <c r="B188" s="95"/>
      <c r="C188" s="65"/>
      <c r="D188" s="65"/>
      <c r="E188" s="67" t="s">
        <v>76</v>
      </c>
    </row>
    <row r="189" spans="1:5" ht="15" customHeight="1" x14ac:dyDescent="0.2">
      <c r="A189" s="41"/>
      <c r="B189" s="159"/>
      <c r="C189" s="37"/>
      <c r="E189" s="133"/>
    </row>
    <row r="190" spans="1:5" ht="15" customHeight="1" x14ac:dyDescent="0.2">
      <c r="A190" s="195" t="s">
        <v>49</v>
      </c>
      <c r="B190" s="207" t="s">
        <v>50</v>
      </c>
      <c r="C190" s="195" t="s">
        <v>51</v>
      </c>
      <c r="D190" s="222" t="s">
        <v>52</v>
      </c>
      <c r="E190" s="197" t="s">
        <v>53</v>
      </c>
    </row>
    <row r="191" spans="1:5" ht="15" customHeight="1" x14ac:dyDescent="0.2">
      <c r="A191" s="211">
        <v>22</v>
      </c>
      <c r="B191" s="274">
        <v>30001001038</v>
      </c>
      <c r="C191" s="209">
        <v>3114</v>
      </c>
      <c r="D191" s="275" t="s">
        <v>56</v>
      </c>
      <c r="E191" s="220">
        <v>381093</v>
      </c>
    </row>
    <row r="192" spans="1:5" ht="15" customHeight="1" x14ac:dyDescent="0.2">
      <c r="A192" s="198"/>
      <c r="B192" s="272"/>
      <c r="C192" s="204" t="s">
        <v>55</v>
      </c>
      <c r="D192" s="227"/>
      <c r="E192" s="228">
        <f>SUM(E191:E191)</f>
        <v>381093</v>
      </c>
    </row>
    <row r="193" spans="1:5" ht="15" customHeight="1" x14ac:dyDescent="0.25">
      <c r="A193" s="33"/>
    </row>
    <row r="194" spans="1:5" ht="15" customHeight="1" x14ac:dyDescent="0.25">
      <c r="A194" s="33"/>
    </row>
    <row r="195" spans="1:5" ht="15" customHeight="1" x14ac:dyDescent="0.25">
      <c r="A195" s="33" t="s">
        <v>326</v>
      </c>
    </row>
    <row r="196" spans="1:5" ht="15" customHeight="1" x14ac:dyDescent="0.2">
      <c r="A196" s="321" t="s">
        <v>257</v>
      </c>
      <c r="B196" s="321"/>
      <c r="C196" s="321"/>
      <c r="D196" s="321"/>
      <c r="E196" s="321"/>
    </row>
    <row r="197" spans="1:5" ht="15" customHeight="1" x14ac:dyDescent="0.2">
      <c r="A197" s="321"/>
      <c r="B197" s="321"/>
      <c r="C197" s="321"/>
      <c r="D197" s="321"/>
      <c r="E197" s="321"/>
    </row>
    <row r="198" spans="1:5" ht="15" customHeight="1" x14ac:dyDescent="0.2">
      <c r="A198" s="320" t="s">
        <v>327</v>
      </c>
      <c r="B198" s="320"/>
      <c r="C198" s="320"/>
      <c r="D198" s="320"/>
      <c r="E198" s="320"/>
    </row>
    <row r="199" spans="1:5" ht="15" customHeight="1" x14ac:dyDescent="0.2">
      <c r="A199" s="320"/>
      <c r="B199" s="320"/>
      <c r="C199" s="320"/>
      <c r="D199" s="320"/>
      <c r="E199" s="320"/>
    </row>
    <row r="200" spans="1:5" ht="15" customHeight="1" x14ac:dyDescent="0.2">
      <c r="A200" s="320"/>
      <c r="B200" s="320"/>
      <c r="C200" s="320"/>
      <c r="D200" s="320"/>
      <c r="E200" s="320"/>
    </row>
    <row r="201" spans="1:5" ht="15" customHeight="1" x14ac:dyDescent="0.2">
      <c r="A201" s="320"/>
      <c r="B201" s="320"/>
      <c r="C201" s="320"/>
      <c r="D201" s="320"/>
      <c r="E201" s="320"/>
    </row>
    <row r="202" spans="1:5" ht="15" customHeight="1" x14ac:dyDescent="0.2">
      <c r="A202" s="320"/>
      <c r="B202" s="320"/>
      <c r="C202" s="320"/>
      <c r="D202" s="320"/>
      <c r="E202" s="320"/>
    </row>
    <row r="203" spans="1:5" ht="15" customHeight="1" x14ac:dyDescent="0.2">
      <c r="A203" s="320"/>
      <c r="B203" s="320"/>
      <c r="C203" s="320"/>
      <c r="D203" s="320"/>
      <c r="E203" s="320"/>
    </row>
    <row r="204" spans="1:5" ht="15" customHeight="1" x14ac:dyDescent="0.2">
      <c r="A204" s="320"/>
      <c r="B204" s="320"/>
      <c r="C204" s="320"/>
      <c r="D204" s="320"/>
      <c r="E204" s="320"/>
    </row>
    <row r="205" spans="1:5" ht="15" customHeight="1" x14ac:dyDescent="0.2">
      <c r="A205" s="63"/>
      <c r="B205" s="63"/>
      <c r="C205" s="63"/>
      <c r="D205" s="63"/>
      <c r="E205" s="63"/>
    </row>
    <row r="206" spans="1:5" ht="15" customHeight="1" x14ac:dyDescent="0.2">
      <c r="A206" s="63"/>
      <c r="B206" s="63"/>
      <c r="C206" s="63"/>
      <c r="D206" s="63"/>
      <c r="E206" s="63"/>
    </row>
    <row r="207" spans="1:5" ht="15" customHeight="1" x14ac:dyDescent="0.2">
      <c r="A207" s="63"/>
      <c r="B207" s="63"/>
      <c r="C207" s="63"/>
      <c r="D207" s="63"/>
      <c r="E207" s="63"/>
    </row>
    <row r="208" spans="1:5" ht="15" customHeight="1" x14ac:dyDescent="0.2">
      <c r="A208" s="63"/>
      <c r="B208" s="63"/>
      <c r="C208" s="63"/>
      <c r="D208" s="63"/>
      <c r="E208" s="63"/>
    </row>
    <row r="209" spans="1:5" ht="15" customHeight="1" x14ac:dyDescent="0.2">
      <c r="A209" s="63"/>
      <c r="B209" s="63"/>
      <c r="C209" s="63"/>
      <c r="D209" s="63"/>
      <c r="E209" s="63"/>
    </row>
    <row r="210" spans="1:5" ht="15" customHeight="1" x14ac:dyDescent="0.25">
      <c r="A210" s="64" t="s">
        <v>18</v>
      </c>
      <c r="B210" s="65"/>
      <c r="C210" s="65"/>
      <c r="D210" s="65"/>
      <c r="E210" s="65"/>
    </row>
    <row r="211" spans="1:5" ht="15" customHeight="1" x14ac:dyDescent="0.2">
      <c r="A211" s="66" t="s">
        <v>70</v>
      </c>
      <c r="B211" s="65"/>
      <c r="C211" s="65"/>
      <c r="D211" s="65"/>
      <c r="E211" s="67" t="s">
        <v>71</v>
      </c>
    </row>
    <row r="212" spans="1:5" ht="15" customHeight="1" x14ac:dyDescent="0.25">
      <c r="A212" s="68"/>
      <c r="B212" s="64"/>
      <c r="C212" s="65"/>
      <c r="D212" s="65"/>
      <c r="E212" s="69"/>
    </row>
    <row r="213" spans="1:5" ht="15" customHeight="1" x14ac:dyDescent="0.2">
      <c r="A213" s="207" t="s">
        <v>49</v>
      </c>
      <c r="B213" s="195" t="s">
        <v>50</v>
      </c>
      <c r="C213" s="207" t="s">
        <v>51</v>
      </c>
      <c r="D213" s="208" t="s">
        <v>52</v>
      </c>
      <c r="E213" s="207" t="s">
        <v>53</v>
      </c>
    </row>
    <row r="214" spans="1:5" ht="15" customHeight="1" x14ac:dyDescent="0.2">
      <c r="A214" s="211">
        <v>813</v>
      </c>
      <c r="B214" s="209">
        <v>20000000000</v>
      </c>
      <c r="C214" s="200">
        <v>6409</v>
      </c>
      <c r="D214" s="224" t="s">
        <v>68</v>
      </c>
      <c r="E214" s="202">
        <v>-5200000</v>
      </c>
    </row>
    <row r="215" spans="1:5" ht="15" customHeight="1" x14ac:dyDescent="0.2">
      <c r="A215" s="245"/>
      <c r="B215" s="203"/>
      <c r="C215" s="213" t="s">
        <v>55</v>
      </c>
      <c r="D215" s="214"/>
      <c r="E215" s="215">
        <f>SUM(E214:E214)</f>
        <v>-5200000</v>
      </c>
    </row>
    <row r="216" spans="1:5" ht="15" customHeight="1" x14ac:dyDescent="0.25">
      <c r="A216" s="33"/>
      <c r="B216" s="68"/>
      <c r="C216" s="68"/>
      <c r="D216" s="68"/>
      <c r="E216" s="68"/>
    </row>
    <row r="217" spans="1:5" ht="15" customHeight="1" x14ac:dyDescent="0.25">
      <c r="A217" s="64" t="s">
        <v>18</v>
      </c>
      <c r="B217" s="65"/>
      <c r="C217" s="65"/>
      <c r="D217" s="41"/>
      <c r="E217" s="41"/>
    </row>
    <row r="218" spans="1:5" ht="15" customHeight="1" x14ac:dyDescent="0.2">
      <c r="A218" s="66" t="s">
        <v>123</v>
      </c>
      <c r="B218" s="65"/>
      <c r="C218" s="65"/>
      <c r="D218" s="65"/>
      <c r="E218" s="67" t="s">
        <v>124</v>
      </c>
    </row>
    <row r="219" spans="1:5" ht="15" customHeight="1" x14ac:dyDescent="0.2">
      <c r="A219" s="68"/>
      <c r="B219" s="118"/>
      <c r="C219" s="65"/>
      <c r="D219" s="68"/>
      <c r="E219" s="97"/>
    </row>
    <row r="220" spans="1:5" ht="15" customHeight="1" x14ac:dyDescent="0.2">
      <c r="A220" s="207" t="s">
        <v>49</v>
      </c>
      <c r="B220" s="207" t="s">
        <v>50</v>
      </c>
      <c r="C220" s="207" t="s">
        <v>51</v>
      </c>
      <c r="D220" s="208" t="s">
        <v>52</v>
      </c>
      <c r="E220" s="207" t="s">
        <v>53</v>
      </c>
    </row>
    <row r="221" spans="1:5" ht="15" customHeight="1" x14ac:dyDescent="0.2">
      <c r="A221" s="237">
        <v>38100870</v>
      </c>
      <c r="B221" s="238">
        <v>60004100027</v>
      </c>
      <c r="C221" s="209">
        <v>2212</v>
      </c>
      <c r="D221" s="224" t="s">
        <v>125</v>
      </c>
      <c r="E221" s="271">
        <v>1300000</v>
      </c>
    </row>
    <row r="222" spans="1:5" ht="15" customHeight="1" x14ac:dyDescent="0.2">
      <c r="A222" s="237">
        <v>38500871</v>
      </c>
      <c r="B222" s="238">
        <v>60004100027</v>
      </c>
      <c r="C222" s="209">
        <v>2212</v>
      </c>
      <c r="D222" s="224" t="s">
        <v>125</v>
      </c>
      <c r="E222" s="271">
        <v>3900000</v>
      </c>
    </row>
    <row r="223" spans="1:5" ht="15" customHeight="1" x14ac:dyDescent="0.2">
      <c r="A223" s="245"/>
      <c r="B223" s="212"/>
      <c r="C223" s="213" t="s">
        <v>55</v>
      </c>
      <c r="D223" s="214"/>
      <c r="E223" s="215">
        <f>SUM(E221:E222)</f>
        <v>5200000</v>
      </c>
    </row>
    <row r="224" spans="1:5" ht="15" customHeight="1" x14ac:dyDescent="0.25">
      <c r="A224" s="33"/>
    </row>
    <row r="225" spans="1:5" ht="15" customHeight="1" x14ac:dyDescent="0.25">
      <c r="A225" s="33"/>
    </row>
    <row r="226" spans="1:5" ht="15" customHeight="1" x14ac:dyDescent="0.25">
      <c r="A226" s="33" t="s">
        <v>328</v>
      </c>
    </row>
    <row r="227" spans="1:5" ht="15" customHeight="1" x14ac:dyDescent="0.2">
      <c r="A227" s="323" t="s">
        <v>205</v>
      </c>
      <c r="B227" s="323"/>
      <c r="C227" s="323"/>
      <c r="D227" s="323"/>
      <c r="E227" s="323"/>
    </row>
    <row r="228" spans="1:5" ht="15" customHeight="1" x14ac:dyDescent="0.2">
      <c r="A228" s="323"/>
      <c r="B228" s="323"/>
      <c r="C228" s="323"/>
      <c r="D228" s="323"/>
      <c r="E228" s="323"/>
    </row>
    <row r="229" spans="1:5" ht="15" customHeight="1" x14ac:dyDescent="0.2">
      <c r="A229" s="320" t="s">
        <v>329</v>
      </c>
      <c r="B229" s="320"/>
      <c r="C229" s="320"/>
      <c r="D229" s="320"/>
      <c r="E229" s="320"/>
    </row>
    <row r="230" spans="1:5" ht="15" customHeight="1" x14ac:dyDescent="0.2">
      <c r="A230" s="320"/>
      <c r="B230" s="320"/>
      <c r="C230" s="320"/>
      <c r="D230" s="320"/>
      <c r="E230" s="320"/>
    </row>
    <row r="231" spans="1:5" ht="15" customHeight="1" x14ac:dyDescent="0.2">
      <c r="A231" s="320"/>
      <c r="B231" s="320"/>
      <c r="C231" s="320"/>
      <c r="D231" s="320"/>
      <c r="E231" s="320"/>
    </row>
    <row r="232" spans="1:5" ht="15" customHeight="1" x14ac:dyDescent="0.2">
      <c r="A232" s="320"/>
      <c r="B232" s="320"/>
      <c r="C232" s="320"/>
      <c r="D232" s="320"/>
      <c r="E232" s="320"/>
    </row>
    <row r="233" spans="1:5" ht="15" customHeight="1" x14ac:dyDescent="0.2">
      <c r="A233" s="320"/>
      <c r="B233" s="320"/>
      <c r="C233" s="320"/>
      <c r="D233" s="320"/>
      <c r="E233" s="320"/>
    </row>
    <row r="234" spans="1:5" ht="15" customHeight="1" x14ac:dyDescent="0.2">
      <c r="A234" s="320"/>
      <c r="B234" s="320"/>
      <c r="C234" s="320"/>
      <c r="D234" s="320"/>
      <c r="E234" s="320"/>
    </row>
    <row r="235" spans="1:5" ht="15" customHeight="1" x14ac:dyDescent="0.2">
      <c r="A235" s="276"/>
      <c r="B235" s="276"/>
      <c r="C235" s="276"/>
      <c r="D235" s="276"/>
      <c r="E235" s="276"/>
    </row>
    <row r="236" spans="1:5" ht="15" customHeight="1" x14ac:dyDescent="0.25">
      <c r="A236" s="64" t="s">
        <v>18</v>
      </c>
      <c r="B236" s="37"/>
      <c r="C236" s="37"/>
      <c r="D236" s="37"/>
      <c r="E236" s="37"/>
    </row>
    <row r="237" spans="1:5" ht="15" customHeight="1" x14ac:dyDescent="0.2">
      <c r="A237" s="66" t="s">
        <v>207</v>
      </c>
      <c r="B237" s="37"/>
      <c r="C237" s="37"/>
      <c r="D237" s="37"/>
      <c r="E237" s="39" t="s">
        <v>208</v>
      </c>
    </row>
    <row r="238" spans="1:5" ht="15" customHeight="1" x14ac:dyDescent="0.2">
      <c r="A238" s="277"/>
      <c r="B238" s="128"/>
      <c r="C238" s="37"/>
      <c r="D238" s="37"/>
      <c r="E238" s="42"/>
    </row>
    <row r="239" spans="1:5" ht="15" customHeight="1" x14ac:dyDescent="0.2">
      <c r="A239" s="195" t="s">
        <v>49</v>
      </c>
      <c r="B239" s="195" t="s">
        <v>50</v>
      </c>
      <c r="C239" s="195" t="s">
        <v>51</v>
      </c>
      <c r="D239" s="196" t="s">
        <v>52</v>
      </c>
      <c r="E239" s="207" t="s">
        <v>53</v>
      </c>
    </row>
    <row r="240" spans="1:5" ht="15" customHeight="1" x14ac:dyDescent="0.2">
      <c r="A240" s="278">
        <v>17</v>
      </c>
      <c r="B240" s="279">
        <v>30100008520</v>
      </c>
      <c r="C240" s="234">
        <v>3419</v>
      </c>
      <c r="D240" s="224" t="s">
        <v>330</v>
      </c>
      <c r="E240" s="220">
        <v>-10000</v>
      </c>
    </row>
    <row r="241" spans="1:5" ht="15" customHeight="1" x14ac:dyDescent="0.2">
      <c r="A241" s="278">
        <v>17</v>
      </c>
      <c r="B241" s="279">
        <v>30100008513</v>
      </c>
      <c r="C241" s="234">
        <v>3419</v>
      </c>
      <c r="D241" s="224" t="s">
        <v>330</v>
      </c>
      <c r="E241" s="220">
        <v>-34000</v>
      </c>
    </row>
    <row r="242" spans="1:5" ht="15" customHeight="1" x14ac:dyDescent="0.2">
      <c r="A242" s="278">
        <v>17</v>
      </c>
      <c r="B242" s="279">
        <v>30100008513</v>
      </c>
      <c r="C242" s="234">
        <v>3419</v>
      </c>
      <c r="D242" s="224" t="s">
        <v>331</v>
      </c>
      <c r="E242" s="220">
        <v>34000</v>
      </c>
    </row>
    <row r="243" spans="1:5" ht="15" customHeight="1" x14ac:dyDescent="0.2">
      <c r="A243" s="278">
        <v>17</v>
      </c>
      <c r="B243" s="279">
        <v>30100008520</v>
      </c>
      <c r="C243" s="234">
        <v>3419</v>
      </c>
      <c r="D243" s="224" t="s">
        <v>331</v>
      </c>
      <c r="E243" s="220">
        <v>10000</v>
      </c>
    </row>
    <row r="244" spans="1:5" ht="15" customHeight="1" x14ac:dyDescent="0.2">
      <c r="A244" s="198"/>
      <c r="B244" s="280"/>
      <c r="C244" s="204" t="s">
        <v>55</v>
      </c>
      <c r="D244" s="205"/>
      <c r="E244" s="206">
        <f>SUM(E240:E243)</f>
        <v>0</v>
      </c>
    </row>
    <row r="245" spans="1:5" ht="15" customHeight="1" x14ac:dyDescent="0.25">
      <c r="A245" s="33"/>
    </row>
    <row r="246" spans="1:5" ht="15" customHeight="1" x14ac:dyDescent="0.25">
      <c r="A246" s="33"/>
    </row>
    <row r="247" spans="1:5" ht="15" customHeight="1" x14ac:dyDescent="0.25">
      <c r="A247" s="33" t="s">
        <v>332</v>
      </c>
    </row>
    <row r="248" spans="1:5" ht="15" customHeight="1" x14ac:dyDescent="0.2">
      <c r="A248" s="321" t="s">
        <v>82</v>
      </c>
      <c r="B248" s="321"/>
      <c r="C248" s="321"/>
      <c r="D248" s="321"/>
      <c r="E248" s="321"/>
    </row>
    <row r="249" spans="1:5" ht="15" customHeight="1" x14ac:dyDescent="0.2">
      <c r="A249" s="321"/>
      <c r="B249" s="321"/>
      <c r="C249" s="321"/>
      <c r="D249" s="321"/>
      <c r="E249" s="321"/>
    </row>
    <row r="250" spans="1:5" ht="15" customHeight="1" x14ac:dyDescent="0.2">
      <c r="A250" s="320" t="s">
        <v>333</v>
      </c>
      <c r="B250" s="320"/>
      <c r="C250" s="320"/>
      <c r="D250" s="320"/>
      <c r="E250" s="320"/>
    </row>
    <row r="251" spans="1:5" ht="15" customHeight="1" x14ac:dyDescent="0.2">
      <c r="A251" s="320"/>
      <c r="B251" s="320"/>
      <c r="C251" s="320"/>
      <c r="D251" s="320"/>
      <c r="E251" s="320"/>
    </row>
    <row r="252" spans="1:5" ht="15" customHeight="1" x14ac:dyDescent="0.2">
      <c r="A252" s="320"/>
      <c r="B252" s="320"/>
      <c r="C252" s="320"/>
      <c r="D252" s="320"/>
      <c r="E252" s="320"/>
    </row>
    <row r="253" spans="1:5" ht="15" customHeight="1" x14ac:dyDescent="0.2">
      <c r="A253" s="320"/>
      <c r="B253" s="320"/>
      <c r="C253" s="320"/>
      <c r="D253" s="320"/>
      <c r="E253" s="320"/>
    </row>
    <row r="254" spans="1:5" ht="15" customHeight="1" x14ac:dyDescent="0.2">
      <c r="A254" s="320"/>
      <c r="B254" s="320"/>
      <c r="C254" s="320"/>
      <c r="D254" s="320"/>
      <c r="E254" s="320"/>
    </row>
    <row r="255" spans="1:5" ht="15" customHeight="1" x14ac:dyDescent="0.2">
      <c r="A255" s="320"/>
      <c r="B255" s="320"/>
      <c r="C255" s="320"/>
      <c r="D255" s="320"/>
      <c r="E255" s="320"/>
    </row>
    <row r="256" spans="1:5" ht="15" customHeight="1" x14ac:dyDescent="0.2">
      <c r="A256" s="320"/>
      <c r="B256" s="320"/>
      <c r="C256" s="320"/>
      <c r="D256" s="320"/>
      <c r="E256" s="320"/>
    </row>
    <row r="257" spans="1:5" ht="15" customHeight="1" x14ac:dyDescent="0.2"/>
    <row r="258" spans="1:5" ht="15" customHeight="1" x14ac:dyDescent="0.2"/>
    <row r="259" spans="1:5" ht="15" customHeight="1" x14ac:dyDescent="0.2"/>
    <row r="260" spans="1:5" ht="15" customHeight="1" x14ac:dyDescent="0.2"/>
    <row r="261" spans="1:5" ht="15" customHeight="1" x14ac:dyDescent="0.25">
      <c r="A261" s="36" t="s">
        <v>18</v>
      </c>
      <c r="B261" s="37"/>
      <c r="C261" s="37"/>
      <c r="D261" s="37"/>
      <c r="E261" s="37"/>
    </row>
    <row r="262" spans="1:5" ht="15" customHeight="1" x14ac:dyDescent="0.2">
      <c r="A262" s="38" t="s">
        <v>70</v>
      </c>
      <c r="B262" s="37"/>
      <c r="C262" s="37"/>
      <c r="D262" s="37"/>
      <c r="E262" s="39" t="s">
        <v>71</v>
      </c>
    </row>
    <row r="263" spans="1:5" ht="15" customHeight="1" x14ac:dyDescent="0.25">
      <c r="A263" s="36"/>
      <c r="B263" s="41"/>
      <c r="C263" s="37"/>
      <c r="D263" s="37"/>
      <c r="E263" s="42"/>
    </row>
    <row r="264" spans="1:5" ht="15" customHeight="1" x14ac:dyDescent="0.2">
      <c r="A264" s="70"/>
      <c r="B264" s="138"/>
      <c r="C264" s="207" t="s">
        <v>51</v>
      </c>
      <c r="D264" s="208" t="s">
        <v>52</v>
      </c>
      <c r="E264" s="195" t="s">
        <v>53</v>
      </c>
    </row>
    <row r="265" spans="1:5" ht="15" customHeight="1" x14ac:dyDescent="0.2">
      <c r="A265" s="177"/>
      <c r="B265" s="109"/>
      <c r="C265" s="209">
        <v>6172</v>
      </c>
      <c r="D265" s="249" t="s">
        <v>68</v>
      </c>
      <c r="E265" s="202">
        <v>-25000000</v>
      </c>
    </row>
    <row r="266" spans="1:5" ht="15" customHeight="1" x14ac:dyDescent="0.2">
      <c r="A266" s="77"/>
      <c r="B266" s="171"/>
      <c r="C266" s="213" t="s">
        <v>55</v>
      </c>
      <c r="D266" s="214"/>
      <c r="E266" s="215">
        <f>SUM(E265:E265)</f>
        <v>-25000000</v>
      </c>
    </row>
    <row r="267" spans="1:5" ht="15" customHeight="1" x14ac:dyDescent="0.2"/>
    <row r="268" spans="1:5" ht="15" customHeight="1" x14ac:dyDescent="0.25">
      <c r="A268" s="64" t="s">
        <v>18</v>
      </c>
      <c r="B268" s="65"/>
      <c r="C268" s="65"/>
    </row>
    <row r="269" spans="1:5" ht="15" customHeight="1" x14ac:dyDescent="0.2">
      <c r="A269" s="38" t="s">
        <v>84</v>
      </c>
      <c r="B269" s="41"/>
      <c r="C269" s="41"/>
      <c r="D269" s="41"/>
      <c r="E269" s="41" t="s">
        <v>85</v>
      </c>
    </row>
    <row r="270" spans="1:5" ht="15" customHeight="1" x14ac:dyDescent="0.2">
      <c r="A270" s="68"/>
      <c r="B270" s="118"/>
      <c r="C270" s="65"/>
      <c r="D270" s="119"/>
      <c r="E270" s="97"/>
    </row>
    <row r="271" spans="1:5" ht="15" customHeight="1" x14ac:dyDescent="0.2">
      <c r="A271" s="207" t="s">
        <v>49</v>
      </c>
      <c r="B271" s="207" t="s">
        <v>50</v>
      </c>
      <c r="C271" s="207" t="s">
        <v>51</v>
      </c>
      <c r="D271" s="208" t="s">
        <v>52</v>
      </c>
      <c r="E271" s="197" t="s">
        <v>53</v>
      </c>
    </row>
    <row r="272" spans="1:5" ht="15" customHeight="1" x14ac:dyDescent="0.2">
      <c r="A272" s="198">
        <v>20</v>
      </c>
      <c r="B272" s="209">
        <v>30002000000</v>
      </c>
      <c r="C272" s="200">
        <v>4399</v>
      </c>
      <c r="D272" s="259" t="s">
        <v>56</v>
      </c>
      <c r="E272" s="202">
        <v>-26212000</v>
      </c>
    </row>
    <row r="273" spans="1:5" ht="15" customHeight="1" x14ac:dyDescent="0.2">
      <c r="A273" s="198">
        <v>20</v>
      </c>
      <c r="B273" s="209">
        <v>30002001631</v>
      </c>
      <c r="C273" s="200">
        <v>4357</v>
      </c>
      <c r="D273" s="259" t="s">
        <v>56</v>
      </c>
      <c r="E273" s="202">
        <v>895000</v>
      </c>
    </row>
    <row r="274" spans="1:5" ht="15" customHeight="1" x14ac:dyDescent="0.2">
      <c r="A274" s="198">
        <v>20</v>
      </c>
      <c r="B274" s="209">
        <v>30002001632</v>
      </c>
      <c r="C274" s="200">
        <v>4357</v>
      </c>
      <c r="D274" s="259" t="s">
        <v>56</v>
      </c>
      <c r="E274" s="202">
        <v>1219000</v>
      </c>
    </row>
    <row r="275" spans="1:5" ht="15" customHeight="1" x14ac:dyDescent="0.2">
      <c r="A275" s="198">
        <v>20</v>
      </c>
      <c r="B275" s="209">
        <v>30002001633</v>
      </c>
      <c r="C275" s="200">
        <v>4357</v>
      </c>
      <c r="D275" s="259" t="s">
        <v>56</v>
      </c>
      <c r="E275" s="202">
        <v>1655000</v>
      </c>
    </row>
    <row r="276" spans="1:5" ht="15" customHeight="1" x14ac:dyDescent="0.2">
      <c r="A276" s="198">
        <v>20</v>
      </c>
      <c r="B276" s="209">
        <v>30002001635</v>
      </c>
      <c r="C276" s="200">
        <v>4357</v>
      </c>
      <c r="D276" s="259" t="s">
        <v>56</v>
      </c>
      <c r="E276" s="202">
        <v>2466000</v>
      </c>
    </row>
    <row r="277" spans="1:5" ht="15" customHeight="1" x14ac:dyDescent="0.2">
      <c r="A277" s="198">
        <v>20</v>
      </c>
      <c r="B277" s="209">
        <v>30002001636</v>
      </c>
      <c r="C277" s="200">
        <v>4357</v>
      </c>
      <c r="D277" s="259" t="s">
        <v>56</v>
      </c>
      <c r="E277" s="202">
        <v>512000</v>
      </c>
    </row>
    <row r="278" spans="1:5" ht="15" customHeight="1" x14ac:dyDescent="0.2">
      <c r="A278" s="198">
        <v>20</v>
      </c>
      <c r="B278" s="209">
        <v>30002001637</v>
      </c>
      <c r="C278" s="200">
        <v>4357</v>
      </c>
      <c r="D278" s="259" t="s">
        <v>56</v>
      </c>
      <c r="E278" s="202">
        <v>1318000</v>
      </c>
    </row>
    <row r="279" spans="1:5" ht="15" customHeight="1" x14ac:dyDescent="0.2">
      <c r="A279" s="198">
        <v>20</v>
      </c>
      <c r="B279" s="209">
        <v>30002001638</v>
      </c>
      <c r="C279" s="200">
        <v>4357</v>
      </c>
      <c r="D279" s="259" t="s">
        <v>56</v>
      </c>
      <c r="E279" s="202">
        <v>4430000</v>
      </c>
    </row>
    <row r="280" spans="1:5" ht="15" customHeight="1" x14ac:dyDescent="0.2">
      <c r="A280" s="198">
        <v>20</v>
      </c>
      <c r="B280" s="209">
        <v>30002001639</v>
      </c>
      <c r="C280" s="200">
        <v>4351</v>
      </c>
      <c r="D280" s="259" t="s">
        <v>56</v>
      </c>
      <c r="E280" s="202">
        <v>2248000</v>
      </c>
    </row>
    <row r="281" spans="1:5" ht="15" customHeight="1" x14ac:dyDescent="0.2">
      <c r="A281" s="198">
        <v>20</v>
      </c>
      <c r="B281" s="209">
        <v>30002001640</v>
      </c>
      <c r="C281" s="200">
        <v>4357</v>
      </c>
      <c r="D281" s="259" t="s">
        <v>56</v>
      </c>
      <c r="E281" s="202">
        <v>4680000</v>
      </c>
    </row>
    <row r="282" spans="1:5" ht="15" customHeight="1" x14ac:dyDescent="0.2">
      <c r="A282" s="198">
        <v>20</v>
      </c>
      <c r="B282" s="209">
        <v>30002001641</v>
      </c>
      <c r="C282" s="200">
        <v>4356</v>
      </c>
      <c r="D282" s="259" t="s">
        <v>56</v>
      </c>
      <c r="E282" s="202">
        <v>1307000</v>
      </c>
    </row>
    <row r="283" spans="1:5" ht="15" customHeight="1" x14ac:dyDescent="0.2">
      <c r="A283" s="198">
        <v>20</v>
      </c>
      <c r="B283" s="209">
        <v>30002001642</v>
      </c>
      <c r="C283" s="200">
        <v>4357</v>
      </c>
      <c r="D283" s="259" t="s">
        <v>56</v>
      </c>
      <c r="E283" s="202">
        <v>3825000</v>
      </c>
    </row>
    <row r="284" spans="1:5" ht="15" customHeight="1" x14ac:dyDescent="0.2">
      <c r="A284" s="198">
        <v>20</v>
      </c>
      <c r="B284" s="209">
        <v>30002001645</v>
      </c>
      <c r="C284" s="200">
        <v>4357</v>
      </c>
      <c r="D284" s="259" t="s">
        <v>56</v>
      </c>
      <c r="E284" s="202">
        <v>2697000</v>
      </c>
    </row>
    <row r="285" spans="1:5" ht="15" customHeight="1" x14ac:dyDescent="0.2">
      <c r="A285" s="198">
        <v>20</v>
      </c>
      <c r="B285" s="209">
        <v>30002001646</v>
      </c>
      <c r="C285" s="200">
        <v>4357</v>
      </c>
      <c r="D285" s="259" t="s">
        <v>56</v>
      </c>
      <c r="E285" s="202">
        <v>1122000</v>
      </c>
    </row>
    <row r="286" spans="1:5" ht="15" customHeight="1" x14ac:dyDescent="0.2">
      <c r="A286" s="198">
        <v>20</v>
      </c>
      <c r="B286" s="209">
        <v>30002001647</v>
      </c>
      <c r="C286" s="200">
        <v>4357</v>
      </c>
      <c r="D286" s="259" t="s">
        <v>56</v>
      </c>
      <c r="E286" s="202">
        <v>2320000</v>
      </c>
    </row>
    <row r="287" spans="1:5" ht="15" customHeight="1" x14ac:dyDescent="0.2">
      <c r="A287" s="198">
        <v>20</v>
      </c>
      <c r="B287" s="209">
        <v>30002001648</v>
      </c>
      <c r="C287" s="209">
        <v>4354</v>
      </c>
      <c r="D287" s="259" t="s">
        <v>56</v>
      </c>
      <c r="E287" s="271">
        <v>437000</v>
      </c>
    </row>
    <row r="288" spans="1:5" ht="15" customHeight="1" x14ac:dyDescent="0.2">
      <c r="A288" s="198">
        <v>20</v>
      </c>
      <c r="B288" s="209">
        <v>30002001650</v>
      </c>
      <c r="C288" s="209">
        <v>4357</v>
      </c>
      <c r="D288" s="259" t="s">
        <v>56</v>
      </c>
      <c r="E288" s="271">
        <v>1164000</v>
      </c>
    </row>
    <row r="289" spans="1:5" ht="15" customHeight="1" x14ac:dyDescent="0.2">
      <c r="A289" s="198">
        <v>20</v>
      </c>
      <c r="B289" s="209">
        <v>30002001651</v>
      </c>
      <c r="C289" s="209">
        <v>4356</v>
      </c>
      <c r="D289" s="259" t="s">
        <v>56</v>
      </c>
      <c r="E289" s="271">
        <v>364000</v>
      </c>
    </row>
    <row r="290" spans="1:5" ht="15" customHeight="1" x14ac:dyDescent="0.2">
      <c r="A290" s="198">
        <v>20</v>
      </c>
      <c r="B290" s="209">
        <v>30002001652</v>
      </c>
      <c r="C290" s="209">
        <v>4357</v>
      </c>
      <c r="D290" s="259" t="s">
        <v>56</v>
      </c>
      <c r="E290" s="271">
        <v>3053000</v>
      </c>
    </row>
    <row r="291" spans="1:5" ht="15" customHeight="1" x14ac:dyDescent="0.2">
      <c r="A291" s="198">
        <v>20</v>
      </c>
      <c r="B291" s="209">
        <v>30002001653</v>
      </c>
      <c r="C291" s="209">
        <v>4357</v>
      </c>
      <c r="D291" s="259" t="s">
        <v>56</v>
      </c>
      <c r="E291" s="271">
        <v>378000</v>
      </c>
    </row>
    <row r="292" spans="1:5" ht="15" customHeight="1" x14ac:dyDescent="0.2">
      <c r="A292" s="198">
        <v>20</v>
      </c>
      <c r="B292" s="209">
        <v>30002001654</v>
      </c>
      <c r="C292" s="209">
        <v>4357</v>
      </c>
      <c r="D292" s="259" t="s">
        <v>56</v>
      </c>
      <c r="E292" s="271">
        <v>1286000</v>
      </c>
    </row>
    <row r="293" spans="1:5" ht="15" customHeight="1" x14ac:dyDescent="0.2">
      <c r="A293" s="198">
        <v>20</v>
      </c>
      <c r="B293" s="209">
        <v>30002001656</v>
      </c>
      <c r="C293" s="209">
        <v>4357</v>
      </c>
      <c r="D293" s="259" t="s">
        <v>56</v>
      </c>
      <c r="E293" s="271">
        <v>3761000</v>
      </c>
    </row>
    <row r="294" spans="1:5" ht="15" customHeight="1" x14ac:dyDescent="0.2">
      <c r="A294" s="198">
        <v>20</v>
      </c>
      <c r="B294" s="209">
        <v>30002001658</v>
      </c>
      <c r="C294" s="209">
        <v>4357</v>
      </c>
      <c r="D294" s="259" t="s">
        <v>56</v>
      </c>
      <c r="E294" s="271">
        <v>2315000</v>
      </c>
    </row>
    <row r="295" spans="1:5" ht="15" customHeight="1" x14ac:dyDescent="0.2">
      <c r="A295" s="198">
        <v>20</v>
      </c>
      <c r="B295" s="209">
        <v>30002001659</v>
      </c>
      <c r="C295" s="209">
        <v>4357</v>
      </c>
      <c r="D295" s="259" t="s">
        <v>56</v>
      </c>
      <c r="E295" s="271">
        <v>1230000</v>
      </c>
    </row>
    <row r="296" spans="1:5" ht="15" customHeight="1" x14ac:dyDescent="0.2">
      <c r="A296" s="198">
        <v>20</v>
      </c>
      <c r="B296" s="209">
        <v>30002001660</v>
      </c>
      <c r="C296" s="209">
        <v>4357</v>
      </c>
      <c r="D296" s="259" t="s">
        <v>56</v>
      </c>
      <c r="E296" s="271">
        <v>932000</v>
      </c>
    </row>
    <row r="297" spans="1:5" ht="15" customHeight="1" x14ac:dyDescent="0.2">
      <c r="A297" s="198">
        <v>20</v>
      </c>
      <c r="B297" s="209">
        <v>30002001661</v>
      </c>
      <c r="C297" s="209">
        <v>4357</v>
      </c>
      <c r="D297" s="259" t="s">
        <v>56</v>
      </c>
      <c r="E297" s="271">
        <v>1065000</v>
      </c>
    </row>
    <row r="298" spans="1:5" ht="15" customHeight="1" x14ac:dyDescent="0.2">
      <c r="A298" s="198">
        <v>20</v>
      </c>
      <c r="B298" s="209">
        <v>30002001662</v>
      </c>
      <c r="C298" s="209">
        <v>4357</v>
      </c>
      <c r="D298" s="259" t="s">
        <v>56</v>
      </c>
      <c r="E298" s="271">
        <v>1821000</v>
      </c>
    </row>
    <row r="299" spans="1:5" ht="15" customHeight="1" x14ac:dyDescent="0.2">
      <c r="A299" s="198">
        <v>20</v>
      </c>
      <c r="B299" s="209">
        <v>30002001663</v>
      </c>
      <c r="C299" s="209">
        <v>4357</v>
      </c>
      <c r="D299" s="259" t="s">
        <v>56</v>
      </c>
      <c r="E299" s="271">
        <v>2712000</v>
      </c>
    </row>
    <row r="300" spans="1:5" ht="15" customHeight="1" x14ac:dyDescent="0.2">
      <c r="A300" s="211"/>
      <c r="B300" s="212"/>
      <c r="C300" s="213" t="s">
        <v>55</v>
      </c>
      <c r="D300" s="214"/>
      <c r="E300" s="215">
        <f>SUM(E272:E299)</f>
        <v>25000000</v>
      </c>
    </row>
    <row r="301" spans="1:5" ht="15" customHeight="1" x14ac:dyDescent="0.2"/>
    <row r="302" spans="1:5" ht="15" customHeight="1" x14ac:dyDescent="0.2"/>
    <row r="303" spans="1:5" ht="15" customHeight="1" x14ac:dyDescent="0.25">
      <c r="A303" s="33" t="s">
        <v>334</v>
      </c>
    </row>
    <row r="304" spans="1:5" ht="15" customHeight="1" x14ac:dyDescent="0.2">
      <c r="A304" s="323" t="s">
        <v>87</v>
      </c>
      <c r="B304" s="323"/>
      <c r="C304" s="323"/>
      <c r="D304" s="323"/>
      <c r="E304" s="323"/>
    </row>
    <row r="305" spans="1:5" ht="15" customHeight="1" x14ac:dyDescent="0.2">
      <c r="A305" s="323"/>
      <c r="B305" s="323"/>
      <c r="C305" s="323"/>
      <c r="D305" s="323"/>
      <c r="E305" s="323"/>
    </row>
    <row r="306" spans="1:5" ht="15" customHeight="1" x14ac:dyDescent="0.2">
      <c r="A306" s="322" t="s">
        <v>335</v>
      </c>
      <c r="B306" s="322"/>
      <c r="C306" s="322"/>
      <c r="D306" s="322"/>
      <c r="E306" s="322"/>
    </row>
    <row r="307" spans="1:5" ht="15" customHeight="1" x14ac:dyDescent="0.2">
      <c r="A307" s="322"/>
      <c r="B307" s="322"/>
      <c r="C307" s="322"/>
      <c r="D307" s="322"/>
      <c r="E307" s="322"/>
    </row>
    <row r="308" spans="1:5" ht="15" customHeight="1" x14ac:dyDescent="0.2">
      <c r="A308" s="322"/>
      <c r="B308" s="322"/>
      <c r="C308" s="322"/>
      <c r="D308" s="322"/>
      <c r="E308" s="322"/>
    </row>
    <row r="309" spans="1:5" ht="15" customHeight="1" x14ac:dyDescent="0.2">
      <c r="A309" s="322"/>
      <c r="B309" s="322"/>
      <c r="C309" s="322"/>
      <c r="D309" s="322"/>
      <c r="E309" s="322"/>
    </row>
    <row r="310" spans="1:5" ht="15" customHeight="1" x14ac:dyDescent="0.2">
      <c r="A310" s="322"/>
      <c r="B310" s="322"/>
      <c r="C310" s="322"/>
      <c r="D310" s="322"/>
      <c r="E310" s="322"/>
    </row>
    <row r="311" spans="1:5" ht="15" customHeight="1" x14ac:dyDescent="0.2">
      <c r="A311" s="322"/>
      <c r="B311" s="322"/>
      <c r="C311" s="322"/>
      <c r="D311" s="322"/>
      <c r="E311" s="322"/>
    </row>
    <row r="312" spans="1:5" ht="15" customHeight="1" x14ac:dyDescent="0.2">
      <c r="A312" s="322"/>
      <c r="B312" s="322"/>
      <c r="C312" s="322"/>
      <c r="D312" s="322"/>
      <c r="E312" s="322"/>
    </row>
    <row r="313" spans="1:5" ht="15" customHeight="1" x14ac:dyDescent="0.2">
      <c r="A313" s="83"/>
      <c r="B313" s="83"/>
      <c r="C313" s="83"/>
      <c r="D313" s="83"/>
      <c r="E313" s="83"/>
    </row>
    <row r="314" spans="1:5" ht="15" customHeight="1" x14ac:dyDescent="0.25">
      <c r="A314" s="36" t="s">
        <v>18</v>
      </c>
      <c r="B314" s="37"/>
      <c r="C314" s="37"/>
      <c r="D314" s="37"/>
      <c r="E314" s="37"/>
    </row>
    <row r="315" spans="1:5" ht="15" customHeight="1" x14ac:dyDescent="0.2">
      <c r="A315" s="38" t="s">
        <v>75</v>
      </c>
      <c r="B315" s="37"/>
      <c r="C315" s="37"/>
      <c r="D315" s="37"/>
      <c r="E315" s="39" t="s">
        <v>76</v>
      </c>
    </row>
    <row r="316" spans="1:5" ht="15" customHeight="1" x14ac:dyDescent="0.2">
      <c r="A316" s="127"/>
      <c r="B316" s="128"/>
      <c r="C316" s="37"/>
      <c r="D316" s="37"/>
      <c r="E316" s="42"/>
    </row>
    <row r="317" spans="1:5" ht="15" customHeight="1" x14ac:dyDescent="0.2">
      <c r="A317" s="195" t="s">
        <v>49</v>
      </c>
      <c r="B317" s="195" t="s">
        <v>50</v>
      </c>
      <c r="C317" s="195" t="s">
        <v>51</v>
      </c>
      <c r="D317" s="196" t="s">
        <v>52</v>
      </c>
      <c r="E317" s="207" t="s">
        <v>53</v>
      </c>
    </row>
    <row r="318" spans="1:5" ht="15" customHeight="1" x14ac:dyDescent="0.2">
      <c r="A318" s="211">
        <v>112</v>
      </c>
      <c r="B318" s="272">
        <v>30001000000</v>
      </c>
      <c r="C318" s="209">
        <v>3792</v>
      </c>
      <c r="D318" s="259" t="s">
        <v>56</v>
      </c>
      <c r="E318" s="202">
        <v>-50000</v>
      </c>
    </row>
    <row r="319" spans="1:5" ht="15" customHeight="1" x14ac:dyDescent="0.2">
      <c r="A319" s="211">
        <v>112</v>
      </c>
      <c r="B319" s="272" t="s">
        <v>336</v>
      </c>
      <c r="C319" s="209">
        <v>3792</v>
      </c>
      <c r="D319" s="259" t="s">
        <v>56</v>
      </c>
      <c r="E319" s="202">
        <v>6250</v>
      </c>
    </row>
    <row r="320" spans="1:5" ht="15" customHeight="1" x14ac:dyDescent="0.2">
      <c r="A320" s="211">
        <v>112</v>
      </c>
      <c r="B320" s="272" t="s">
        <v>105</v>
      </c>
      <c r="C320" s="209">
        <v>3792</v>
      </c>
      <c r="D320" s="259" t="s">
        <v>56</v>
      </c>
      <c r="E320" s="202">
        <v>6250</v>
      </c>
    </row>
    <row r="321" spans="1:5" ht="15" customHeight="1" x14ac:dyDescent="0.2">
      <c r="A321" s="211">
        <v>112</v>
      </c>
      <c r="B321" s="272" t="s">
        <v>337</v>
      </c>
      <c r="C321" s="209">
        <v>3792</v>
      </c>
      <c r="D321" s="267" t="s">
        <v>97</v>
      </c>
      <c r="E321" s="202">
        <v>6250</v>
      </c>
    </row>
    <row r="322" spans="1:5" ht="15" customHeight="1" x14ac:dyDescent="0.2">
      <c r="A322" s="211">
        <v>112</v>
      </c>
      <c r="B322" s="272" t="s">
        <v>337</v>
      </c>
      <c r="C322" s="209">
        <v>3792</v>
      </c>
      <c r="D322" s="267" t="s">
        <v>97</v>
      </c>
      <c r="E322" s="202">
        <v>6250</v>
      </c>
    </row>
    <row r="323" spans="1:5" ht="15" customHeight="1" x14ac:dyDescent="0.2">
      <c r="A323" s="211">
        <v>112</v>
      </c>
      <c r="B323" s="272" t="s">
        <v>338</v>
      </c>
      <c r="C323" s="209">
        <v>3792</v>
      </c>
      <c r="D323" s="267" t="s">
        <v>97</v>
      </c>
      <c r="E323" s="202">
        <v>6250</v>
      </c>
    </row>
    <row r="324" spans="1:5" ht="15" customHeight="1" x14ac:dyDescent="0.2">
      <c r="A324" s="211">
        <v>112</v>
      </c>
      <c r="B324" s="272" t="s">
        <v>339</v>
      </c>
      <c r="C324" s="209">
        <v>3792</v>
      </c>
      <c r="D324" s="267" t="s">
        <v>97</v>
      </c>
      <c r="E324" s="202">
        <v>6250</v>
      </c>
    </row>
    <row r="325" spans="1:5" ht="15" customHeight="1" x14ac:dyDescent="0.2">
      <c r="A325" s="211">
        <v>112</v>
      </c>
      <c r="B325" s="272" t="s">
        <v>340</v>
      </c>
      <c r="C325" s="209">
        <v>3792</v>
      </c>
      <c r="D325" s="267" t="s">
        <v>97</v>
      </c>
      <c r="E325" s="202">
        <v>6250</v>
      </c>
    </row>
    <row r="326" spans="1:5" ht="15" customHeight="1" x14ac:dyDescent="0.2">
      <c r="A326" s="211">
        <v>112</v>
      </c>
      <c r="B326" s="272" t="s">
        <v>341</v>
      </c>
      <c r="C326" s="209">
        <v>3792</v>
      </c>
      <c r="D326" s="267" t="s">
        <v>97</v>
      </c>
      <c r="E326" s="202">
        <v>6250</v>
      </c>
    </row>
    <row r="327" spans="1:5" ht="15" customHeight="1" x14ac:dyDescent="0.2">
      <c r="A327" s="203"/>
      <c r="B327" s="203"/>
      <c r="C327" s="204" t="s">
        <v>55</v>
      </c>
      <c r="D327" s="205"/>
      <c r="E327" s="206">
        <f>SUM(E318:E326)</f>
        <v>0</v>
      </c>
    </row>
    <row r="328" spans="1:5" ht="15" customHeight="1" x14ac:dyDescent="0.2"/>
    <row r="329" spans="1:5" ht="15" customHeight="1" x14ac:dyDescent="0.2"/>
    <row r="330" spans="1:5" ht="15" customHeight="1" x14ac:dyDescent="0.25">
      <c r="A330" s="33" t="s">
        <v>342</v>
      </c>
    </row>
    <row r="331" spans="1:5" ht="15" customHeight="1" x14ac:dyDescent="0.2">
      <c r="A331" s="323" t="s">
        <v>87</v>
      </c>
      <c r="B331" s="323"/>
      <c r="C331" s="323"/>
      <c r="D331" s="323"/>
      <c r="E331" s="323"/>
    </row>
    <row r="332" spans="1:5" ht="15" customHeight="1" x14ac:dyDescent="0.2">
      <c r="A332" s="323"/>
      <c r="B332" s="323"/>
      <c r="C332" s="323"/>
      <c r="D332" s="323"/>
      <c r="E332" s="323"/>
    </row>
    <row r="333" spans="1:5" ht="15" customHeight="1" x14ac:dyDescent="0.2">
      <c r="A333" s="322" t="s">
        <v>343</v>
      </c>
      <c r="B333" s="322"/>
      <c r="C333" s="322"/>
      <c r="D333" s="322"/>
      <c r="E333" s="322"/>
    </row>
    <row r="334" spans="1:5" ht="15" customHeight="1" x14ac:dyDescent="0.2">
      <c r="A334" s="322"/>
      <c r="B334" s="322"/>
      <c r="C334" s="322"/>
      <c r="D334" s="322"/>
      <c r="E334" s="322"/>
    </row>
    <row r="335" spans="1:5" ht="15" customHeight="1" x14ac:dyDescent="0.2">
      <c r="A335" s="322"/>
      <c r="B335" s="322"/>
      <c r="C335" s="322"/>
      <c r="D335" s="322"/>
      <c r="E335" s="322"/>
    </row>
    <row r="336" spans="1:5" ht="15" customHeight="1" x14ac:dyDescent="0.2">
      <c r="A336" s="322"/>
      <c r="B336" s="322"/>
      <c r="C336" s="322"/>
      <c r="D336" s="322"/>
      <c r="E336" s="322"/>
    </row>
    <row r="337" spans="1:5" ht="15" customHeight="1" x14ac:dyDescent="0.2">
      <c r="A337" s="322"/>
      <c r="B337" s="322"/>
      <c r="C337" s="322"/>
      <c r="D337" s="322"/>
      <c r="E337" s="322"/>
    </row>
    <row r="338" spans="1:5" ht="15" customHeight="1" x14ac:dyDescent="0.2">
      <c r="A338" s="322"/>
      <c r="B338" s="322"/>
      <c r="C338" s="322"/>
      <c r="D338" s="322"/>
      <c r="E338" s="322"/>
    </row>
    <row r="339" spans="1:5" ht="15" customHeight="1" x14ac:dyDescent="0.2">
      <c r="A339" s="83"/>
      <c r="B339" s="83"/>
      <c r="C339" s="83"/>
      <c r="D339" s="83"/>
      <c r="E339" s="83"/>
    </row>
    <row r="340" spans="1:5" ht="15" customHeight="1" x14ac:dyDescent="0.25">
      <c r="A340" s="36" t="s">
        <v>18</v>
      </c>
      <c r="B340" s="37"/>
      <c r="C340" s="37"/>
      <c r="D340" s="37"/>
      <c r="E340" s="37"/>
    </row>
    <row r="341" spans="1:5" ht="15" customHeight="1" x14ac:dyDescent="0.2">
      <c r="A341" s="38" t="s">
        <v>75</v>
      </c>
      <c r="B341" s="37"/>
      <c r="C341" s="37"/>
      <c r="D341" s="37"/>
      <c r="E341" s="39" t="s">
        <v>76</v>
      </c>
    </row>
    <row r="342" spans="1:5" ht="15" customHeight="1" x14ac:dyDescent="0.2">
      <c r="A342" s="127"/>
      <c r="B342" s="128"/>
      <c r="C342" s="37"/>
      <c r="D342" s="37"/>
      <c r="E342" s="42"/>
    </row>
    <row r="343" spans="1:5" ht="15" customHeight="1" x14ac:dyDescent="0.2">
      <c r="A343" s="195" t="s">
        <v>49</v>
      </c>
      <c r="B343" s="195" t="s">
        <v>50</v>
      </c>
      <c r="C343" s="195" t="s">
        <v>51</v>
      </c>
      <c r="D343" s="196" t="s">
        <v>52</v>
      </c>
      <c r="E343" s="197" t="s">
        <v>53</v>
      </c>
    </row>
    <row r="344" spans="1:5" ht="15" customHeight="1" x14ac:dyDescent="0.2">
      <c r="A344" s="198">
        <v>20</v>
      </c>
      <c r="B344" s="272">
        <v>30001001127</v>
      </c>
      <c r="C344" s="236">
        <v>3123</v>
      </c>
      <c r="D344" s="259" t="s">
        <v>56</v>
      </c>
      <c r="E344" s="220">
        <v>-6000</v>
      </c>
    </row>
    <row r="345" spans="1:5" ht="15" customHeight="1" x14ac:dyDescent="0.2">
      <c r="A345" s="198">
        <v>27</v>
      </c>
      <c r="B345" s="272">
        <v>30001001015</v>
      </c>
      <c r="C345" s="236">
        <v>3142</v>
      </c>
      <c r="D345" s="259" t="s">
        <v>56</v>
      </c>
      <c r="E345" s="220">
        <v>-3000</v>
      </c>
    </row>
    <row r="346" spans="1:5" ht="15" customHeight="1" x14ac:dyDescent="0.2">
      <c r="A346" s="198">
        <v>20</v>
      </c>
      <c r="B346" s="272">
        <v>30001001160</v>
      </c>
      <c r="C346" s="236">
        <v>3142</v>
      </c>
      <c r="D346" s="259" t="s">
        <v>56</v>
      </c>
      <c r="E346" s="220">
        <v>-8000</v>
      </c>
    </row>
    <row r="347" spans="1:5" ht="15" customHeight="1" x14ac:dyDescent="0.2">
      <c r="A347" s="198">
        <v>27</v>
      </c>
      <c r="B347" s="272">
        <v>30001001127</v>
      </c>
      <c r="C347" s="236">
        <v>3123</v>
      </c>
      <c r="D347" s="259" t="s">
        <v>56</v>
      </c>
      <c r="E347" s="220">
        <v>6000</v>
      </c>
    </row>
    <row r="348" spans="1:5" ht="15" customHeight="1" x14ac:dyDescent="0.2">
      <c r="A348" s="198">
        <v>20</v>
      </c>
      <c r="B348" s="272">
        <v>30001001015</v>
      </c>
      <c r="C348" s="236">
        <v>3142</v>
      </c>
      <c r="D348" s="259" t="s">
        <v>56</v>
      </c>
      <c r="E348" s="220">
        <v>3000</v>
      </c>
    </row>
    <row r="349" spans="1:5" ht="15" customHeight="1" x14ac:dyDescent="0.2">
      <c r="A349" s="198">
        <v>27</v>
      </c>
      <c r="B349" s="272">
        <v>30001001160</v>
      </c>
      <c r="C349" s="236">
        <v>3142</v>
      </c>
      <c r="D349" s="259" t="s">
        <v>56</v>
      </c>
      <c r="E349" s="220">
        <v>8000</v>
      </c>
    </row>
    <row r="350" spans="1:5" ht="15" customHeight="1" x14ac:dyDescent="0.2">
      <c r="A350" s="203"/>
      <c r="B350" s="203"/>
      <c r="C350" s="204" t="s">
        <v>55</v>
      </c>
      <c r="D350" s="205"/>
      <c r="E350" s="206">
        <f>SUM(E344:E349)</f>
        <v>0</v>
      </c>
    </row>
    <row r="351" spans="1:5" ht="15" customHeight="1" x14ac:dyDescent="0.2"/>
    <row r="352" spans="1:5" ht="15" customHeight="1" x14ac:dyDescent="0.2"/>
    <row r="353" spans="1:5" ht="15" customHeight="1" x14ac:dyDescent="0.25">
      <c r="A353" s="33" t="s">
        <v>344</v>
      </c>
    </row>
    <row r="354" spans="1:5" ht="15" customHeight="1" x14ac:dyDescent="0.2">
      <c r="A354" s="323" t="s">
        <v>114</v>
      </c>
      <c r="B354" s="323"/>
      <c r="C354" s="323"/>
      <c r="D354" s="323"/>
      <c r="E354" s="323"/>
    </row>
    <row r="355" spans="1:5" ht="15" customHeight="1" x14ac:dyDescent="0.2">
      <c r="A355" s="323"/>
      <c r="B355" s="323"/>
      <c r="C355" s="323"/>
      <c r="D355" s="323"/>
      <c r="E355" s="323"/>
    </row>
    <row r="356" spans="1:5" ht="15" customHeight="1" x14ac:dyDescent="0.2">
      <c r="A356" s="322" t="s">
        <v>345</v>
      </c>
      <c r="B356" s="322"/>
      <c r="C356" s="322"/>
      <c r="D356" s="322"/>
      <c r="E356" s="322"/>
    </row>
    <row r="357" spans="1:5" ht="15" customHeight="1" x14ac:dyDescent="0.2">
      <c r="A357" s="322"/>
      <c r="B357" s="322"/>
      <c r="C357" s="322"/>
      <c r="D357" s="322"/>
      <c r="E357" s="322"/>
    </row>
    <row r="358" spans="1:5" ht="15" customHeight="1" x14ac:dyDescent="0.2">
      <c r="A358" s="322"/>
      <c r="B358" s="322"/>
      <c r="C358" s="322"/>
      <c r="D358" s="322"/>
      <c r="E358" s="322"/>
    </row>
    <row r="359" spans="1:5" ht="15" customHeight="1" x14ac:dyDescent="0.2">
      <c r="A359" s="322"/>
      <c r="B359" s="322"/>
      <c r="C359" s="322"/>
      <c r="D359" s="322"/>
      <c r="E359" s="322"/>
    </row>
    <row r="360" spans="1:5" ht="15" customHeight="1" x14ac:dyDescent="0.2">
      <c r="A360" s="322"/>
      <c r="B360" s="322"/>
      <c r="C360" s="322"/>
      <c r="D360" s="322"/>
      <c r="E360" s="322"/>
    </row>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6" t="s">
        <v>18</v>
      </c>
    </row>
    <row r="367" spans="1:5" ht="15" customHeight="1" x14ac:dyDescent="0.2">
      <c r="A367" s="66" t="s">
        <v>47</v>
      </c>
      <c r="B367" s="65"/>
      <c r="C367" s="65"/>
      <c r="D367" s="65"/>
      <c r="E367" s="67" t="s">
        <v>48</v>
      </c>
    </row>
    <row r="368" spans="1:5" ht="15" customHeight="1" x14ac:dyDescent="0.2">
      <c r="A368" s="127"/>
      <c r="B368" s="128"/>
      <c r="C368" s="37"/>
      <c r="D368" s="37"/>
      <c r="E368" s="42"/>
    </row>
    <row r="369" spans="1:5" ht="15" customHeight="1" x14ac:dyDescent="0.2">
      <c r="A369" s="207" t="s">
        <v>49</v>
      </c>
      <c r="B369" s="195" t="s">
        <v>50</v>
      </c>
      <c r="C369" s="195" t="s">
        <v>51</v>
      </c>
      <c r="D369" s="196" t="s">
        <v>52</v>
      </c>
      <c r="E369" s="197" t="s">
        <v>53</v>
      </c>
    </row>
    <row r="370" spans="1:5" ht="15" customHeight="1" x14ac:dyDescent="0.2">
      <c r="A370" s="198">
        <v>255</v>
      </c>
      <c r="B370" s="272">
        <v>30100000000</v>
      </c>
      <c r="C370" s="236">
        <v>3544</v>
      </c>
      <c r="D370" s="224" t="s">
        <v>93</v>
      </c>
      <c r="E370" s="202">
        <v>-43275</v>
      </c>
    </row>
    <row r="371" spans="1:5" ht="15" customHeight="1" x14ac:dyDescent="0.2">
      <c r="A371" s="198">
        <v>255</v>
      </c>
      <c r="B371" s="272">
        <v>30100000000</v>
      </c>
      <c r="C371" s="236">
        <v>3544</v>
      </c>
      <c r="D371" s="224" t="s">
        <v>109</v>
      </c>
      <c r="E371" s="202">
        <v>43275</v>
      </c>
    </row>
    <row r="372" spans="1:5" ht="15" customHeight="1" x14ac:dyDescent="0.2">
      <c r="A372" s="198"/>
      <c r="B372" s="203"/>
      <c r="C372" s="204" t="s">
        <v>55</v>
      </c>
      <c r="D372" s="205"/>
      <c r="E372" s="206">
        <f>SUM(E370:E371)</f>
        <v>0</v>
      </c>
    </row>
    <row r="373" spans="1:5" ht="15" customHeight="1" x14ac:dyDescent="0.2"/>
    <row r="374" spans="1:5" ht="15" customHeight="1" x14ac:dyDescent="0.2"/>
    <row r="375" spans="1:5" ht="15" customHeight="1" x14ac:dyDescent="0.25">
      <c r="A375" s="33" t="s">
        <v>346</v>
      </c>
    </row>
    <row r="376" spans="1:5" ht="15" customHeight="1" x14ac:dyDescent="0.2">
      <c r="A376" s="323" t="s">
        <v>347</v>
      </c>
      <c r="B376" s="323"/>
      <c r="C376" s="323"/>
      <c r="D376" s="323"/>
      <c r="E376" s="323"/>
    </row>
    <row r="377" spans="1:5" ht="15" customHeight="1" x14ac:dyDescent="0.2">
      <c r="A377" s="323"/>
      <c r="B377" s="323"/>
      <c r="C377" s="323"/>
      <c r="D377" s="323"/>
      <c r="E377" s="323"/>
    </row>
    <row r="378" spans="1:5" ht="15" customHeight="1" x14ac:dyDescent="0.2">
      <c r="A378" s="322" t="s">
        <v>348</v>
      </c>
      <c r="B378" s="322"/>
      <c r="C378" s="322"/>
      <c r="D378" s="322"/>
      <c r="E378" s="322"/>
    </row>
    <row r="379" spans="1:5" ht="15" customHeight="1" x14ac:dyDescent="0.2">
      <c r="A379" s="322"/>
      <c r="B379" s="322"/>
      <c r="C379" s="322"/>
      <c r="D379" s="322"/>
      <c r="E379" s="322"/>
    </row>
    <row r="380" spans="1:5" ht="15" customHeight="1" x14ac:dyDescent="0.2">
      <c r="A380" s="322"/>
      <c r="B380" s="322"/>
      <c r="C380" s="322"/>
      <c r="D380" s="322"/>
      <c r="E380" s="322"/>
    </row>
    <row r="381" spans="1:5" ht="15" customHeight="1" x14ac:dyDescent="0.2">
      <c r="A381" s="322"/>
      <c r="B381" s="322"/>
      <c r="C381" s="322"/>
      <c r="D381" s="322"/>
      <c r="E381" s="322"/>
    </row>
    <row r="382" spans="1:5" ht="15" customHeight="1" x14ac:dyDescent="0.2">
      <c r="A382" s="322"/>
      <c r="B382" s="322"/>
      <c r="C382" s="322"/>
      <c r="D382" s="322"/>
      <c r="E382" s="322"/>
    </row>
    <row r="383" spans="1:5" ht="15" customHeight="1" x14ac:dyDescent="0.2">
      <c r="A383" s="322"/>
      <c r="B383" s="322"/>
      <c r="C383" s="322"/>
      <c r="D383" s="322"/>
      <c r="E383" s="322"/>
    </row>
    <row r="384" spans="1:5" ht="15" customHeight="1" x14ac:dyDescent="0.2">
      <c r="A384" s="35"/>
      <c r="B384" s="35"/>
      <c r="C384" s="35"/>
      <c r="D384" s="35"/>
      <c r="E384" s="35"/>
    </row>
    <row r="385" spans="1:5" ht="15" customHeight="1" x14ac:dyDescent="0.25">
      <c r="A385" s="36" t="s">
        <v>18</v>
      </c>
      <c r="B385" s="37"/>
      <c r="C385" s="37"/>
      <c r="D385" s="37"/>
      <c r="E385" s="37"/>
    </row>
    <row r="386" spans="1:5" ht="15" customHeight="1" x14ac:dyDescent="0.2">
      <c r="A386" s="38" t="s">
        <v>349</v>
      </c>
      <c r="B386" s="37"/>
      <c r="C386" s="37"/>
      <c r="D386" s="37"/>
      <c r="E386" s="39" t="s">
        <v>350</v>
      </c>
    </row>
    <row r="387" spans="1:5" ht="15" customHeight="1" x14ac:dyDescent="0.2">
      <c r="A387" s="127"/>
      <c r="B387" s="128"/>
      <c r="C387" s="37"/>
      <c r="D387" s="37"/>
      <c r="E387" s="42"/>
    </row>
    <row r="388" spans="1:5" ht="15" customHeight="1" x14ac:dyDescent="0.2">
      <c r="A388" s="207" t="s">
        <v>49</v>
      </c>
      <c r="B388" s="195" t="s">
        <v>50</v>
      </c>
      <c r="C388" s="195" t="s">
        <v>51</v>
      </c>
      <c r="D388" s="196" t="s">
        <v>52</v>
      </c>
      <c r="E388" s="197" t="s">
        <v>53</v>
      </c>
    </row>
    <row r="389" spans="1:5" ht="15" customHeight="1" x14ac:dyDescent="0.2">
      <c r="A389" s="211">
        <v>551</v>
      </c>
      <c r="B389" s="272">
        <v>42001000000</v>
      </c>
      <c r="C389" s="209">
        <v>2399</v>
      </c>
      <c r="D389" s="224" t="s">
        <v>240</v>
      </c>
      <c r="E389" s="220">
        <v>-4000000</v>
      </c>
    </row>
    <row r="390" spans="1:5" ht="15" customHeight="1" x14ac:dyDescent="0.2">
      <c r="A390" s="211">
        <v>551</v>
      </c>
      <c r="B390" s="272">
        <v>42001008166</v>
      </c>
      <c r="C390" s="209">
        <v>2321</v>
      </c>
      <c r="D390" s="243" t="s">
        <v>240</v>
      </c>
      <c r="E390" s="220">
        <v>4000000</v>
      </c>
    </row>
    <row r="391" spans="1:5" ht="15" customHeight="1" x14ac:dyDescent="0.2">
      <c r="A391" s="211"/>
      <c r="B391" s="280"/>
      <c r="C391" s="204" t="s">
        <v>55</v>
      </c>
      <c r="D391" s="205"/>
      <c r="E391" s="206">
        <f>SUM(E389:E390)</f>
        <v>0</v>
      </c>
    </row>
    <row r="392" spans="1:5" ht="15" customHeight="1" x14ac:dyDescent="0.2"/>
    <row r="393" spans="1:5" ht="15" customHeight="1" x14ac:dyDescent="0.2"/>
    <row r="394" spans="1:5" ht="15" customHeight="1" x14ac:dyDescent="0.25">
      <c r="A394" s="33" t="s">
        <v>351</v>
      </c>
    </row>
    <row r="395" spans="1:5" ht="15" customHeight="1" x14ac:dyDescent="0.2">
      <c r="A395" s="327" t="s">
        <v>121</v>
      </c>
      <c r="B395" s="327"/>
      <c r="C395" s="327"/>
      <c r="D395" s="327"/>
      <c r="E395" s="327"/>
    </row>
    <row r="396" spans="1:5" ht="15" customHeight="1" x14ac:dyDescent="0.2">
      <c r="A396" s="327"/>
      <c r="B396" s="327"/>
      <c r="C396" s="327"/>
      <c r="D396" s="327"/>
      <c r="E396" s="327"/>
    </row>
    <row r="397" spans="1:5" ht="15" customHeight="1" x14ac:dyDescent="0.2">
      <c r="A397" s="320" t="s">
        <v>352</v>
      </c>
      <c r="B397" s="320"/>
      <c r="C397" s="320"/>
      <c r="D397" s="320"/>
      <c r="E397" s="320"/>
    </row>
    <row r="398" spans="1:5" ht="15" customHeight="1" x14ac:dyDescent="0.2">
      <c r="A398" s="320"/>
      <c r="B398" s="320"/>
      <c r="C398" s="320"/>
      <c r="D398" s="320"/>
      <c r="E398" s="320"/>
    </row>
    <row r="399" spans="1:5" ht="15" customHeight="1" x14ac:dyDescent="0.2">
      <c r="A399" s="320"/>
      <c r="B399" s="320"/>
      <c r="C399" s="320"/>
      <c r="D399" s="320"/>
      <c r="E399" s="320"/>
    </row>
    <row r="400" spans="1:5" ht="15" customHeight="1" x14ac:dyDescent="0.2">
      <c r="A400" s="320"/>
      <c r="B400" s="320"/>
      <c r="C400" s="320"/>
      <c r="D400" s="320"/>
      <c r="E400" s="320"/>
    </row>
    <row r="401" spans="1:5" ht="15" customHeight="1" x14ac:dyDescent="0.2">
      <c r="A401" s="320"/>
      <c r="B401" s="320"/>
      <c r="C401" s="320"/>
      <c r="D401" s="320"/>
      <c r="E401" s="320"/>
    </row>
    <row r="402" spans="1:5" ht="15" customHeight="1" x14ac:dyDescent="0.2">
      <c r="A402" s="320"/>
      <c r="B402" s="320"/>
      <c r="C402" s="320"/>
      <c r="D402" s="320"/>
      <c r="E402" s="320"/>
    </row>
    <row r="403" spans="1:5" ht="15" customHeight="1" x14ac:dyDescent="0.2"/>
    <row r="404" spans="1:5" ht="15" customHeight="1" x14ac:dyDescent="0.25">
      <c r="A404" s="36" t="s">
        <v>18</v>
      </c>
      <c r="B404" s="37"/>
      <c r="C404" s="37"/>
      <c r="D404" s="37"/>
      <c r="E404" s="37"/>
    </row>
    <row r="405" spans="1:5" ht="15" customHeight="1" x14ac:dyDescent="0.2">
      <c r="A405" s="66" t="s">
        <v>65</v>
      </c>
      <c r="B405" s="65"/>
      <c r="C405" s="65"/>
      <c r="D405" s="65"/>
      <c r="E405" s="67" t="s">
        <v>232</v>
      </c>
    </row>
    <row r="406" spans="1:5" ht="15" customHeight="1" x14ac:dyDescent="0.25">
      <c r="A406" s="36" t="s">
        <v>263</v>
      </c>
      <c r="B406" s="128"/>
      <c r="C406" s="37"/>
      <c r="D406" s="37"/>
      <c r="E406" s="42"/>
    </row>
    <row r="407" spans="1:5" ht="15" customHeight="1" x14ac:dyDescent="0.2">
      <c r="A407" s="195" t="s">
        <v>49</v>
      </c>
      <c r="B407" s="195" t="s">
        <v>50</v>
      </c>
      <c r="C407" s="195" t="s">
        <v>51</v>
      </c>
      <c r="D407" s="196" t="s">
        <v>52</v>
      </c>
      <c r="E407" s="197" t="s">
        <v>53</v>
      </c>
    </row>
    <row r="408" spans="1:5" ht="15" customHeight="1" x14ac:dyDescent="0.2">
      <c r="A408" s="198">
        <v>888</v>
      </c>
      <c r="B408" s="209">
        <v>60002100763</v>
      </c>
      <c r="C408" s="236">
        <v>4357</v>
      </c>
      <c r="D408" s="281" t="s">
        <v>154</v>
      </c>
      <c r="E408" s="225">
        <v>-11566</v>
      </c>
    </row>
    <row r="409" spans="1:5" ht="15" customHeight="1" x14ac:dyDescent="0.2">
      <c r="A409" s="198">
        <v>888</v>
      </c>
      <c r="B409" s="209">
        <v>60002100764</v>
      </c>
      <c r="C409" s="236">
        <v>4357</v>
      </c>
      <c r="D409" s="281" t="s">
        <v>154</v>
      </c>
      <c r="E409" s="225">
        <v>-28959.200000000001</v>
      </c>
    </row>
    <row r="410" spans="1:5" ht="15" customHeight="1" x14ac:dyDescent="0.2">
      <c r="A410" s="198">
        <v>888</v>
      </c>
      <c r="B410" s="209">
        <v>60002100762</v>
      </c>
      <c r="C410" s="236">
        <v>4357</v>
      </c>
      <c r="D410" s="281" t="s">
        <v>154</v>
      </c>
      <c r="E410" s="225">
        <v>40525.199999999997</v>
      </c>
    </row>
    <row r="411" spans="1:5" ht="15" customHeight="1" x14ac:dyDescent="0.2">
      <c r="A411" s="198"/>
      <c r="B411" s="203"/>
      <c r="C411" s="204" t="s">
        <v>55</v>
      </c>
      <c r="D411" s="205"/>
      <c r="E411" s="206">
        <f>SUM(E408:E410)</f>
        <v>0</v>
      </c>
    </row>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3" t="s">
        <v>353</v>
      </c>
    </row>
    <row r="419" spans="1:5" ht="15" customHeight="1" x14ac:dyDescent="0.2">
      <c r="A419" s="323" t="s">
        <v>121</v>
      </c>
      <c r="B419" s="323"/>
      <c r="C419" s="323"/>
      <c r="D419" s="323"/>
      <c r="E419" s="323"/>
    </row>
    <row r="420" spans="1:5" ht="15" customHeight="1" x14ac:dyDescent="0.2">
      <c r="A420" s="323"/>
      <c r="B420" s="323"/>
      <c r="C420" s="323"/>
      <c r="D420" s="323"/>
      <c r="E420" s="323"/>
    </row>
    <row r="421" spans="1:5" ht="15" customHeight="1" x14ac:dyDescent="0.2">
      <c r="A421" s="320" t="s">
        <v>354</v>
      </c>
      <c r="B421" s="320"/>
      <c r="C421" s="320"/>
      <c r="D421" s="320"/>
      <c r="E421" s="320"/>
    </row>
    <row r="422" spans="1:5" ht="15" customHeight="1" x14ac:dyDescent="0.2">
      <c r="A422" s="320"/>
      <c r="B422" s="320"/>
      <c r="C422" s="320"/>
      <c r="D422" s="320"/>
      <c r="E422" s="320"/>
    </row>
    <row r="423" spans="1:5" ht="15" customHeight="1" x14ac:dyDescent="0.2">
      <c r="A423" s="320"/>
      <c r="B423" s="320"/>
      <c r="C423" s="320"/>
      <c r="D423" s="320"/>
      <c r="E423" s="320"/>
    </row>
    <row r="424" spans="1:5" ht="15" customHeight="1" x14ac:dyDescent="0.2">
      <c r="A424" s="320"/>
      <c r="B424" s="320"/>
      <c r="C424" s="320"/>
      <c r="D424" s="320"/>
      <c r="E424" s="320"/>
    </row>
    <row r="425" spans="1:5" ht="15" customHeight="1" x14ac:dyDescent="0.2">
      <c r="A425" s="320"/>
      <c r="B425" s="320"/>
      <c r="C425" s="320"/>
      <c r="D425" s="320"/>
      <c r="E425" s="320"/>
    </row>
    <row r="426" spans="1:5" ht="15" customHeight="1" x14ac:dyDescent="0.2">
      <c r="A426" s="320"/>
      <c r="B426" s="320"/>
      <c r="C426" s="320"/>
      <c r="D426" s="320"/>
      <c r="E426" s="320"/>
    </row>
    <row r="427" spans="1:5" ht="15" customHeight="1" x14ac:dyDescent="0.2"/>
    <row r="428" spans="1:5" ht="15" customHeight="1" x14ac:dyDescent="0.25">
      <c r="A428" s="64" t="s">
        <v>18</v>
      </c>
      <c r="B428" s="95"/>
      <c r="C428" s="65"/>
      <c r="D428" s="41"/>
      <c r="E428" s="41"/>
    </row>
    <row r="429" spans="1:5" ht="15" customHeight="1" x14ac:dyDescent="0.2">
      <c r="A429" s="132" t="s">
        <v>188</v>
      </c>
      <c r="B429" s="37"/>
      <c r="C429" s="37"/>
      <c r="D429" s="37"/>
      <c r="E429" s="39" t="s">
        <v>189</v>
      </c>
    </row>
    <row r="430" spans="1:5" ht="15" customHeight="1" x14ac:dyDescent="0.2">
      <c r="A430" s="127"/>
      <c r="B430" s="128"/>
      <c r="C430" s="37"/>
      <c r="D430" s="37"/>
      <c r="E430" s="42"/>
    </row>
    <row r="431" spans="1:5" ht="15" customHeight="1" x14ac:dyDescent="0.2">
      <c r="A431" s="236" t="s">
        <v>49</v>
      </c>
      <c r="B431" s="195" t="s">
        <v>50</v>
      </c>
      <c r="C431" s="195" t="s">
        <v>51</v>
      </c>
      <c r="D431" s="196" t="s">
        <v>52</v>
      </c>
      <c r="E431" s="207" t="s">
        <v>53</v>
      </c>
    </row>
    <row r="432" spans="1:5" ht="15" customHeight="1" x14ac:dyDescent="0.2">
      <c r="A432" s="211">
        <v>19</v>
      </c>
      <c r="B432" s="274">
        <v>73000000000</v>
      </c>
      <c r="C432" s="209">
        <v>6402</v>
      </c>
      <c r="D432" s="243" t="s">
        <v>221</v>
      </c>
      <c r="E432" s="239">
        <v>-2515</v>
      </c>
    </row>
    <row r="433" spans="1:5" ht="15" customHeight="1" x14ac:dyDescent="0.2">
      <c r="A433" s="211">
        <v>19</v>
      </c>
      <c r="B433" s="274">
        <v>73000000000</v>
      </c>
      <c r="C433" s="209">
        <v>6402</v>
      </c>
      <c r="D433" s="224" t="s">
        <v>321</v>
      </c>
      <c r="E433" s="220">
        <v>2515</v>
      </c>
    </row>
    <row r="434" spans="1:5" ht="15" customHeight="1" x14ac:dyDescent="0.2">
      <c r="A434" s="217"/>
      <c r="B434" s="272"/>
      <c r="C434" s="204" t="s">
        <v>55</v>
      </c>
      <c r="D434" s="205"/>
      <c r="E434" s="206">
        <f>SUM(E432:E433)</f>
        <v>0</v>
      </c>
    </row>
    <row r="435" spans="1:5" ht="15" customHeight="1" x14ac:dyDescent="0.2"/>
    <row r="436" spans="1:5" ht="15" customHeight="1" x14ac:dyDescent="0.2"/>
    <row r="437" spans="1:5" ht="15" customHeight="1" x14ac:dyDescent="0.25">
      <c r="A437" s="33" t="s">
        <v>355</v>
      </c>
    </row>
    <row r="438" spans="1:5" ht="15" customHeight="1" x14ac:dyDescent="0.2">
      <c r="A438" s="323" t="s">
        <v>45</v>
      </c>
      <c r="B438" s="323"/>
      <c r="C438" s="323"/>
      <c r="D438" s="323"/>
      <c r="E438" s="323"/>
    </row>
    <row r="439" spans="1:5" ht="15" customHeight="1" x14ac:dyDescent="0.2">
      <c r="A439" s="321" t="s">
        <v>288</v>
      </c>
      <c r="B439" s="321"/>
      <c r="C439" s="321"/>
      <c r="D439" s="321"/>
      <c r="E439" s="321"/>
    </row>
    <row r="440" spans="1:5" ht="15" customHeight="1" x14ac:dyDescent="0.2">
      <c r="A440" s="320" t="s">
        <v>356</v>
      </c>
      <c r="B440" s="320"/>
      <c r="C440" s="320"/>
      <c r="D440" s="320"/>
      <c r="E440" s="320"/>
    </row>
    <row r="441" spans="1:5" ht="15" customHeight="1" x14ac:dyDescent="0.2">
      <c r="A441" s="320"/>
      <c r="B441" s="320"/>
      <c r="C441" s="320"/>
      <c r="D441" s="320"/>
      <c r="E441" s="320"/>
    </row>
    <row r="442" spans="1:5" ht="15" customHeight="1" x14ac:dyDescent="0.2">
      <c r="A442" s="320"/>
      <c r="B442" s="320"/>
      <c r="C442" s="320"/>
      <c r="D442" s="320"/>
      <c r="E442" s="320"/>
    </row>
    <row r="443" spans="1:5" ht="15" customHeight="1" x14ac:dyDescent="0.2">
      <c r="A443" s="320"/>
      <c r="B443" s="320"/>
      <c r="C443" s="320"/>
      <c r="D443" s="320"/>
      <c r="E443" s="320"/>
    </row>
    <row r="444" spans="1:5" ht="15" customHeight="1" x14ac:dyDescent="0.2">
      <c r="A444" s="320"/>
      <c r="B444" s="320"/>
      <c r="C444" s="320"/>
      <c r="D444" s="320"/>
      <c r="E444" s="320"/>
    </row>
    <row r="445" spans="1:5" ht="15" customHeight="1" x14ac:dyDescent="0.2">
      <c r="A445" s="320"/>
      <c r="B445" s="320"/>
      <c r="C445" s="320"/>
      <c r="D445" s="320"/>
      <c r="E445" s="320"/>
    </row>
    <row r="446" spans="1:5" ht="15" customHeight="1" x14ac:dyDescent="0.2">
      <c r="A446" s="320"/>
      <c r="B446" s="320"/>
      <c r="C446" s="320"/>
      <c r="D446" s="320"/>
      <c r="E446" s="320"/>
    </row>
    <row r="447" spans="1:5" ht="15" customHeight="1" x14ac:dyDescent="0.2">
      <c r="A447" s="320"/>
      <c r="B447" s="320"/>
      <c r="C447" s="320"/>
      <c r="D447" s="320"/>
      <c r="E447" s="320"/>
    </row>
    <row r="448" spans="1:5" ht="15" customHeight="1" x14ac:dyDescent="0.2">
      <c r="A448" s="320"/>
      <c r="B448" s="320"/>
      <c r="C448" s="320"/>
      <c r="D448" s="320"/>
      <c r="E448" s="320"/>
    </row>
    <row r="449" spans="1:5" ht="15" customHeight="1" x14ac:dyDescent="0.2">
      <c r="A449" s="320"/>
      <c r="B449" s="320"/>
      <c r="C449" s="320"/>
      <c r="D449" s="320"/>
      <c r="E449" s="320"/>
    </row>
    <row r="450" spans="1:5" ht="15" customHeight="1" x14ac:dyDescent="0.2"/>
    <row r="451" spans="1:5" ht="15" customHeight="1" x14ac:dyDescent="0.25">
      <c r="A451" s="64" t="s">
        <v>1</v>
      </c>
      <c r="B451" s="37"/>
      <c r="C451" s="37"/>
      <c r="D451" s="37"/>
      <c r="E451" s="37"/>
    </row>
    <row r="452" spans="1:5" ht="15" customHeight="1" x14ac:dyDescent="0.2">
      <c r="A452" s="282" t="s">
        <v>188</v>
      </c>
      <c r="B452" s="37"/>
      <c r="C452" s="37"/>
      <c r="D452" s="37"/>
      <c r="E452" s="39" t="s">
        <v>189</v>
      </c>
    </row>
    <row r="453" spans="1:5" ht="15" customHeight="1" x14ac:dyDescent="0.25">
      <c r="A453" s="36"/>
      <c r="B453" s="157"/>
      <c r="C453" s="37"/>
      <c r="D453" s="37"/>
      <c r="E453" s="42"/>
    </row>
    <row r="454" spans="1:5" ht="15" customHeight="1" x14ac:dyDescent="0.2">
      <c r="A454" s="234" t="s">
        <v>49</v>
      </c>
      <c r="B454" s="195" t="s">
        <v>50</v>
      </c>
      <c r="C454" s="195" t="s">
        <v>51</v>
      </c>
      <c r="D454" s="196" t="s">
        <v>52</v>
      </c>
      <c r="E454" s="197" t="s">
        <v>53</v>
      </c>
    </row>
    <row r="455" spans="1:5" ht="15" customHeight="1" x14ac:dyDescent="0.2">
      <c r="A455" s="283">
        <v>33514012</v>
      </c>
      <c r="B455" s="279">
        <v>90000100350</v>
      </c>
      <c r="C455" s="234"/>
      <c r="D455" s="231" t="s">
        <v>172</v>
      </c>
      <c r="E455" s="284">
        <v>691254</v>
      </c>
    </row>
    <row r="456" spans="1:5" ht="15" customHeight="1" x14ac:dyDescent="0.2">
      <c r="A456" s="285"/>
      <c r="B456" s="285"/>
      <c r="C456" s="204" t="s">
        <v>55</v>
      </c>
      <c r="D456" s="205"/>
      <c r="E456" s="206">
        <f>SUM(E455:E455)</f>
        <v>691254</v>
      </c>
    </row>
    <row r="457" spans="1:5" ht="15" customHeight="1" x14ac:dyDescent="0.2">
      <c r="A457" s="157"/>
      <c r="B457" s="158"/>
      <c r="C457" s="142"/>
      <c r="D457" s="37"/>
      <c r="E457" s="147"/>
    </row>
    <row r="458" spans="1:5" ht="15" customHeight="1" x14ac:dyDescent="0.25">
      <c r="A458" s="36" t="s">
        <v>18</v>
      </c>
      <c r="B458" s="37"/>
      <c r="C458" s="37"/>
      <c r="D458" s="37"/>
      <c r="E458" s="37"/>
    </row>
    <row r="459" spans="1:5" ht="15" customHeight="1" x14ac:dyDescent="0.2">
      <c r="A459" s="282" t="s">
        <v>188</v>
      </c>
      <c r="B459" s="37"/>
      <c r="C459" s="37"/>
      <c r="D459" s="37"/>
      <c r="E459" s="39" t="s">
        <v>189</v>
      </c>
    </row>
    <row r="460" spans="1:5" ht="15" customHeight="1" x14ac:dyDescent="0.25">
      <c r="A460" s="36"/>
      <c r="B460" s="157"/>
      <c r="C460" s="37"/>
      <c r="D460" s="37"/>
      <c r="E460" s="42"/>
    </row>
    <row r="461" spans="1:5" ht="15" customHeight="1" x14ac:dyDescent="0.2">
      <c r="A461" s="234" t="s">
        <v>49</v>
      </c>
      <c r="B461" s="195" t="s">
        <v>50</v>
      </c>
      <c r="C461" s="195" t="s">
        <v>51</v>
      </c>
      <c r="D461" s="196" t="s">
        <v>52</v>
      </c>
      <c r="E461" s="197" t="s">
        <v>53</v>
      </c>
    </row>
    <row r="462" spans="1:5" ht="15" customHeight="1" x14ac:dyDescent="0.2">
      <c r="A462" s="283">
        <v>33100880</v>
      </c>
      <c r="B462" s="279">
        <v>60009100350</v>
      </c>
      <c r="C462" s="234">
        <v>6172</v>
      </c>
      <c r="D462" s="224" t="s">
        <v>216</v>
      </c>
      <c r="E462" s="239">
        <v>-22750.05</v>
      </c>
    </row>
    <row r="463" spans="1:5" ht="15" customHeight="1" x14ac:dyDescent="0.2">
      <c r="A463" s="283">
        <v>33500881</v>
      </c>
      <c r="B463" s="279">
        <v>60009100350</v>
      </c>
      <c r="C463" s="234">
        <v>6172</v>
      </c>
      <c r="D463" s="243" t="s">
        <v>213</v>
      </c>
      <c r="E463" s="239">
        <v>-32725</v>
      </c>
    </row>
    <row r="464" spans="1:5" ht="15" customHeight="1" x14ac:dyDescent="0.2">
      <c r="A464" s="283">
        <v>33500881</v>
      </c>
      <c r="B464" s="279">
        <v>60009100350</v>
      </c>
      <c r="C464" s="234">
        <v>6172</v>
      </c>
      <c r="D464" s="224" t="s">
        <v>109</v>
      </c>
      <c r="E464" s="239">
        <v>-128458.8</v>
      </c>
    </row>
    <row r="465" spans="1:5" ht="15" customHeight="1" x14ac:dyDescent="0.2">
      <c r="A465" s="283">
        <v>33100880</v>
      </c>
      <c r="B465" s="279">
        <v>60009100350</v>
      </c>
      <c r="C465" s="234">
        <v>6172</v>
      </c>
      <c r="D465" s="224" t="s">
        <v>164</v>
      </c>
      <c r="E465" s="239">
        <v>14213.25</v>
      </c>
    </row>
    <row r="466" spans="1:5" ht="15" customHeight="1" x14ac:dyDescent="0.2">
      <c r="A466" s="283">
        <v>33100880</v>
      </c>
      <c r="B466" s="279">
        <v>60009100350</v>
      </c>
      <c r="C466" s="234">
        <v>6172</v>
      </c>
      <c r="D466" s="224" t="s">
        <v>165</v>
      </c>
      <c r="E466" s="239">
        <v>6341.05</v>
      </c>
    </row>
    <row r="467" spans="1:5" ht="15" customHeight="1" x14ac:dyDescent="0.2">
      <c r="A467" s="283">
        <v>33100880</v>
      </c>
      <c r="B467" s="279">
        <v>60009100350</v>
      </c>
      <c r="C467" s="234">
        <v>6172</v>
      </c>
      <c r="D467" s="224" t="s">
        <v>166</v>
      </c>
      <c r="E467" s="239">
        <v>2195.75</v>
      </c>
    </row>
    <row r="468" spans="1:5" ht="15" customHeight="1" x14ac:dyDescent="0.2">
      <c r="A468" s="283">
        <v>33514012</v>
      </c>
      <c r="B468" s="279">
        <v>60009100350</v>
      </c>
      <c r="C468" s="234">
        <v>6172</v>
      </c>
      <c r="D468" s="243" t="s">
        <v>213</v>
      </c>
      <c r="E468" s="239">
        <v>32725</v>
      </c>
    </row>
    <row r="469" spans="1:5" ht="15" customHeight="1" x14ac:dyDescent="0.2">
      <c r="A469" s="283">
        <v>33514012</v>
      </c>
      <c r="B469" s="279">
        <v>60009100350</v>
      </c>
      <c r="C469" s="234">
        <v>6172</v>
      </c>
      <c r="D469" s="224" t="s">
        <v>109</v>
      </c>
      <c r="E469" s="239">
        <v>128458.8</v>
      </c>
    </row>
    <row r="470" spans="1:5" ht="15" customHeight="1" x14ac:dyDescent="0.2">
      <c r="A470" s="283">
        <v>33514012</v>
      </c>
      <c r="B470" s="279">
        <v>60009100350</v>
      </c>
      <c r="C470" s="234">
        <v>6172</v>
      </c>
      <c r="D470" s="224" t="s">
        <v>164</v>
      </c>
      <c r="E470" s="239">
        <v>80541.75</v>
      </c>
    </row>
    <row r="471" spans="1:5" ht="15" customHeight="1" x14ac:dyDescent="0.2">
      <c r="A471" s="283">
        <v>33514012</v>
      </c>
      <c r="B471" s="279">
        <v>60009100350</v>
      </c>
      <c r="C471" s="234">
        <v>6172</v>
      </c>
      <c r="D471" s="224" t="s">
        <v>165</v>
      </c>
      <c r="E471" s="239">
        <v>35932.699999999997</v>
      </c>
    </row>
    <row r="472" spans="1:5" ht="15" customHeight="1" x14ac:dyDescent="0.2">
      <c r="A472" s="283">
        <v>33514012</v>
      </c>
      <c r="B472" s="279">
        <v>60009100350</v>
      </c>
      <c r="C472" s="234">
        <v>6172</v>
      </c>
      <c r="D472" s="224" t="s">
        <v>166</v>
      </c>
      <c r="E472" s="239">
        <v>12442.5</v>
      </c>
    </row>
    <row r="473" spans="1:5" ht="15" customHeight="1" x14ac:dyDescent="0.2">
      <c r="A473" s="283">
        <v>33514012</v>
      </c>
      <c r="B473" s="279">
        <v>60009100350</v>
      </c>
      <c r="C473" s="234">
        <v>6172</v>
      </c>
      <c r="D473" s="224" t="s">
        <v>216</v>
      </c>
      <c r="E473" s="239">
        <v>63189</v>
      </c>
    </row>
    <row r="474" spans="1:5" ht="15" customHeight="1" x14ac:dyDescent="0.2">
      <c r="A474" s="283">
        <v>33514012</v>
      </c>
      <c r="B474" s="279">
        <v>60009100350</v>
      </c>
      <c r="C474" s="234">
        <v>6172</v>
      </c>
      <c r="D474" s="269" t="s">
        <v>68</v>
      </c>
      <c r="E474" s="239">
        <v>17767.11</v>
      </c>
    </row>
    <row r="475" spans="1:5" ht="15" customHeight="1" x14ac:dyDescent="0.2">
      <c r="A475" s="283">
        <v>33514013</v>
      </c>
      <c r="B475" s="279">
        <v>60009100070</v>
      </c>
      <c r="C475" s="234">
        <v>6172</v>
      </c>
      <c r="D475" s="243" t="s">
        <v>213</v>
      </c>
      <c r="E475" s="239">
        <v>102896.38</v>
      </c>
    </row>
    <row r="476" spans="1:5" ht="15" customHeight="1" x14ac:dyDescent="0.2">
      <c r="A476" s="278">
        <v>19</v>
      </c>
      <c r="B476" s="279">
        <v>73000000000</v>
      </c>
      <c r="C476" s="234">
        <v>6402</v>
      </c>
      <c r="D476" s="224" t="s">
        <v>321</v>
      </c>
      <c r="E476" s="239">
        <v>15524</v>
      </c>
    </row>
    <row r="477" spans="1:5" ht="15" customHeight="1" x14ac:dyDescent="0.2">
      <c r="A477" s="285"/>
      <c r="B477" s="285"/>
      <c r="C477" s="204" t="s">
        <v>55</v>
      </c>
      <c r="D477" s="205"/>
      <c r="E477" s="206">
        <f>SUM(E462:E476)</f>
        <v>328293.44</v>
      </c>
    </row>
    <row r="478" spans="1:5" ht="15" customHeight="1" x14ac:dyDescent="0.2"/>
    <row r="479" spans="1:5" ht="15" customHeight="1" x14ac:dyDescent="0.25">
      <c r="A479" s="286" t="s">
        <v>18</v>
      </c>
      <c r="B479" s="37"/>
      <c r="C479" s="37"/>
      <c r="D479" s="37"/>
      <c r="E479" s="41"/>
    </row>
    <row r="480" spans="1:5" ht="15" customHeight="1" x14ac:dyDescent="0.2">
      <c r="A480" s="287" t="s">
        <v>70</v>
      </c>
      <c r="B480" s="37"/>
      <c r="C480" s="37"/>
      <c r="D480" s="37"/>
      <c r="E480" s="288" t="s">
        <v>71</v>
      </c>
    </row>
    <row r="481" spans="1:5" ht="15" customHeight="1" x14ac:dyDescent="0.25">
      <c r="A481" s="287"/>
      <c r="B481" s="286"/>
      <c r="C481" s="37"/>
      <c r="D481" s="37"/>
      <c r="E481" s="133"/>
    </row>
    <row r="482" spans="1:5" ht="15" customHeight="1" x14ac:dyDescent="0.2">
      <c r="A482" s="41"/>
      <c r="B482" s="141"/>
      <c r="C482" s="236" t="s">
        <v>51</v>
      </c>
      <c r="D482" s="222" t="s">
        <v>52</v>
      </c>
      <c r="E482" s="197" t="s">
        <v>53</v>
      </c>
    </row>
    <row r="483" spans="1:5" ht="15" customHeight="1" x14ac:dyDescent="0.2">
      <c r="A483" s="41"/>
      <c r="B483" s="145"/>
      <c r="C483" s="236">
        <v>6172</v>
      </c>
      <c r="D483" s="289" t="s">
        <v>68</v>
      </c>
      <c r="E483" s="220">
        <v>362960.56</v>
      </c>
    </row>
    <row r="484" spans="1:5" ht="15" customHeight="1" x14ac:dyDescent="0.2">
      <c r="A484" s="41"/>
      <c r="B484" s="171"/>
      <c r="C484" s="290" t="s">
        <v>55</v>
      </c>
      <c r="D484" s="205"/>
      <c r="E484" s="206">
        <f>SUM(E483:E483)</f>
        <v>362960.56</v>
      </c>
    </row>
    <row r="485" spans="1:5" ht="15" customHeight="1" x14ac:dyDescent="0.2"/>
    <row r="486" spans="1:5" ht="15" customHeight="1" x14ac:dyDescent="0.2"/>
    <row r="487" spans="1:5" ht="15" customHeight="1" x14ac:dyDescent="0.25">
      <c r="A487" s="33" t="s">
        <v>357</v>
      </c>
    </row>
    <row r="488" spans="1:5" ht="15" customHeight="1" x14ac:dyDescent="0.2">
      <c r="A488" s="323" t="s">
        <v>157</v>
      </c>
      <c r="B488" s="323"/>
      <c r="C488" s="323"/>
      <c r="D488" s="323"/>
      <c r="E488" s="323"/>
    </row>
    <row r="489" spans="1:5" ht="15" customHeight="1" x14ac:dyDescent="0.2">
      <c r="A489" s="323"/>
      <c r="B489" s="323"/>
      <c r="C489" s="323"/>
      <c r="D489" s="323"/>
      <c r="E489" s="323"/>
    </row>
    <row r="490" spans="1:5" ht="15" customHeight="1" x14ac:dyDescent="0.2">
      <c r="A490" s="320" t="s">
        <v>358</v>
      </c>
      <c r="B490" s="320"/>
      <c r="C490" s="320"/>
      <c r="D490" s="320"/>
      <c r="E490" s="320"/>
    </row>
    <row r="491" spans="1:5" ht="15" customHeight="1" x14ac:dyDescent="0.2">
      <c r="A491" s="320"/>
      <c r="B491" s="320"/>
      <c r="C491" s="320"/>
      <c r="D491" s="320"/>
      <c r="E491" s="320"/>
    </row>
    <row r="492" spans="1:5" ht="15" customHeight="1" x14ac:dyDescent="0.2">
      <c r="A492" s="320"/>
      <c r="B492" s="320"/>
      <c r="C492" s="320"/>
      <c r="D492" s="320"/>
      <c r="E492" s="320"/>
    </row>
    <row r="493" spans="1:5" ht="15" customHeight="1" x14ac:dyDescent="0.2">
      <c r="A493" s="320"/>
      <c r="B493" s="320"/>
      <c r="C493" s="320"/>
      <c r="D493" s="320"/>
      <c r="E493" s="320"/>
    </row>
    <row r="494" spans="1:5" ht="15" customHeight="1" x14ac:dyDescent="0.2">
      <c r="A494" s="320"/>
      <c r="B494" s="320"/>
      <c r="C494" s="320"/>
      <c r="D494" s="320"/>
      <c r="E494" s="320"/>
    </row>
    <row r="495" spans="1:5" ht="15" customHeight="1" x14ac:dyDescent="0.2">
      <c r="A495" s="37"/>
      <c r="B495" s="141"/>
      <c r="C495" s="142"/>
      <c r="D495" s="37"/>
      <c r="E495" s="143"/>
    </row>
    <row r="496" spans="1:5" ht="15" customHeight="1" x14ac:dyDescent="0.25">
      <c r="A496" s="36" t="s">
        <v>18</v>
      </c>
      <c r="B496" s="61"/>
      <c r="C496" s="37"/>
      <c r="D496" s="37"/>
      <c r="E496" s="41"/>
    </row>
    <row r="497" spans="1:5" ht="15" customHeight="1" x14ac:dyDescent="0.2">
      <c r="A497" s="38" t="s">
        <v>159</v>
      </c>
      <c r="B497" s="61"/>
      <c r="C497" s="37"/>
      <c r="D497" s="37"/>
      <c r="E497" s="39" t="s">
        <v>160</v>
      </c>
    </row>
    <row r="498" spans="1:5" ht="15" customHeight="1" x14ac:dyDescent="0.2">
      <c r="A498" s="38"/>
      <c r="B498" s="87"/>
      <c r="C498" s="37"/>
      <c r="D498" s="37"/>
      <c r="E498" s="42"/>
    </row>
    <row r="499" spans="1:5" ht="15" customHeight="1" x14ac:dyDescent="0.2">
      <c r="A499" s="138"/>
      <c r="B499" s="195" t="s">
        <v>50</v>
      </c>
      <c r="C499" s="195" t="s">
        <v>51</v>
      </c>
      <c r="D499" s="196" t="s">
        <v>52</v>
      </c>
      <c r="E499" s="207" t="s">
        <v>53</v>
      </c>
    </row>
    <row r="500" spans="1:5" ht="15" customHeight="1" x14ac:dyDescent="0.2">
      <c r="A500" s="53"/>
      <c r="B500" s="238">
        <v>12000000000</v>
      </c>
      <c r="C500" s="218">
        <v>6172</v>
      </c>
      <c r="D500" s="224" t="s">
        <v>154</v>
      </c>
      <c r="E500" s="239">
        <v>-60000</v>
      </c>
    </row>
    <row r="501" spans="1:5" ht="15" customHeight="1" x14ac:dyDescent="0.2">
      <c r="A501" s="53"/>
      <c r="B501" s="238">
        <v>12000000000</v>
      </c>
      <c r="C501" s="218">
        <v>6172</v>
      </c>
      <c r="D501" s="224" t="s">
        <v>168</v>
      </c>
      <c r="E501" s="239">
        <v>-124000</v>
      </c>
    </row>
    <row r="502" spans="1:5" ht="15" customHeight="1" x14ac:dyDescent="0.2">
      <c r="A502" s="53"/>
      <c r="B502" s="238">
        <v>12004000000</v>
      </c>
      <c r="C502" s="218">
        <v>6172</v>
      </c>
      <c r="D502" s="224" t="s">
        <v>154</v>
      </c>
      <c r="E502" s="239">
        <v>80000</v>
      </c>
    </row>
    <row r="503" spans="1:5" ht="15" customHeight="1" x14ac:dyDescent="0.2">
      <c r="A503" s="53"/>
      <c r="B503" s="238">
        <v>12008000000</v>
      </c>
      <c r="C503" s="218">
        <v>6172</v>
      </c>
      <c r="D503" s="224" t="s">
        <v>92</v>
      </c>
      <c r="E503" s="239">
        <v>90000</v>
      </c>
    </row>
    <row r="504" spans="1:5" ht="15" customHeight="1" x14ac:dyDescent="0.2">
      <c r="A504" s="53"/>
      <c r="B504" s="238">
        <v>12008000000</v>
      </c>
      <c r="C504" s="218">
        <v>6172</v>
      </c>
      <c r="D504" s="224" t="s">
        <v>359</v>
      </c>
      <c r="E504" s="239">
        <v>10000</v>
      </c>
    </row>
    <row r="505" spans="1:5" ht="15" customHeight="1" x14ac:dyDescent="0.2">
      <c r="A505" s="53"/>
      <c r="B505" s="238">
        <v>12000000000</v>
      </c>
      <c r="C505" s="218">
        <v>6172</v>
      </c>
      <c r="D505" s="224" t="s">
        <v>360</v>
      </c>
      <c r="E505" s="239">
        <v>4000</v>
      </c>
    </row>
    <row r="506" spans="1:5" ht="15" customHeight="1" x14ac:dyDescent="0.2">
      <c r="A506" s="145"/>
      <c r="B506" s="240"/>
      <c r="C506" s="204" t="s">
        <v>55</v>
      </c>
      <c r="D506" s="205"/>
      <c r="E506" s="206">
        <f>SUM(E500:E505)</f>
        <v>0</v>
      </c>
    </row>
    <row r="507" spans="1:5" ht="15" customHeight="1" x14ac:dyDescent="0.2"/>
    <row r="508" spans="1:5" ht="15" customHeight="1" x14ac:dyDescent="0.2"/>
    <row r="509" spans="1:5" ht="15" customHeight="1" x14ac:dyDescent="0.25">
      <c r="A509" s="33" t="s">
        <v>361</v>
      </c>
    </row>
    <row r="510" spans="1:5" ht="15" customHeight="1" x14ac:dyDescent="0.2">
      <c r="A510" s="323" t="s">
        <v>362</v>
      </c>
      <c r="B510" s="323"/>
      <c r="C510" s="323"/>
      <c r="D510" s="323"/>
      <c r="E510" s="323"/>
    </row>
    <row r="511" spans="1:5" ht="15" customHeight="1" x14ac:dyDescent="0.2">
      <c r="A511" s="323"/>
      <c r="B511" s="323"/>
      <c r="C511" s="323"/>
      <c r="D511" s="323"/>
      <c r="E511" s="323"/>
    </row>
    <row r="512" spans="1:5" ht="15" customHeight="1" x14ac:dyDescent="0.2">
      <c r="A512" s="320" t="s">
        <v>363</v>
      </c>
      <c r="B512" s="320"/>
      <c r="C512" s="320"/>
      <c r="D512" s="320"/>
      <c r="E512" s="320"/>
    </row>
    <row r="513" spans="1:5" ht="15" customHeight="1" x14ac:dyDescent="0.2">
      <c r="A513" s="320"/>
      <c r="B513" s="320"/>
      <c r="C513" s="320"/>
      <c r="D513" s="320"/>
      <c r="E513" s="320"/>
    </row>
    <row r="514" spans="1:5" ht="15" customHeight="1" x14ac:dyDescent="0.2">
      <c r="A514" s="320"/>
      <c r="B514" s="320"/>
      <c r="C514" s="320"/>
      <c r="D514" s="320"/>
      <c r="E514" s="320"/>
    </row>
    <row r="515" spans="1:5" ht="15" customHeight="1" x14ac:dyDescent="0.2">
      <c r="A515" s="320"/>
      <c r="B515" s="320"/>
      <c r="C515" s="320"/>
      <c r="D515" s="320"/>
      <c r="E515" s="320"/>
    </row>
    <row r="516" spans="1:5" ht="15" customHeight="1" x14ac:dyDescent="0.2">
      <c r="A516" s="320"/>
      <c r="B516" s="320"/>
      <c r="C516" s="320"/>
      <c r="D516" s="320"/>
      <c r="E516" s="320"/>
    </row>
    <row r="517" spans="1:5" ht="15" customHeight="1" x14ac:dyDescent="0.2">
      <c r="A517" s="320"/>
      <c r="B517" s="320"/>
      <c r="C517" s="320"/>
      <c r="D517" s="320"/>
      <c r="E517" s="320"/>
    </row>
    <row r="518" spans="1:5" ht="15" customHeight="1" x14ac:dyDescent="0.2">
      <c r="A518" s="320"/>
      <c r="B518" s="320"/>
      <c r="C518" s="320"/>
      <c r="D518" s="320"/>
      <c r="E518" s="320"/>
    </row>
    <row r="519" spans="1:5" ht="15" customHeight="1" x14ac:dyDescent="0.25">
      <c r="A519" s="178"/>
    </row>
    <row r="520" spans="1:5" ht="15" customHeight="1" x14ac:dyDescent="0.25">
      <c r="A520" s="178"/>
    </row>
    <row r="521" spans="1:5" ht="15" customHeight="1" x14ac:dyDescent="0.25">
      <c r="A521" s="178"/>
    </row>
    <row r="522" spans="1:5" ht="15" customHeight="1" x14ac:dyDescent="0.25">
      <c r="A522" s="64" t="s">
        <v>18</v>
      </c>
      <c r="B522" s="65"/>
      <c r="C522" s="65"/>
      <c r="D522" s="65"/>
      <c r="E522" s="179"/>
    </row>
    <row r="523" spans="1:5" ht="15" customHeight="1" x14ac:dyDescent="0.2">
      <c r="A523" s="38" t="s">
        <v>60</v>
      </c>
      <c r="B523" s="37"/>
      <c r="C523" s="37"/>
      <c r="D523" s="37"/>
      <c r="E523" s="39" t="s">
        <v>61</v>
      </c>
    </row>
    <row r="524" spans="1:5" ht="15" customHeight="1" x14ac:dyDescent="0.2">
      <c r="A524" s="38"/>
      <c r="B524" s="37"/>
      <c r="C524" s="37"/>
      <c r="D524" s="37"/>
      <c r="E524" s="42"/>
    </row>
    <row r="525" spans="1:5" ht="15" customHeight="1" x14ac:dyDescent="0.2">
      <c r="A525" s="195" t="s">
        <v>49</v>
      </c>
      <c r="B525" s="207" t="s">
        <v>50</v>
      </c>
      <c r="C525" s="195" t="s">
        <v>51</v>
      </c>
      <c r="D525" s="196" t="s">
        <v>52</v>
      </c>
      <c r="E525" s="197" t="s">
        <v>53</v>
      </c>
    </row>
    <row r="526" spans="1:5" ht="15" customHeight="1" x14ac:dyDescent="0.2">
      <c r="A526" s="291">
        <v>213</v>
      </c>
      <c r="B526" s="233">
        <v>30101000000</v>
      </c>
      <c r="C526" s="292">
        <v>3312</v>
      </c>
      <c r="D526" s="224" t="s">
        <v>229</v>
      </c>
      <c r="E526" s="254">
        <v>-100000</v>
      </c>
    </row>
    <row r="527" spans="1:5" ht="15" customHeight="1" x14ac:dyDescent="0.2">
      <c r="A527" s="291">
        <v>13</v>
      </c>
      <c r="B527" s="233">
        <v>60003001606</v>
      </c>
      <c r="C527" s="292">
        <v>3315</v>
      </c>
      <c r="D527" s="224" t="s">
        <v>80</v>
      </c>
      <c r="E527" s="254">
        <v>100000</v>
      </c>
    </row>
    <row r="528" spans="1:5" ht="15" customHeight="1" x14ac:dyDescent="0.2">
      <c r="A528" s="293"/>
      <c r="B528" s="212"/>
      <c r="C528" s="213" t="s">
        <v>55</v>
      </c>
      <c r="D528" s="214"/>
      <c r="E528" s="215">
        <f>SUM(E526:E527)</f>
        <v>0</v>
      </c>
    </row>
    <row r="529" spans="1:5" ht="15" customHeight="1" x14ac:dyDescent="0.2"/>
    <row r="530" spans="1:5" ht="15" customHeight="1" x14ac:dyDescent="0.2"/>
    <row r="531" spans="1:5" ht="15" customHeight="1" x14ac:dyDescent="0.25">
      <c r="A531" s="33" t="s">
        <v>364</v>
      </c>
    </row>
    <row r="532" spans="1:5" ht="15" customHeight="1" x14ac:dyDescent="0.2">
      <c r="A532" s="323" t="s">
        <v>365</v>
      </c>
      <c r="B532" s="323"/>
      <c r="C532" s="323"/>
      <c r="D532" s="323"/>
      <c r="E532" s="323"/>
    </row>
    <row r="533" spans="1:5" ht="15" customHeight="1" x14ac:dyDescent="0.2">
      <c r="A533" s="323"/>
      <c r="B533" s="323"/>
      <c r="C533" s="323"/>
      <c r="D533" s="323"/>
      <c r="E533" s="323"/>
    </row>
    <row r="534" spans="1:5" ht="15" customHeight="1" x14ac:dyDescent="0.2">
      <c r="A534" s="322" t="s">
        <v>366</v>
      </c>
      <c r="B534" s="322"/>
      <c r="C534" s="322"/>
      <c r="D534" s="322"/>
      <c r="E534" s="322"/>
    </row>
    <row r="535" spans="1:5" ht="15" customHeight="1" x14ac:dyDescent="0.2">
      <c r="A535" s="322"/>
      <c r="B535" s="322"/>
      <c r="C535" s="322"/>
      <c r="D535" s="322"/>
      <c r="E535" s="322"/>
    </row>
    <row r="536" spans="1:5" ht="15" customHeight="1" x14ac:dyDescent="0.2">
      <c r="A536" s="322"/>
      <c r="B536" s="322"/>
      <c r="C536" s="322"/>
      <c r="D536" s="322"/>
      <c r="E536" s="322"/>
    </row>
    <row r="537" spans="1:5" ht="15" customHeight="1" x14ac:dyDescent="0.2">
      <c r="A537" s="322"/>
      <c r="B537" s="322"/>
      <c r="C537" s="322"/>
      <c r="D537" s="322"/>
      <c r="E537" s="322"/>
    </row>
    <row r="538" spans="1:5" ht="15" customHeight="1" x14ac:dyDescent="0.2">
      <c r="A538" s="322"/>
      <c r="B538" s="322"/>
      <c r="C538" s="322"/>
      <c r="D538" s="322"/>
      <c r="E538" s="322"/>
    </row>
    <row r="539" spans="1:5" ht="15" customHeight="1" x14ac:dyDescent="0.25">
      <c r="A539" s="178"/>
    </row>
    <row r="540" spans="1:5" ht="15" customHeight="1" x14ac:dyDescent="0.25">
      <c r="A540" s="36" t="s">
        <v>18</v>
      </c>
      <c r="B540" s="37"/>
      <c r="C540" s="37"/>
      <c r="D540" s="37"/>
      <c r="E540" s="37"/>
    </row>
    <row r="541" spans="1:5" ht="15" customHeight="1" x14ac:dyDescent="0.2">
      <c r="A541" s="38" t="s">
        <v>70</v>
      </c>
      <c r="B541" s="37"/>
      <c r="C541" s="37"/>
      <c r="D541" s="37"/>
      <c r="E541" s="39" t="s">
        <v>71</v>
      </c>
    </row>
    <row r="542" spans="1:5" ht="15" customHeight="1" x14ac:dyDescent="0.25">
      <c r="A542" s="36"/>
      <c r="B542" s="41"/>
      <c r="C542" s="37"/>
      <c r="D542" s="37"/>
      <c r="E542" s="42"/>
    </row>
    <row r="543" spans="1:5" ht="15" customHeight="1" x14ac:dyDescent="0.2">
      <c r="A543" s="207" t="s">
        <v>49</v>
      </c>
      <c r="B543" s="195" t="s">
        <v>50</v>
      </c>
      <c r="C543" s="195" t="s">
        <v>51</v>
      </c>
      <c r="D543" s="264" t="s">
        <v>52</v>
      </c>
      <c r="E543" s="197" t="s">
        <v>53</v>
      </c>
    </row>
    <row r="544" spans="1:5" ht="15" customHeight="1" x14ac:dyDescent="0.2">
      <c r="A544" s="198">
        <v>804</v>
      </c>
      <c r="B544" s="272">
        <v>20000000000</v>
      </c>
      <c r="C544" s="209">
        <v>6172</v>
      </c>
      <c r="D544" s="224" t="s">
        <v>367</v>
      </c>
      <c r="E544" s="294">
        <v>-2000000</v>
      </c>
    </row>
    <row r="545" spans="1:5" ht="15" customHeight="1" x14ac:dyDescent="0.2">
      <c r="A545" s="198"/>
      <c r="B545" s="272">
        <v>20000000000</v>
      </c>
      <c r="C545" s="209">
        <v>6172</v>
      </c>
      <c r="D545" s="224" t="s">
        <v>360</v>
      </c>
      <c r="E545" s="294">
        <v>2000000</v>
      </c>
    </row>
    <row r="546" spans="1:5" ht="15" customHeight="1" x14ac:dyDescent="0.2">
      <c r="A546" s="198"/>
      <c r="B546" s="272"/>
      <c r="C546" s="204" t="s">
        <v>55</v>
      </c>
      <c r="D546" s="205"/>
      <c r="E546" s="206">
        <f>SUM(E544:E545)</f>
        <v>0</v>
      </c>
    </row>
    <row r="547" spans="1:5" ht="15" customHeight="1" x14ac:dyDescent="0.2"/>
    <row r="548" spans="1:5" ht="15" customHeight="1" x14ac:dyDescent="0.2"/>
    <row r="549" spans="1:5" ht="15" customHeight="1" x14ac:dyDescent="0.25">
      <c r="A549" s="33" t="s">
        <v>368</v>
      </c>
    </row>
    <row r="550" spans="1:5" ht="15" customHeight="1" x14ac:dyDescent="0.2">
      <c r="A550" s="323" t="s">
        <v>226</v>
      </c>
      <c r="B550" s="323"/>
      <c r="C550" s="323"/>
      <c r="D550" s="323"/>
      <c r="E550" s="323"/>
    </row>
    <row r="551" spans="1:5" ht="15" customHeight="1" x14ac:dyDescent="0.2">
      <c r="A551" s="323"/>
      <c r="B551" s="323"/>
      <c r="C551" s="323"/>
      <c r="D551" s="323"/>
      <c r="E551" s="323"/>
    </row>
    <row r="552" spans="1:5" ht="15" customHeight="1" x14ac:dyDescent="0.2">
      <c r="A552" s="320" t="s">
        <v>369</v>
      </c>
      <c r="B552" s="320"/>
      <c r="C552" s="320"/>
      <c r="D552" s="320"/>
      <c r="E552" s="320"/>
    </row>
    <row r="553" spans="1:5" ht="15" customHeight="1" x14ac:dyDescent="0.2">
      <c r="A553" s="320"/>
      <c r="B553" s="320"/>
      <c r="C553" s="320"/>
      <c r="D553" s="320"/>
      <c r="E553" s="320"/>
    </row>
    <row r="554" spans="1:5" ht="15" customHeight="1" x14ac:dyDescent="0.2">
      <c r="A554" s="320"/>
      <c r="B554" s="320"/>
      <c r="C554" s="320"/>
      <c r="D554" s="320"/>
      <c r="E554" s="320"/>
    </row>
    <row r="555" spans="1:5" ht="15" customHeight="1" x14ac:dyDescent="0.2">
      <c r="A555" s="320"/>
      <c r="B555" s="320"/>
      <c r="C555" s="320"/>
      <c r="D555" s="320"/>
      <c r="E555" s="320"/>
    </row>
    <row r="556" spans="1:5" ht="15" customHeight="1" x14ac:dyDescent="0.2">
      <c r="A556" s="320"/>
      <c r="B556" s="320"/>
      <c r="C556" s="320"/>
      <c r="D556" s="320"/>
      <c r="E556" s="320"/>
    </row>
    <row r="557" spans="1:5" ht="15" customHeight="1" x14ac:dyDescent="0.2">
      <c r="A557" s="320"/>
      <c r="B557" s="320"/>
      <c r="C557" s="320"/>
      <c r="D557" s="320"/>
      <c r="E557" s="320"/>
    </row>
    <row r="558" spans="1:5" ht="15" customHeight="1" x14ac:dyDescent="0.2">
      <c r="A558" s="37"/>
      <c r="B558" s="127"/>
      <c r="C558" s="142"/>
      <c r="D558" s="37"/>
      <c r="E558" s="143"/>
    </row>
    <row r="559" spans="1:5" ht="15" customHeight="1" x14ac:dyDescent="0.25">
      <c r="A559" s="36" t="s">
        <v>18</v>
      </c>
      <c r="B559" s="37"/>
      <c r="C559" s="37"/>
      <c r="D559" s="37"/>
      <c r="E559" s="41"/>
    </row>
    <row r="560" spans="1:5" ht="15" customHeight="1" x14ac:dyDescent="0.2">
      <c r="A560" s="38" t="s">
        <v>227</v>
      </c>
      <c r="B560" s="37"/>
      <c r="C560" s="37"/>
      <c r="D560" s="37"/>
      <c r="E560" s="39" t="s">
        <v>228</v>
      </c>
    </row>
    <row r="561" spans="1:5" ht="15" customHeight="1" x14ac:dyDescent="0.2">
      <c r="A561" s="38"/>
      <c r="B561" s="41"/>
      <c r="C561" s="37"/>
      <c r="D561" s="37"/>
      <c r="E561" s="42"/>
    </row>
    <row r="562" spans="1:5" ht="15" customHeight="1" x14ac:dyDescent="0.2">
      <c r="A562" s="195" t="s">
        <v>49</v>
      </c>
      <c r="B562" s="195" t="s">
        <v>50</v>
      </c>
      <c r="C562" s="195" t="s">
        <v>51</v>
      </c>
      <c r="D562" s="196" t="s">
        <v>52</v>
      </c>
      <c r="E562" s="207" t="s">
        <v>53</v>
      </c>
    </row>
    <row r="563" spans="1:5" ht="15" customHeight="1" x14ac:dyDescent="0.2">
      <c r="A563" s="198">
        <v>500</v>
      </c>
      <c r="B563" s="238">
        <v>20000000000</v>
      </c>
      <c r="C563" s="236">
        <v>2143</v>
      </c>
      <c r="D563" s="249" t="s">
        <v>213</v>
      </c>
      <c r="E563" s="239">
        <v>-119000</v>
      </c>
    </row>
    <row r="564" spans="1:5" ht="15" customHeight="1" x14ac:dyDescent="0.2">
      <c r="A564" s="198">
        <v>500</v>
      </c>
      <c r="B564" s="238">
        <v>20001000000</v>
      </c>
      <c r="C564" s="236">
        <v>2143</v>
      </c>
      <c r="D564" s="224" t="s">
        <v>93</v>
      </c>
      <c r="E564" s="239">
        <v>119000</v>
      </c>
    </row>
    <row r="565" spans="1:5" ht="15" customHeight="1" x14ac:dyDescent="0.2">
      <c r="A565" s="245"/>
      <c r="B565" s="256"/>
      <c r="C565" s="213" t="s">
        <v>55</v>
      </c>
      <c r="D565" s="214"/>
      <c r="E565" s="215">
        <f>SUM(E560:E564)</f>
        <v>0</v>
      </c>
    </row>
    <row r="566" spans="1:5" ht="15" customHeight="1" x14ac:dyDescent="0.25">
      <c r="A566" s="33"/>
    </row>
    <row r="567" spans="1:5" ht="15" customHeight="1" x14ac:dyDescent="0.25">
      <c r="A567" s="33"/>
    </row>
    <row r="568" spans="1:5" ht="15" customHeight="1" x14ac:dyDescent="0.25">
      <c r="A568" s="33"/>
    </row>
    <row r="569" spans="1:5" ht="15" customHeight="1" x14ac:dyDescent="0.25">
      <c r="A569" s="33"/>
    </row>
    <row r="570" spans="1:5" ht="15" customHeight="1" x14ac:dyDescent="0.25">
      <c r="A570" s="33"/>
    </row>
    <row r="571" spans="1:5" ht="15" customHeight="1" x14ac:dyDescent="0.25">
      <c r="A571" s="33"/>
    </row>
    <row r="572" spans="1:5" ht="15" customHeight="1" x14ac:dyDescent="0.25">
      <c r="A572" s="33"/>
    </row>
    <row r="573" spans="1:5" ht="15" customHeight="1" x14ac:dyDescent="0.25">
      <c r="A573" s="33"/>
    </row>
    <row r="574" spans="1:5" ht="15" customHeight="1" x14ac:dyDescent="0.25">
      <c r="A574" s="33" t="s">
        <v>370</v>
      </c>
    </row>
    <row r="575" spans="1:5" ht="15" customHeight="1" x14ac:dyDescent="0.2">
      <c r="A575" s="321" t="s">
        <v>63</v>
      </c>
      <c r="B575" s="321"/>
      <c r="C575" s="321"/>
      <c r="D575" s="321"/>
      <c r="E575" s="321"/>
    </row>
    <row r="576" spans="1:5" ht="15" customHeight="1" x14ac:dyDescent="0.2">
      <c r="A576" s="320" t="s">
        <v>371</v>
      </c>
      <c r="B576" s="320"/>
      <c r="C576" s="320"/>
      <c r="D576" s="320"/>
      <c r="E576" s="320"/>
    </row>
    <row r="577" spans="1:5" ht="15" customHeight="1" x14ac:dyDescent="0.2">
      <c r="A577" s="320"/>
      <c r="B577" s="320"/>
      <c r="C577" s="320"/>
      <c r="D577" s="320"/>
      <c r="E577" s="320"/>
    </row>
    <row r="578" spans="1:5" ht="15" customHeight="1" x14ac:dyDescent="0.2">
      <c r="A578" s="320"/>
      <c r="B578" s="320"/>
      <c r="C578" s="320"/>
      <c r="D578" s="320"/>
      <c r="E578" s="320"/>
    </row>
    <row r="579" spans="1:5" ht="15" customHeight="1" x14ac:dyDescent="0.2">
      <c r="A579" s="320"/>
      <c r="B579" s="320"/>
      <c r="C579" s="320"/>
      <c r="D579" s="320"/>
      <c r="E579" s="320"/>
    </row>
    <row r="580" spans="1:5" ht="15" customHeight="1" x14ac:dyDescent="0.2">
      <c r="A580" s="320"/>
      <c r="B580" s="320"/>
      <c r="C580" s="320"/>
      <c r="D580" s="320"/>
      <c r="E580" s="320"/>
    </row>
    <row r="581" spans="1:5" ht="15" customHeight="1" x14ac:dyDescent="0.2">
      <c r="A581" s="320"/>
      <c r="B581" s="320"/>
      <c r="C581" s="320"/>
      <c r="D581" s="320"/>
      <c r="E581" s="320"/>
    </row>
    <row r="582" spans="1:5" ht="15" customHeight="1" x14ac:dyDescent="0.2">
      <c r="A582" s="320"/>
      <c r="B582" s="320"/>
      <c r="C582" s="320"/>
      <c r="D582" s="320"/>
      <c r="E582" s="320"/>
    </row>
    <row r="583" spans="1:5" ht="15" customHeight="1" x14ac:dyDescent="0.2"/>
    <row r="584" spans="1:5" ht="15" customHeight="1" x14ac:dyDescent="0.25">
      <c r="A584" s="64" t="s">
        <v>1</v>
      </c>
      <c r="B584" s="37"/>
      <c r="C584" s="37"/>
      <c r="D584" s="37"/>
      <c r="E584" s="37"/>
    </row>
    <row r="585" spans="1:5" ht="15" customHeight="1" x14ac:dyDescent="0.2">
      <c r="A585" s="132" t="s">
        <v>132</v>
      </c>
      <c r="B585" s="37"/>
      <c r="C585" s="37"/>
      <c r="D585" s="37"/>
      <c r="E585" s="39" t="s">
        <v>133</v>
      </c>
    </row>
    <row r="586" spans="1:5" ht="15" customHeight="1" x14ac:dyDescent="0.25">
      <c r="A586" s="36"/>
      <c r="B586" s="157"/>
      <c r="C586" s="37"/>
      <c r="D586" s="37"/>
      <c r="E586" s="42"/>
    </row>
    <row r="587" spans="1:5" ht="15" customHeight="1" x14ac:dyDescent="0.2">
      <c r="A587" s="195" t="s">
        <v>49</v>
      </c>
      <c r="B587" s="207" t="s">
        <v>50</v>
      </c>
      <c r="C587" s="195" t="s">
        <v>51</v>
      </c>
      <c r="D587" s="196" t="s">
        <v>52</v>
      </c>
      <c r="E587" s="197" t="s">
        <v>53</v>
      </c>
    </row>
    <row r="588" spans="1:5" ht="15" customHeight="1" x14ac:dyDescent="0.2">
      <c r="A588" s="237">
        <v>32133030</v>
      </c>
      <c r="B588" s="209">
        <v>50000000000</v>
      </c>
      <c r="C588" s="236"/>
      <c r="D588" s="243" t="s">
        <v>172</v>
      </c>
      <c r="E588" s="266">
        <v>353364.41</v>
      </c>
    </row>
    <row r="589" spans="1:5" ht="15" customHeight="1" x14ac:dyDescent="0.2">
      <c r="A589" s="237">
        <v>32533030</v>
      </c>
      <c r="B589" s="209">
        <v>50000000000</v>
      </c>
      <c r="C589" s="236"/>
      <c r="D589" s="295" t="s">
        <v>172</v>
      </c>
      <c r="E589" s="266">
        <v>2002398.13</v>
      </c>
    </row>
    <row r="590" spans="1:5" ht="15" customHeight="1" x14ac:dyDescent="0.2">
      <c r="A590" s="203"/>
      <c r="B590" s="217"/>
      <c r="C590" s="204" t="s">
        <v>55</v>
      </c>
      <c r="D590" s="205"/>
      <c r="E590" s="206">
        <f>SUM(E588:E589)</f>
        <v>2355762.54</v>
      </c>
    </row>
    <row r="591" spans="1:5" ht="15" customHeight="1" x14ac:dyDescent="0.2"/>
    <row r="592" spans="1:5" ht="15" customHeight="1" x14ac:dyDescent="0.25">
      <c r="A592" s="64" t="s">
        <v>1</v>
      </c>
      <c r="B592" s="37"/>
      <c r="C592" s="37"/>
      <c r="D592" s="37"/>
      <c r="E592" s="37"/>
    </row>
    <row r="593" spans="1:5" ht="15" customHeight="1" x14ac:dyDescent="0.2">
      <c r="A593" s="132" t="s">
        <v>132</v>
      </c>
      <c r="B593" s="37"/>
      <c r="C593" s="37"/>
      <c r="D593" s="37"/>
      <c r="E593" s="39" t="s">
        <v>372</v>
      </c>
    </row>
    <row r="594" spans="1:5" ht="15" customHeight="1" x14ac:dyDescent="0.25">
      <c r="A594" s="36"/>
      <c r="B594" s="157"/>
      <c r="C594" s="37"/>
      <c r="D594" s="37"/>
      <c r="E594" s="42"/>
    </row>
    <row r="595" spans="1:5" ht="15" customHeight="1" x14ac:dyDescent="0.2">
      <c r="A595" s="195" t="s">
        <v>49</v>
      </c>
      <c r="B595" s="207" t="s">
        <v>50</v>
      </c>
      <c r="C595" s="195" t="s">
        <v>51</v>
      </c>
      <c r="D595" s="196" t="s">
        <v>52</v>
      </c>
      <c r="E595" s="197" t="s">
        <v>53</v>
      </c>
    </row>
    <row r="596" spans="1:5" ht="15" customHeight="1" x14ac:dyDescent="0.2">
      <c r="A596" s="237">
        <v>32133030</v>
      </c>
      <c r="B596" s="209">
        <v>50000000000</v>
      </c>
      <c r="C596" s="236"/>
      <c r="D596" s="243" t="s">
        <v>172</v>
      </c>
      <c r="E596" s="266">
        <v>315048.46000000002</v>
      </c>
    </row>
    <row r="597" spans="1:5" ht="15" customHeight="1" x14ac:dyDescent="0.2">
      <c r="A597" s="237">
        <v>32533030</v>
      </c>
      <c r="B597" s="209">
        <v>50000000000</v>
      </c>
      <c r="C597" s="236"/>
      <c r="D597" s="295" t="s">
        <v>172</v>
      </c>
      <c r="E597" s="266">
        <v>1785274.36</v>
      </c>
    </row>
    <row r="598" spans="1:5" ht="15" customHeight="1" x14ac:dyDescent="0.2">
      <c r="A598" s="203"/>
      <c r="B598" s="217"/>
      <c r="C598" s="204" t="s">
        <v>55</v>
      </c>
      <c r="D598" s="205"/>
      <c r="E598" s="206">
        <f>SUM(E596:E597)</f>
        <v>2100322.8200000003</v>
      </c>
    </row>
    <row r="599" spans="1:5" ht="15" customHeight="1" x14ac:dyDescent="0.2"/>
    <row r="600" spans="1:5" ht="15" customHeight="1" x14ac:dyDescent="0.25">
      <c r="A600" s="36" t="s">
        <v>18</v>
      </c>
      <c r="B600" s="37"/>
      <c r="C600" s="37"/>
      <c r="D600" s="37"/>
      <c r="E600" s="41"/>
    </row>
    <row r="601" spans="1:5" ht="15" customHeight="1" x14ac:dyDescent="0.2">
      <c r="A601" s="132" t="s">
        <v>132</v>
      </c>
      <c r="B601" s="37"/>
      <c r="C601" s="37"/>
      <c r="D601" s="37"/>
      <c r="E601" s="39" t="s">
        <v>133</v>
      </c>
    </row>
    <row r="602" spans="1:5" ht="15" customHeight="1" x14ac:dyDescent="0.2">
      <c r="A602" s="41"/>
      <c r="B602" s="40"/>
      <c r="C602" s="37"/>
      <c r="E602" s="133"/>
    </row>
    <row r="603" spans="1:5" ht="15" customHeight="1" x14ac:dyDescent="0.2">
      <c r="A603" s="195" t="s">
        <v>49</v>
      </c>
      <c r="B603" s="195" t="s">
        <v>50</v>
      </c>
      <c r="C603" s="195" t="s">
        <v>51</v>
      </c>
      <c r="D603" s="195" t="s">
        <v>52</v>
      </c>
      <c r="E603" s="197" t="s">
        <v>53</v>
      </c>
    </row>
    <row r="604" spans="1:5" ht="15" customHeight="1" x14ac:dyDescent="0.2">
      <c r="A604" s="237">
        <v>32133030</v>
      </c>
      <c r="B604" s="209">
        <v>50000001539</v>
      </c>
      <c r="C604" s="236">
        <v>3299</v>
      </c>
      <c r="D604" s="269" t="s">
        <v>178</v>
      </c>
      <c r="E604" s="266">
        <v>152364.41000000003</v>
      </c>
    </row>
    <row r="605" spans="1:5" ht="15" customHeight="1" x14ac:dyDescent="0.2">
      <c r="A605" s="237">
        <v>32133030</v>
      </c>
      <c r="B605" s="209">
        <v>50000001554</v>
      </c>
      <c r="C605" s="236">
        <v>3299</v>
      </c>
      <c r="D605" s="269" t="s">
        <v>178</v>
      </c>
      <c r="E605" s="266">
        <v>81000</v>
      </c>
    </row>
    <row r="606" spans="1:5" ht="15" customHeight="1" x14ac:dyDescent="0.2">
      <c r="A606" s="237">
        <v>32133030</v>
      </c>
      <c r="B606" s="209">
        <v>50000001350</v>
      </c>
      <c r="C606" s="236">
        <v>3299</v>
      </c>
      <c r="D606" s="269" t="s">
        <v>135</v>
      </c>
      <c r="E606" s="266">
        <v>120000</v>
      </c>
    </row>
    <row r="607" spans="1:5" ht="15" customHeight="1" x14ac:dyDescent="0.2">
      <c r="A607" s="237">
        <v>32533030</v>
      </c>
      <c r="B607" s="209">
        <v>50000001539</v>
      </c>
      <c r="C607" s="236">
        <v>3299</v>
      </c>
      <c r="D607" s="269" t="s">
        <v>178</v>
      </c>
      <c r="E607" s="266">
        <v>863398.13</v>
      </c>
    </row>
    <row r="608" spans="1:5" ht="15" customHeight="1" x14ac:dyDescent="0.2">
      <c r="A608" s="237">
        <v>32533030</v>
      </c>
      <c r="B608" s="209">
        <v>50000001554</v>
      </c>
      <c r="C608" s="236">
        <v>3299</v>
      </c>
      <c r="D608" s="269" t="s">
        <v>178</v>
      </c>
      <c r="E608" s="266">
        <v>459000</v>
      </c>
    </row>
    <row r="609" spans="1:5" ht="15" customHeight="1" x14ac:dyDescent="0.2">
      <c r="A609" s="237">
        <v>32533030</v>
      </c>
      <c r="B609" s="209">
        <v>50000001350</v>
      </c>
      <c r="C609" s="236">
        <v>3299</v>
      </c>
      <c r="D609" s="269" t="s">
        <v>135</v>
      </c>
      <c r="E609" s="266">
        <v>680000</v>
      </c>
    </row>
    <row r="610" spans="1:5" ht="15" customHeight="1" x14ac:dyDescent="0.2">
      <c r="A610" s="217"/>
      <c r="B610" s="203"/>
      <c r="C610" s="204" t="s">
        <v>55</v>
      </c>
      <c r="D610" s="235"/>
      <c r="E610" s="206">
        <f>SUM(E604:E609)</f>
        <v>2355762.54</v>
      </c>
    </row>
    <row r="611" spans="1:5" ht="15" customHeight="1" x14ac:dyDescent="0.2"/>
    <row r="612" spans="1:5" ht="15" customHeight="1" x14ac:dyDescent="0.25">
      <c r="A612" s="36" t="s">
        <v>18</v>
      </c>
      <c r="B612" s="37"/>
      <c r="C612" s="37"/>
      <c r="D612" s="37"/>
      <c r="E612" s="41"/>
    </row>
    <row r="613" spans="1:5" ht="15" customHeight="1" x14ac:dyDescent="0.2">
      <c r="A613" s="132" t="s">
        <v>132</v>
      </c>
      <c r="B613" s="37"/>
      <c r="C613" s="37"/>
      <c r="D613" s="37"/>
      <c r="E613" s="39" t="s">
        <v>372</v>
      </c>
    </row>
    <row r="614" spans="1:5" ht="15" customHeight="1" x14ac:dyDescent="0.2">
      <c r="A614" s="41"/>
      <c r="B614" s="40"/>
      <c r="C614" s="37"/>
      <c r="E614" s="133"/>
    </row>
    <row r="615" spans="1:5" ht="15" customHeight="1" x14ac:dyDescent="0.2">
      <c r="A615" s="195" t="s">
        <v>49</v>
      </c>
      <c r="B615" s="195" t="s">
        <v>50</v>
      </c>
      <c r="C615" s="195" t="s">
        <v>51</v>
      </c>
      <c r="D615" s="195" t="s">
        <v>52</v>
      </c>
      <c r="E615" s="197" t="s">
        <v>53</v>
      </c>
    </row>
    <row r="616" spans="1:5" ht="15" customHeight="1" x14ac:dyDescent="0.2">
      <c r="A616" s="237">
        <v>32133030</v>
      </c>
      <c r="B616" s="209">
        <v>50000000000</v>
      </c>
      <c r="C616" s="236">
        <v>3299</v>
      </c>
      <c r="D616" s="269" t="s">
        <v>178</v>
      </c>
      <c r="E616" s="266">
        <v>120000</v>
      </c>
    </row>
    <row r="617" spans="1:5" ht="15" customHeight="1" x14ac:dyDescent="0.2">
      <c r="A617" s="237">
        <v>32133030</v>
      </c>
      <c r="B617" s="238">
        <v>50000000000</v>
      </c>
      <c r="C617" s="236">
        <v>3299</v>
      </c>
      <c r="D617" s="224" t="s">
        <v>134</v>
      </c>
      <c r="E617" s="266">
        <v>105000</v>
      </c>
    </row>
    <row r="618" spans="1:5" ht="15" customHeight="1" x14ac:dyDescent="0.2">
      <c r="A618" s="237">
        <v>32133030</v>
      </c>
      <c r="B618" s="209">
        <v>50000000000</v>
      </c>
      <c r="C618" s="236">
        <v>3299</v>
      </c>
      <c r="D618" s="224" t="s">
        <v>373</v>
      </c>
      <c r="E618" s="266">
        <v>60000</v>
      </c>
    </row>
    <row r="619" spans="1:5" ht="15" customHeight="1" x14ac:dyDescent="0.2">
      <c r="A619" s="237">
        <v>32133030</v>
      </c>
      <c r="B619" s="209">
        <v>50000001040</v>
      </c>
      <c r="C619" s="236">
        <v>3299</v>
      </c>
      <c r="D619" s="269" t="s">
        <v>135</v>
      </c>
      <c r="E619" s="266">
        <v>30048.459999999992</v>
      </c>
    </row>
    <row r="620" spans="1:5" ht="15" customHeight="1" x14ac:dyDescent="0.2">
      <c r="A620" s="237">
        <v>32533030</v>
      </c>
      <c r="B620" s="209">
        <v>50000000000</v>
      </c>
      <c r="C620" s="236">
        <v>3299</v>
      </c>
      <c r="D620" s="269" t="s">
        <v>178</v>
      </c>
      <c r="E620" s="266">
        <v>680000</v>
      </c>
    </row>
    <row r="621" spans="1:5" ht="15" customHeight="1" x14ac:dyDescent="0.2">
      <c r="A621" s="237">
        <v>32533030</v>
      </c>
      <c r="B621" s="238">
        <v>50000000000</v>
      </c>
      <c r="C621" s="236">
        <v>3299</v>
      </c>
      <c r="D621" s="224" t="s">
        <v>134</v>
      </c>
      <c r="E621" s="266">
        <v>595000</v>
      </c>
    </row>
    <row r="622" spans="1:5" ht="15" customHeight="1" x14ac:dyDescent="0.2">
      <c r="A622" s="237">
        <v>32533030</v>
      </c>
      <c r="B622" s="209">
        <v>50000000000</v>
      </c>
      <c r="C622" s="236">
        <v>3299</v>
      </c>
      <c r="D622" s="224" t="s">
        <v>373</v>
      </c>
      <c r="E622" s="266">
        <v>340000</v>
      </c>
    </row>
    <row r="623" spans="1:5" ht="15" customHeight="1" x14ac:dyDescent="0.2">
      <c r="A623" s="237">
        <v>32533030</v>
      </c>
      <c r="B623" s="209">
        <v>50000001040</v>
      </c>
      <c r="C623" s="236">
        <v>3299</v>
      </c>
      <c r="D623" s="269" t="s">
        <v>135</v>
      </c>
      <c r="E623" s="266">
        <v>170274.36000000002</v>
      </c>
    </row>
    <row r="624" spans="1:5" ht="15" customHeight="1" x14ac:dyDescent="0.2">
      <c r="A624" s="217"/>
      <c r="B624" s="203"/>
      <c r="C624" s="204" t="s">
        <v>55</v>
      </c>
      <c r="D624" s="235"/>
      <c r="E624" s="206">
        <f>SUM(E616:E623)</f>
        <v>2100322.8199999998</v>
      </c>
    </row>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47">
    <mergeCell ref="A534:E538"/>
    <mergeCell ref="A550:E551"/>
    <mergeCell ref="A552:E557"/>
    <mergeCell ref="A575:E575"/>
    <mergeCell ref="A576:E582"/>
    <mergeCell ref="A532:E533"/>
    <mergeCell ref="A395:E396"/>
    <mergeCell ref="A397:E402"/>
    <mergeCell ref="A419:E420"/>
    <mergeCell ref="A421:E426"/>
    <mergeCell ref="A438:E438"/>
    <mergeCell ref="A439:E439"/>
    <mergeCell ref="A440:E449"/>
    <mergeCell ref="A488:E489"/>
    <mergeCell ref="A490:E494"/>
    <mergeCell ref="A510:E511"/>
    <mergeCell ref="A512:E518"/>
    <mergeCell ref="A378:E383"/>
    <mergeCell ref="A227:E228"/>
    <mergeCell ref="A229:E234"/>
    <mergeCell ref="A248:E249"/>
    <mergeCell ref="A250:E256"/>
    <mergeCell ref="A304:E305"/>
    <mergeCell ref="A306:E312"/>
    <mergeCell ref="A331:E332"/>
    <mergeCell ref="A333:E338"/>
    <mergeCell ref="A354:E355"/>
    <mergeCell ref="A356:E360"/>
    <mergeCell ref="A376:E377"/>
    <mergeCell ref="A198:E204"/>
    <mergeCell ref="A56:E56"/>
    <mergeCell ref="A57:E57"/>
    <mergeCell ref="A58:E63"/>
    <mergeCell ref="A82:E82"/>
    <mergeCell ref="A83:E92"/>
    <mergeCell ref="A150:E150"/>
    <mergeCell ref="A151:E151"/>
    <mergeCell ref="A152:E155"/>
    <mergeCell ref="A172:E172"/>
    <mergeCell ref="A173:E178"/>
    <mergeCell ref="A196:E197"/>
    <mergeCell ref="A31:E36"/>
    <mergeCell ref="A2:E2"/>
    <mergeCell ref="A3:E3"/>
    <mergeCell ref="A4:E9"/>
    <mergeCell ref="A29:E29"/>
    <mergeCell ref="A30:E30"/>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3: Rozpočtové změny č. 605/12 - 625/12 schválené Radou Olomouckého kraje 6.11.2012</oddHeader>
    <oddFooter xml:space="preserve">&amp;L&amp;"Arial,Kurzíva"Zastupitelstvo OK 21.12.2012
5.1. - Rozpočet Olomouckého kraje 2012 - rozpočtové změny 
Příloha č.3: Rozpočtové změny č. 605/12 - 625/12 schválené Radou OK 6.11.2012&amp;R&amp;"Arial,Kurzíva"Strana &amp;P (celkem 122)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1.28515625" bestFit="1" customWidth="1"/>
  </cols>
  <sheetData>
    <row r="1" spans="1:5" ht="15" customHeight="1" x14ac:dyDescent="0.25">
      <c r="A1" s="33" t="s">
        <v>274</v>
      </c>
    </row>
    <row r="2" spans="1:5" ht="15" customHeight="1" x14ac:dyDescent="0.2">
      <c r="A2" s="321" t="s">
        <v>63</v>
      </c>
      <c r="B2" s="321"/>
      <c r="C2" s="321"/>
      <c r="D2" s="321"/>
      <c r="E2" s="321"/>
    </row>
    <row r="3" spans="1:5" ht="15" customHeight="1" x14ac:dyDescent="0.2">
      <c r="A3" s="321" t="s">
        <v>275</v>
      </c>
      <c r="B3" s="321"/>
      <c r="C3" s="321"/>
      <c r="D3" s="321"/>
      <c r="E3" s="321"/>
    </row>
    <row r="4" spans="1:5" ht="15" customHeight="1" x14ac:dyDescent="0.2">
      <c r="A4" s="320" t="s">
        <v>276</v>
      </c>
      <c r="B4" s="320"/>
      <c r="C4" s="320"/>
      <c r="D4" s="320"/>
      <c r="E4" s="320"/>
    </row>
    <row r="5" spans="1:5" ht="15" customHeight="1" x14ac:dyDescent="0.2">
      <c r="A5" s="320"/>
      <c r="B5" s="320"/>
      <c r="C5" s="320"/>
      <c r="D5" s="320"/>
      <c r="E5" s="320"/>
    </row>
    <row r="6" spans="1:5" ht="15" customHeight="1" x14ac:dyDescent="0.2">
      <c r="A6" s="320"/>
      <c r="B6" s="320"/>
      <c r="C6" s="320"/>
      <c r="D6" s="320"/>
      <c r="E6" s="320"/>
    </row>
    <row r="7" spans="1:5" ht="15" customHeight="1" x14ac:dyDescent="0.2">
      <c r="A7" s="320"/>
      <c r="B7" s="320"/>
      <c r="C7" s="320"/>
      <c r="D7" s="320"/>
      <c r="E7" s="320"/>
    </row>
    <row r="8" spans="1:5" ht="15" customHeight="1" x14ac:dyDescent="0.2">
      <c r="A8" s="320"/>
      <c r="B8" s="320"/>
      <c r="C8" s="320"/>
      <c r="D8" s="320"/>
      <c r="E8" s="320"/>
    </row>
    <row r="9" spans="1:5" ht="15" customHeight="1" x14ac:dyDescent="0.2">
      <c r="A9" s="83"/>
      <c r="B9" s="83"/>
      <c r="C9" s="83"/>
      <c r="D9" s="83"/>
      <c r="E9" s="83"/>
    </row>
    <row r="10" spans="1:5" ht="15" customHeight="1" x14ac:dyDescent="0.25">
      <c r="A10" s="64" t="s">
        <v>1</v>
      </c>
      <c r="B10" s="65"/>
      <c r="C10" s="65"/>
      <c r="D10" s="65"/>
      <c r="E10" s="65"/>
    </row>
    <row r="11" spans="1:5" ht="15" customHeight="1" x14ac:dyDescent="0.2">
      <c r="A11" s="38" t="s">
        <v>70</v>
      </c>
      <c r="B11" s="65"/>
      <c r="C11" s="65"/>
      <c r="D11" s="65"/>
      <c r="E11" s="67" t="s">
        <v>71</v>
      </c>
    </row>
    <row r="12" spans="1:5" ht="15" customHeight="1" x14ac:dyDescent="0.25">
      <c r="A12" s="41"/>
      <c r="B12" s="36"/>
      <c r="C12" s="37"/>
      <c r="D12" s="37"/>
      <c r="E12" s="42"/>
    </row>
    <row r="13" spans="1:5" ht="15" customHeight="1" x14ac:dyDescent="0.2">
      <c r="A13" s="195" t="s">
        <v>49</v>
      </c>
      <c r="B13" s="195" t="s">
        <v>50</v>
      </c>
      <c r="C13" s="195" t="s">
        <v>51</v>
      </c>
      <c r="D13" s="196" t="s">
        <v>52</v>
      </c>
      <c r="E13" s="197" t="s">
        <v>53</v>
      </c>
    </row>
    <row r="14" spans="1:5" ht="15" customHeight="1" x14ac:dyDescent="0.2">
      <c r="A14" s="198">
        <v>98278</v>
      </c>
      <c r="B14" s="199">
        <v>90000000000</v>
      </c>
      <c r="C14" s="200"/>
      <c r="D14" s="201" t="s">
        <v>277</v>
      </c>
      <c r="E14" s="202">
        <v>95636</v>
      </c>
    </row>
    <row r="15" spans="1:5" ht="15" customHeight="1" x14ac:dyDescent="0.2">
      <c r="A15" s="203"/>
      <c r="B15" s="199"/>
      <c r="C15" s="204" t="s">
        <v>55</v>
      </c>
      <c r="D15" s="205"/>
      <c r="E15" s="206">
        <f>SUM(E14:E14)</f>
        <v>95636</v>
      </c>
    </row>
    <row r="16" spans="1:5" ht="15" customHeight="1" x14ac:dyDescent="0.25">
      <c r="A16" s="33"/>
      <c r="B16" s="119"/>
      <c r="C16" s="119"/>
      <c r="D16" s="119"/>
      <c r="E16" s="119"/>
    </row>
    <row r="17" spans="1:5" ht="15" customHeight="1" x14ac:dyDescent="0.25">
      <c r="A17" s="64" t="s">
        <v>18</v>
      </c>
      <c r="B17" s="65"/>
      <c r="C17" s="65"/>
    </row>
    <row r="18" spans="1:5" ht="15" customHeight="1" x14ac:dyDescent="0.2">
      <c r="A18" s="38" t="s">
        <v>278</v>
      </c>
      <c r="B18" s="37"/>
      <c r="C18" s="37"/>
      <c r="D18" s="37"/>
      <c r="E18" s="39" t="s">
        <v>279</v>
      </c>
    </row>
    <row r="19" spans="1:5" ht="15" customHeight="1" x14ac:dyDescent="0.2">
      <c r="A19" s="68"/>
      <c r="B19" s="118"/>
      <c r="C19" s="65"/>
      <c r="D19" s="119"/>
      <c r="E19" s="97"/>
    </row>
    <row r="20" spans="1:5" ht="15" customHeight="1" x14ac:dyDescent="0.2">
      <c r="A20" s="207" t="s">
        <v>49</v>
      </c>
      <c r="B20" s="207" t="s">
        <v>50</v>
      </c>
      <c r="C20" s="207" t="s">
        <v>51</v>
      </c>
      <c r="D20" s="208" t="s">
        <v>52</v>
      </c>
      <c r="E20" s="197" t="s">
        <v>53</v>
      </c>
    </row>
    <row r="21" spans="1:5" ht="15" customHeight="1" x14ac:dyDescent="0.2">
      <c r="A21" s="198">
        <v>98278</v>
      </c>
      <c r="B21" s="209">
        <v>30102000000</v>
      </c>
      <c r="C21" s="200">
        <v>3769</v>
      </c>
      <c r="D21" s="210" t="s">
        <v>161</v>
      </c>
      <c r="E21" s="202">
        <v>95636</v>
      </c>
    </row>
    <row r="22" spans="1:5" ht="15" customHeight="1" x14ac:dyDescent="0.2">
      <c r="A22" s="211"/>
      <c r="B22" s="212"/>
      <c r="C22" s="213" t="s">
        <v>55</v>
      </c>
      <c r="D22" s="214"/>
      <c r="E22" s="215">
        <f>SUM(E21:E21)</f>
        <v>95636</v>
      </c>
    </row>
    <row r="23" spans="1:5" ht="15" customHeight="1" x14ac:dyDescent="0.2"/>
    <row r="24" spans="1:5" ht="15" customHeight="1" x14ac:dyDescent="0.2"/>
    <row r="25" spans="1:5" ht="15" customHeight="1" x14ac:dyDescent="0.25">
      <c r="A25" s="33" t="s">
        <v>280</v>
      </c>
    </row>
    <row r="26" spans="1:5" ht="15" customHeight="1" x14ac:dyDescent="0.2">
      <c r="A26" s="321" t="s">
        <v>63</v>
      </c>
      <c r="B26" s="321"/>
      <c r="C26" s="321"/>
      <c r="D26" s="321"/>
      <c r="E26" s="321"/>
    </row>
    <row r="27" spans="1:5" ht="15" customHeight="1" x14ac:dyDescent="0.2">
      <c r="A27" s="321" t="s">
        <v>275</v>
      </c>
      <c r="B27" s="321"/>
      <c r="C27" s="321"/>
      <c r="D27" s="321"/>
      <c r="E27" s="321"/>
    </row>
    <row r="28" spans="1:5" ht="15" customHeight="1" x14ac:dyDescent="0.2">
      <c r="A28" s="322" t="s">
        <v>281</v>
      </c>
      <c r="B28" s="322"/>
      <c r="C28" s="322"/>
      <c r="D28" s="322"/>
      <c r="E28" s="322"/>
    </row>
    <row r="29" spans="1:5" ht="15" customHeight="1" x14ac:dyDescent="0.2">
      <c r="A29" s="322"/>
      <c r="B29" s="322"/>
      <c r="C29" s="322"/>
      <c r="D29" s="322"/>
      <c r="E29" s="322"/>
    </row>
    <row r="30" spans="1:5" ht="15" customHeight="1" x14ac:dyDescent="0.2">
      <c r="A30" s="322"/>
      <c r="B30" s="322"/>
      <c r="C30" s="322"/>
      <c r="D30" s="322"/>
      <c r="E30" s="322"/>
    </row>
    <row r="31" spans="1:5" ht="15" customHeight="1" x14ac:dyDescent="0.2">
      <c r="A31" s="322"/>
      <c r="B31" s="322"/>
      <c r="C31" s="322"/>
      <c r="D31" s="322"/>
      <c r="E31" s="322"/>
    </row>
    <row r="32" spans="1:5" ht="15" customHeight="1" x14ac:dyDescent="0.2">
      <c r="A32" s="35"/>
      <c r="B32" s="35"/>
      <c r="C32" s="35"/>
      <c r="D32" s="35"/>
      <c r="E32" s="35"/>
    </row>
    <row r="33" spans="1:5" ht="15" customHeight="1" x14ac:dyDescent="0.25">
      <c r="A33" s="36" t="s">
        <v>1</v>
      </c>
      <c r="B33" s="37"/>
      <c r="C33" s="37"/>
      <c r="D33" s="37"/>
      <c r="E33" s="37"/>
    </row>
    <row r="34" spans="1:5" ht="15" customHeight="1" x14ac:dyDescent="0.2">
      <c r="A34" s="38" t="s">
        <v>70</v>
      </c>
      <c r="B34" s="37"/>
      <c r="C34" s="37"/>
      <c r="D34" s="37"/>
      <c r="E34" s="39" t="s">
        <v>71</v>
      </c>
    </row>
    <row r="35" spans="1:5" ht="15" customHeight="1" x14ac:dyDescent="0.25">
      <c r="B35" s="36"/>
      <c r="C35" s="37"/>
      <c r="D35" s="37"/>
      <c r="E35" s="42"/>
    </row>
    <row r="36" spans="1:5" ht="15" customHeight="1" x14ac:dyDescent="0.2">
      <c r="A36" s="195" t="s">
        <v>49</v>
      </c>
      <c r="B36" s="195" t="s">
        <v>50</v>
      </c>
      <c r="C36" s="195" t="s">
        <v>51</v>
      </c>
      <c r="D36" s="196" t="s">
        <v>52</v>
      </c>
      <c r="E36" s="197" t="s">
        <v>53</v>
      </c>
    </row>
    <row r="37" spans="1:5" ht="15" customHeight="1" x14ac:dyDescent="0.2">
      <c r="A37" s="216">
        <v>98297</v>
      </c>
      <c r="B37" s="217">
        <v>90000000000</v>
      </c>
      <c r="C37" s="218"/>
      <c r="D37" s="219" t="s">
        <v>282</v>
      </c>
      <c r="E37" s="220">
        <v>105846.37</v>
      </c>
    </row>
    <row r="38" spans="1:5" ht="15" customHeight="1" x14ac:dyDescent="0.2">
      <c r="A38" s="221"/>
      <c r="B38" s="217"/>
      <c r="C38" s="204" t="s">
        <v>55</v>
      </c>
      <c r="D38" s="205"/>
      <c r="E38" s="206">
        <f>SUM(E37:E37)</f>
        <v>105846.37</v>
      </c>
    </row>
    <row r="39" spans="1:5" ht="15" customHeight="1" x14ac:dyDescent="0.2">
      <c r="A39" s="41"/>
      <c r="B39" s="41"/>
      <c r="C39" s="41"/>
      <c r="D39" s="41"/>
    </row>
    <row r="40" spans="1:5" ht="15" customHeight="1" x14ac:dyDescent="0.25">
      <c r="A40" s="36" t="s">
        <v>18</v>
      </c>
      <c r="B40" s="37"/>
      <c r="C40" s="37"/>
      <c r="D40" s="37"/>
      <c r="E40" s="37"/>
    </row>
    <row r="41" spans="1:5" ht="15" customHeight="1" x14ac:dyDescent="0.2">
      <c r="A41" s="38" t="s">
        <v>47</v>
      </c>
      <c r="E41" t="s">
        <v>48</v>
      </c>
    </row>
    <row r="42" spans="1:5" ht="15" customHeight="1" x14ac:dyDescent="0.2">
      <c r="A42" s="41"/>
      <c r="B42" s="40"/>
      <c r="C42" s="37"/>
      <c r="E42" s="133"/>
    </row>
    <row r="43" spans="1:5" ht="15" customHeight="1" x14ac:dyDescent="0.2">
      <c r="A43" s="195" t="s">
        <v>49</v>
      </c>
      <c r="B43" s="207" t="s">
        <v>50</v>
      </c>
      <c r="C43" s="195" t="s">
        <v>51</v>
      </c>
      <c r="D43" s="222" t="s">
        <v>52</v>
      </c>
      <c r="E43" s="197" t="s">
        <v>53</v>
      </c>
    </row>
    <row r="44" spans="1:5" ht="15" customHeight="1" x14ac:dyDescent="0.2">
      <c r="A44" s="216">
        <v>98297</v>
      </c>
      <c r="B44" s="223">
        <v>20000000000</v>
      </c>
      <c r="C44" s="209">
        <v>3599</v>
      </c>
      <c r="D44" s="224" t="s">
        <v>93</v>
      </c>
      <c r="E44" s="225">
        <v>105846.37</v>
      </c>
    </row>
    <row r="45" spans="1:5" ht="15" customHeight="1" x14ac:dyDescent="0.2">
      <c r="A45" s="216"/>
      <c r="B45" s="226"/>
      <c r="C45" s="204" t="s">
        <v>55</v>
      </c>
      <c r="D45" s="227"/>
      <c r="E45" s="228">
        <f>SUM(E44:E44)</f>
        <v>105846.37</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5">
      <c r="A53" s="33" t="s">
        <v>283</v>
      </c>
    </row>
    <row r="54" spans="1:5" ht="15" customHeight="1" x14ac:dyDescent="0.2">
      <c r="A54" s="321" t="s">
        <v>63</v>
      </c>
      <c r="B54" s="321"/>
      <c r="C54" s="321"/>
      <c r="D54" s="321"/>
      <c r="E54" s="321"/>
    </row>
    <row r="55" spans="1:5" ht="15" customHeight="1" x14ac:dyDescent="0.2">
      <c r="A55" s="321" t="s">
        <v>186</v>
      </c>
      <c r="B55" s="321"/>
      <c r="C55" s="321"/>
      <c r="D55" s="321"/>
      <c r="E55" s="321"/>
    </row>
    <row r="56" spans="1:5" ht="15" customHeight="1" x14ac:dyDescent="0.2">
      <c r="A56" s="320" t="s">
        <v>284</v>
      </c>
      <c r="B56" s="320"/>
      <c r="C56" s="320"/>
      <c r="D56" s="320"/>
      <c r="E56" s="320"/>
    </row>
    <row r="57" spans="1:5" ht="15" customHeight="1" x14ac:dyDescent="0.2">
      <c r="A57" s="320"/>
      <c r="B57" s="320"/>
      <c r="C57" s="320"/>
      <c r="D57" s="320"/>
      <c r="E57" s="320"/>
    </row>
    <row r="58" spans="1:5" ht="15" customHeight="1" x14ac:dyDescent="0.2">
      <c r="A58" s="320"/>
      <c r="B58" s="320"/>
      <c r="C58" s="320"/>
      <c r="D58" s="320"/>
      <c r="E58" s="320"/>
    </row>
    <row r="59" spans="1:5" ht="15" customHeight="1" x14ac:dyDescent="0.2">
      <c r="A59" s="320"/>
      <c r="B59" s="320"/>
      <c r="C59" s="320"/>
      <c r="D59" s="320"/>
      <c r="E59" s="320"/>
    </row>
    <row r="60" spans="1:5" ht="15" customHeight="1" x14ac:dyDescent="0.2">
      <c r="A60" s="320"/>
      <c r="B60" s="320"/>
      <c r="C60" s="320"/>
      <c r="D60" s="320"/>
      <c r="E60" s="320"/>
    </row>
    <row r="61" spans="1:5" ht="15" customHeight="1" x14ac:dyDescent="0.2">
      <c r="A61" s="320"/>
      <c r="B61" s="320"/>
      <c r="C61" s="320"/>
      <c r="D61" s="320"/>
      <c r="E61" s="320"/>
    </row>
    <row r="62" spans="1:5" ht="15" customHeight="1" x14ac:dyDescent="0.2">
      <c r="A62" s="35"/>
      <c r="B62" s="35"/>
      <c r="C62" s="35"/>
      <c r="D62" s="35"/>
      <c r="E62" s="35"/>
    </row>
    <row r="63" spans="1:5" ht="15" customHeight="1" x14ac:dyDescent="0.25">
      <c r="A63" s="36" t="s">
        <v>1</v>
      </c>
      <c r="B63" s="37"/>
      <c r="C63" s="37"/>
      <c r="D63" s="37"/>
      <c r="E63" s="37"/>
    </row>
    <row r="64" spans="1:5" ht="15" customHeight="1" x14ac:dyDescent="0.2">
      <c r="A64" s="38" t="s">
        <v>70</v>
      </c>
      <c r="B64" s="37"/>
      <c r="C64" s="37"/>
      <c r="D64" s="37"/>
      <c r="E64" s="39" t="s">
        <v>71</v>
      </c>
    </row>
    <row r="65" spans="1:5" ht="15" customHeight="1" x14ac:dyDescent="0.25">
      <c r="A65" s="157"/>
      <c r="B65" s="36"/>
      <c r="C65" s="37"/>
      <c r="D65" s="37"/>
      <c r="E65" s="42"/>
    </row>
    <row r="66" spans="1:5" ht="15" customHeight="1" x14ac:dyDescent="0.2">
      <c r="A66" s="195" t="s">
        <v>49</v>
      </c>
      <c r="B66" s="195" t="s">
        <v>50</v>
      </c>
      <c r="C66" s="195" t="s">
        <v>51</v>
      </c>
      <c r="D66" s="196" t="s">
        <v>52</v>
      </c>
      <c r="E66" s="197" t="s">
        <v>53</v>
      </c>
    </row>
    <row r="67" spans="1:5" ht="15" customHeight="1" x14ac:dyDescent="0.2">
      <c r="A67" s="229">
        <v>33513233</v>
      </c>
      <c r="B67" s="217">
        <v>90000000000</v>
      </c>
      <c r="C67" s="230"/>
      <c r="D67" s="231" t="s">
        <v>172</v>
      </c>
      <c r="E67" s="202">
        <v>98172.13</v>
      </c>
    </row>
    <row r="68" spans="1:5" ht="15" customHeight="1" x14ac:dyDescent="0.2">
      <c r="A68" s="229">
        <v>33113233</v>
      </c>
      <c r="B68" s="217">
        <v>90000000000</v>
      </c>
      <c r="C68" s="230"/>
      <c r="D68" s="231" t="s">
        <v>172</v>
      </c>
      <c r="E68" s="202">
        <v>17324.5</v>
      </c>
    </row>
    <row r="69" spans="1:5" ht="15" customHeight="1" x14ac:dyDescent="0.2">
      <c r="A69" s="232"/>
      <c r="B69" s="217"/>
      <c r="C69" s="204" t="s">
        <v>55</v>
      </c>
      <c r="D69" s="205"/>
      <c r="E69" s="206">
        <f>SUM(E67:E68)</f>
        <v>115496.63</v>
      </c>
    </row>
    <row r="70" spans="1:5" ht="15" customHeight="1" x14ac:dyDescent="0.2">
      <c r="A70" s="157"/>
      <c r="B70" s="157"/>
      <c r="C70" s="157"/>
      <c r="D70" s="157"/>
      <c r="E70" s="157"/>
    </row>
    <row r="71" spans="1:5" ht="15" customHeight="1" x14ac:dyDescent="0.25">
      <c r="A71" s="36" t="s">
        <v>18</v>
      </c>
      <c r="B71" s="37"/>
      <c r="C71" s="37"/>
      <c r="D71" s="37"/>
      <c r="E71" s="37"/>
    </row>
    <row r="72" spans="1:5" ht="15" customHeight="1" x14ac:dyDescent="0.2">
      <c r="A72" s="38" t="s">
        <v>84</v>
      </c>
      <c r="B72" s="157"/>
      <c r="C72" s="157"/>
      <c r="D72" s="157"/>
      <c r="E72" s="157" t="s">
        <v>85</v>
      </c>
    </row>
    <row r="73" spans="1:5" ht="15" customHeight="1" x14ac:dyDescent="0.2">
      <c r="A73" s="157"/>
      <c r="B73" s="40"/>
      <c r="C73" s="37"/>
      <c r="D73" s="157"/>
      <c r="E73" s="133"/>
    </row>
    <row r="74" spans="1:5" ht="15" customHeight="1" x14ac:dyDescent="0.2">
      <c r="A74" s="207" t="s">
        <v>49</v>
      </c>
      <c r="B74" s="207" t="s">
        <v>50</v>
      </c>
      <c r="C74" s="195" t="s">
        <v>51</v>
      </c>
      <c r="D74" s="222" t="s">
        <v>52</v>
      </c>
      <c r="E74" s="197" t="s">
        <v>53</v>
      </c>
    </row>
    <row r="75" spans="1:5" ht="15" customHeight="1" x14ac:dyDescent="0.2">
      <c r="A75" s="229">
        <v>33513233</v>
      </c>
      <c r="B75" s="233">
        <v>30002001659</v>
      </c>
      <c r="C75" s="234">
        <v>4357</v>
      </c>
      <c r="D75" s="224" t="s">
        <v>56</v>
      </c>
      <c r="E75" s="202">
        <v>98172.13</v>
      </c>
    </row>
    <row r="76" spans="1:5" ht="15" customHeight="1" x14ac:dyDescent="0.2">
      <c r="A76" s="229">
        <v>33113233</v>
      </c>
      <c r="B76" s="233">
        <v>30002001659</v>
      </c>
      <c r="C76" s="234">
        <v>4357</v>
      </c>
      <c r="D76" s="224" t="s">
        <v>56</v>
      </c>
      <c r="E76" s="202">
        <v>17324.5</v>
      </c>
    </row>
    <row r="77" spans="1:5" ht="15" customHeight="1" x14ac:dyDescent="0.2">
      <c r="A77" s="232"/>
      <c r="B77" s="235"/>
      <c r="C77" s="204" t="s">
        <v>55</v>
      </c>
      <c r="D77" s="227"/>
      <c r="E77" s="228">
        <f>SUM(E75:E76)</f>
        <v>115496.63</v>
      </c>
    </row>
    <row r="78" spans="1:5" ht="15" customHeight="1" x14ac:dyDescent="0.2"/>
    <row r="79" spans="1:5" ht="15" customHeight="1" x14ac:dyDescent="0.2"/>
    <row r="80" spans="1:5" ht="15" customHeight="1" x14ac:dyDescent="0.25">
      <c r="A80" s="33" t="s">
        <v>285</v>
      </c>
    </row>
    <row r="81" spans="1:5" ht="15" customHeight="1" x14ac:dyDescent="0.2">
      <c r="A81" s="321" t="s">
        <v>63</v>
      </c>
      <c r="B81" s="321"/>
      <c r="C81" s="321"/>
      <c r="D81" s="321"/>
      <c r="E81" s="321"/>
    </row>
    <row r="82" spans="1:5" ht="15" customHeight="1" x14ac:dyDescent="0.2">
      <c r="A82" s="321" t="s">
        <v>186</v>
      </c>
      <c r="B82" s="321"/>
      <c r="C82" s="321"/>
      <c r="D82" s="321"/>
      <c r="E82" s="321"/>
    </row>
    <row r="83" spans="1:5" ht="15" customHeight="1" x14ac:dyDescent="0.2">
      <c r="A83" s="320" t="s">
        <v>286</v>
      </c>
      <c r="B83" s="320"/>
      <c r="C83" s="320"/>
      <c r="D83" s="320"/>
      <c r="E83" s="320"/>
    </row>
    <row r="84" spans="1:5" ht="15" customHeight="1" x14ac:dyDescent="0.2">
      <c r="A84" s="320"/>
      <c r="B84" s="320"/>
      <c r="C84" s="320"/>
      <c r="D84" s="320"/>
      <c r="E84" s="320"/>
    </row>
    <row r="85" spans="1:5" ht="15" customHeight="1" x14ac:dyDescent="0.2">
      <c r="A85" s="320"/>
      <c r="B85" s="320"/>
      <c r="C85" s="320"/>
      <c r="D85" s="320"/>
      <c r="E85" s="320"/>
    </row>
    <row r="86" spans="1:5" ht="15" customHeight="1" x14ac:dyDescent="0.2">
      <c r="A86" s="320"/>
      <c r="B86" s="320"/>
      <c r="C86" s="320"/>
      <c r="D86" s="320"/>
      <c r="E86" s="320"/>
    </row>
    <row r="87" spans="1:5" ht="15" customHeight="1" x14ac:dyDescent="0.2">
      <c r="A87" s="320"/>
      <c r="B87" s="320"/>
      <c r="C87" s="320"/>
      <c r="D87" s="320"/>
      <c r="E87" s="320"/>
    </row>
    <row r="88" spans="1:5" ht="15" customHeight="1" x14ac:dyDescent="0.2">
      <c r="A88" s="35"/>
      <c r="B88" s="35"/>
      <c r="C88" s="35"/>
      <c r="D88" s="35"/>
      <c r="E88" s="35"/>
    </row>
    <row r="89" spans="1:5" ht="15" customHeight="1" x14ac:dyDescent="0.25">
      <c r="A89" s="36" t="s">
        <v>1</v>
      </c>
      <c r="B89" s="37"/>
      <c r="C89" s="37"/>
      <c r="D89" s="37"/>
      <c r="E89" s="37"/>
    </row>
    <row r="90" spans="1:5" ht="15" customHeight="1" x14ac:dyDescent="0.2">
      <c r="A90" s="38" t="s">
        <v>70</v>
      </c>
      <c r="B90" s="37"/>
      <c r="C90" s="37"/>
      <c r="D90" s="37"/>
      <c r="E90" s="39" t="s">
        <v>71</v>
      </c>
    </row>
    <row r="91" spans="1:5" ht="15" customHeight="1" x14ac:dyDescent="0.25">
      <c r="A91" s="157"/>
      <c r="B91" s="36"/>
      <c r="C91" s="37"/>
      <c r="D91" s="37"/>
      <c r="E91" s="42"/>
    </row>
    <row r="92" spans="1:5" ht="15" customHeight="1" x14ac:dyDescent="0.2">
      <c r="A92" s="195" t="s">
        <v>49</v>
      </c>
      <c r="B92" s="195" t="s">
        <v>50</v>
      </c>
      <c r="C92" s="195" t="s">
        <v>51</v>
      </c>
      <c r="D92" s="196" t="s">
        <v>52</v>
      </c>
      <c r="E92" s="197" t="s">
        <v>53</v>
      </c>
    </row>
    <row r="93" spans="1:5" ht="15" customHeight="1" x14ac:dyDescent="0.2">
      <c r="A93" s="229">
        <v>33513233</v>
      </c>
      <c r="B93" s="217">
        <v>90000000000</v>
      </c>
      <c r="C93" s="230"/>
      <c r="D93" s="231" t="s">
        <v>172</v>
      </c>
      <c r="E93" s="202">
        <v>664655.80000000005</v>
      </c>
    </row>
    <row r="94" spans="1:5" ht="15" customHeight="1" x14ac:dyDescent="0.2">
      <c r="A94" s="229">
        <v>33113233</v>
      </c>
      <c r="B94" s="217">
        <v>90000000000</v>
      </c>
      <c r="C94" s="230"/>
      <c r="D94" s="231" t="s">
        <v>172</v>
      </c>
      <c r="E94" s="202">
        <v>117292.2</v>
      </c>
    </row>
    <row r="95" spans="1:5" ht="15" customHeight="1" x14ac:dyDescent="0.2">
      <c r="A95" s="232"/>
      <c r="B95" s="217"/>
      <c r="C95" s="204" t="s">
        <v>55</v>
      </c>
      <c r="D95" s="205"/>
      <c r="E95" s="206">
        <f>SUM(E93:E94)</f>
        <v>781948</v>
      </c>
    </row>
    <row r="96" spans="1:5" ht="15" customHeight="1" x14ac:dyDescent="0.2">
      <c r="A96" s="157"/>
      <c r="B96" s="157"/>
      <c r="C96" s="157"/>
      <c r="D96" s="157"/>
      <c r="E96" s="157"/>
    </row>
    <row r="97" spans="1:5" ht="15" customHeight="1" x14ac:dyDescent="0.25">
      <c r="A97" s="36" t="s">
        <v>18</v>
      </c>
      <c r="B97" s="37"/>
      <c r="C97" s="37"/>
      <c r="D97" s="37"/>
      <c r="E97" s="37"/>
    </row>
    <row r="98" spans="1:5" ht="15" customHeight="1" x14ac:dyDescent="0.2">
      <c r="A98" s="38" t="s">
        <v>84</v>
      </c>
      <c r="B98" s="157"/>
      <c r="C98" s="157"/>
      <c r="D98" s="157"/>
      <c r="E98" s="157" t="s">
        <v>85</v>
      </c>
    </row>
    <row r="99" spans="1:5" ht="15" customHeight="1" x14ac:dyDescent="0.2">
      <c r="A99" s="157"/>
      <c r="B99" s="40"/>
      <c r="C99" s="37"/>
      <c r="D99" s="157"/>
      <c r="E99" s="133"/>
    </row>
    <row r="100" spans="1:5" ht="15" customHeight="1" x14ac:dyDescent="0.2">
      <c r="A100" s="207" t="s">
        <v>49</v>
      </c>
      <c r="B100" s="207" t="s">
        <v>50</v>
      </c>
      <c r="C100" s="195" t="s">
        <v>51</v>
      </c>
      <c r="D100" s="222" t="s">
        <v>52</v>
      </c>
      <c r="E100" s="197" t="s">
        <v>53</v>
      </c>
    </row>
    <row r="101" spans="1:5" ht="15" customHeight="1" x14ac:dyDescent="0.2">
      <c r="A101" s="229">
        <v>33513233</v>
      </c>
      <c r="B101" s="209">
        <v>30002001663</v>
      </c>
      <c r="C101" s="209">
        <v>4357</v>
      </c>
      <c r="D101" s="224" t="s">
        <v>56</v>
      </c>
      <c r="E101" s="202">
        <v>664655.80000000005</v>
      </c>
    </row>
    <row r="102" spans="1:5" ht="15" customHeight="1" x14ac:dyDescent="0.2">
      <c r="A102" s="229">
        <v>33113233</v>
      </c>
      <c r="B102" s="209">
        <v>30002001663</v>
      </c>
      <c r="C102" s="209">
        <v>4357</v>
      </c>
      <c r="D102" s="224" t="s">
        <v>56</v>
      </c>
      <c r="E102" s="202">
        <v>117292.2</v>
      </c>
    </row>
    <row r="103" spans="1:5" ht="15" customHeight="1" x14ac:dyDescent="0.2">
      <c r="A103" s="232"/>
      <c r="B103" s="235"/>
      <c r="C103" s="204" t="s">
        <v>55</v>
      </c>
      <c r="D103" s="227"/>
      <c r="E103" s="228">
        <f>SUM(E101:E102)</f>
        <v>781948</v>
      </c>
    </row>
    <row r="104" spans="1:5" ht="15" customHeight="1" x14ac:dyDescent="0.2"/>
    <row r="105" spans="1:5" ht="15" customHeight="1" x14ac:dyDescent="0.2"/>
    <row r="106" spans="1:5" ht="15" customHeight="1" x14ac:dyDescent="0.25">
      <c r="A106" s="33" t="s">
        <v>287</v>
      </c>
    </row>
    <row r="107" spans="1:5" ht="15" customHeight="1" x14ac:dyDescent="0.2">
      <c r="A107" s="323" t="s">
        <v>45</v>
      </c>
      <c r="B107" s="323"/>
      <c r="C107" s="323"/>
      <c r="D107" s="323"/>
      <c r="E107" s="323"/>
    </row>
    <row r="108" spans="1:5" ht="15" customHeight="1" x14ac:dyDescent="0.2">
      <c r="A108" s="321" t="s">
        <v>288</v>
      </c>
      <c r="B108" s="321"/>
      <c r="C108" s="321"/>
      <c r="D108" s="321"/>
      <c r="E108" s="321"/>
    </row>
    <row r="109" spans="1:5" ht="15" customHeight="1" x14ac:dyDescent="0.2">
      <c r="A109" s="320" t="s">
        <v>289</v>
      </c>
      <c r="B109" s="320"/>
      <c r="C109" s="320"/>
      <c r="D109" s="320"/>
      <c r="E109" s="320"/>
    </row>
    <row r="110" spans="1:5" ht="15" customHeight="1" x14ac:dyDescent="0.2">
      <c r="A110" s="320"/>
      <c r="B110" s="320"/>
      <c r="C110" s="320"/>
      <c r="D110" s="320"/>
      <c r="E110" s="320"/>
    </row>
    <row r="111" spans="1:5" ht="15" customHeight="1" x14ac:dyDescent="0.2">
      <c r="A111" s="320"/>
      <c r="B111" s="320"/>
      <c r="C111" s="320"/>
      <c r="D111" s="320"/>
      <c r="E111" s="320"/>
    </row>
    <row r="112" spans="1:5" ht="15" customHeight="1" x14ac:dyDescent="0.2">
      <c r="A112" s="320"/>
      <c r="B112" s="320"/>
      <c r="C112" s="320"/>
      <c r="D112" s="320"/>
      <c r="E112" s="320"/>
    </row>
    <row r="113" spans="1:5" ht="15" customHeight="1" x14ac:dyDescent="0.2">
      <c r="A113" s="320"/>
      <c r="B113" s="320"/>
      <c r="C113" s="320"/>
      <c r="D113" s="320"/>
      <c r="E113" s="320"/>
    </row>
    <row r="114" spans="1:5" ht="15" customHeight="1" x14ac:dyDescent="0.2">
      <c r="A114" s="320"/>
      <c r="B114" s="320"/>
      <c r="C114" s="320"/>
      <c r="D114" s="320"/>
      <c r="E114" s="320"/>
    </row>
    <row r="115" spans="1:5" ht="15" customHeight="1" x14ac:dyDescent="0.2">
      <c r="A115" s="320"/>
      <c r="B115" s="320"/>
      <c r="C115" s="320"/>
      <c r="D115" s="320"/>
      <c r="E115" s="320"/>
    </row>
    <row r="116" spans="1:5" ht="15" customHeight="1" x14ac:dyDescent="0.2"/>
    <row r="117" spans="1:5" ht="15" customHeight="1" x14ac:dyDescent="0.25">
      <c r="A117" s="64" t="s">
        <v>1</v>
      </c>
      <c r="B117" s="37"/>
      <c r="C117" s="37"/>
      <c r="D117" s="37"/>
      <c r="E117" s="37"/>
    </row>
    <row r="118" spans="1:5" ht="15" customHeight="1" x14ac:dyDescent="0.2">
      <c r="A118" s="132" t="s">
        <v>188</v>
      </c>
      <c r="B118" s="37"/>
      <c r="C118" s="37"/>
      <c r="D118" s="37"/>
      <c r="E118" s="39" t="s">
        <v>189</v>
      </c>
    </row>
    <row r="119" spans="1:5" ht="15" customHeight="1" x14ac:dyDescent="0.25">
      <c r="A119" s="36"/>
      <c r="B119" s="41"/>
      <c r="C119" s="37"/>
      <c r="D119" s="37"/>
      <c r="E119" s="42"/>
    </row>
    <row r="120" spans="1:5" ht="15" customHeight="1" x14ac:dyDescent="0.2">
      <c r="A120" s="236" t="s">
        <v>49</v>
      </c>
      <c r="B120" s="195" t="s">
        <v>50</v>
      </c>
      <c r="C120" s="195" t="s">
        <v>51</v>
      </c>
      <c r="D120" s="196" t="s">
        <v>52</v>
      </c>
      <c r="E120" s="197" t="s">
        <v>53</v>
      </c>
    </row>
    <row r="121" spans="1:5" ht="15" customHeight="1" x14ac:dyDescent="0.2">
      <c r="A121" s="237">
        <v>33514013</v>
      </c>
      <c r="B121" s="238">
        <v>90000100070</v>
      </c>
      <c r="C121" s="236"/>
      <c r="D121" s="231" t="s">
        <v>172</v>
      </c>
      <c r="E121" s="239">
        <v>1190000</v>
      </c>
    </row>
    <row r="122" spans="1:5" ht="15" customHeight="1" x14ac:dyDescent="0.2">
      <c r="A122" s="240"/>
      <c r="B122" s="240"/>
      <c r="C122" s="204" t="s">
        <v>55</v>
      </c>
      <c r="D122" s="205"/>
      <c r="E122" s="206">
        <f>SUM(E121:E121)</f>
        <v>1190000</v>
      </c>
    </row>
    <row r="123" spans="1:5" ht="15" customHeight="1" x14ac:dyDescent="0.2">
      <c r="A123" s="41"/>
      <c r="B123" s="145"/>
      <c r="C123" s="142"/>
      <c r="D123" s="37"/>
      <c r="E123" s="147"/>
    </row>
    <row r="124" spans="1:5" ht="15" customHeight="1" x14ac:dyDescent="0.25">
      <c r="A124" s="36" t="s">
        <v>18</v>
      </c>
      <c r="B124" s="37"/>
      <c r="C124" s="37"/>
      <c r="D124" s="37"/>
      <c r="E124" s="37"/>
    </row>
    <row r="125" spans="1:5" ht="15" customHeight="1" x14ac:dyDescent="0.2">
      <c r="A125" s="132" t="s">
        <v>188</v>
      </c>
      <c r="B125" s="37"/>
      <c r="C125" s="37"/>
      <c r="D125" s="37"/>
      <c r="E125" s="39" t="s">
        <v>189</v>
      </c>
    </row>
    <row r="126" spans="1:5" ht="15" customHeight="1" x14ac:dyDescent="0.25">
      <c r="A126" s="36"/>
      <c r="B126" s="41"/>
      <c r="C126" s="37"/>
      <c r="D126" s="37"/>
      <c r="E126" s="42"/>
    </row>
    <row r="127" spans="1:5" ht="15" customHeight="1" x14ac:dyDescent="0.2">
      <c r="A127" s="236" t="s">
        <v>49</v>
      </c>
      <c r="B127" s="195" t="s">
        <v>50</v>
      </c>
      <c r="C127" s="195" t="s">
        <v>51</v>
      </c>
      <c r="D127" s="196" t="s">
        <v>52</v>
      </c>
      <c r="E127" s="197" t="s">
        <v>53</v>
      </c>
    </row>
    <row r="128" spans="1:5" ht="15" customHeight="1" x14ac:dyDescent="0.2">
      <c r="A128" s="237">
        <v>33514013</v>
      </c>
      <c r="B128" s="238">
        <v>60009100070</v>
      </c>
      <c r="C128" s="236">
        <v>6172</v>
      </c>
      <c r="D128" s="241" t="s">
        <v>260</v>
      </c>
      <c r="E128" s="239">
        <v>1190000</v>
      </c>
    </row>
    <row r="129" spans="1:5" ht="15" customHeight="1" x14ac:dyDescent="0.2">
      <c r="A129" s="240"/>
      <c r="B129" s="240"/>
      <c r="C129" s="204" t="s">
        <v>55</v>
      </c>
      <c r="D129" s="205"/>
      <c r="E129" s="206">
        <f>SUM(E128:E128)</f>
        <v>1190000</v>
      </c>
    </row>
    <row r="130" spans="1:5" ht="15" customHeight="1" x14ac:dyDescent="0.2"/>
    <row r="131" spans="1:5" ht="15" customHeight="1" x14ac:dyDescent="0.2"/>
    <row r="132" spans="1:5" ht="15" customHeight="1" x14ac:dyDescent="0.25">
      <c r="A132" s="33" t="s">
        <v>290</v>
      </c>
    </row>
    <row r="133" spans="1:5" ht="15" customHeight="1" x14ac:dyDescent="0.2">
      <c r="A133" s="323" t="s">
        <v>45</v>
      </c>
      <c r="B133" s="323"/>
      <c r="C133" s="323"/>
      <c r="D133" s="323"/>
      <c r="E133" s="323"/>
    </row>
    <row r="134" spans="1:5" ht="15" customHeight="1" x14ac:dyDescent="0.2">
      <c r="A134" s="322" t="s">
        <v>291</v>
      </c>
      <c r="B134" s="322"/>
      <c r="C134" s="322"/>
      <c r="D134" s="322"/>
      <c r="E134" s="322"/>
    </row>
    <row r="135" spans="1:5" ht="15" customHeight="1" x14ac:dyDescent="0.2">
      <c r="A135" s="322"/>
      <c r="B135" s="322"/>
      <c r="C135" s="322"/>
      <c r="D135" s="322"/>
      <c r="E135" s="322"/>
    </row>
    <row r="136" spans="1:5" ht="15" customHeight="1" x14ac:dyDescent="0.2">
      <c r="A136" s="322"/>
      <c r="B136" s="322"/>
      <c r="C136" s="322"/>
      <c r="D136" s="322"/>
      <c r="E136" s="322"/>
    </row>
    <row r="137" spans="1:5" ht="15" customHeight="1" x14ac:dyDescent="0.2">
      <c r="A137" s="322"/>
      <c r="B137" s="322"/>
      <c r="C137" s="322"/>
      <c r="D137" s="322"/>
      <c r="E137" s="322"/>
    </row>
    <row r="138" spans="1:5" ht="15" customHeight="1" x14ac:dyDescent="0.2">
      <c r="A138" s="322"/>
      <c r="B138" s="322"/>
      <c r="C138" s="322"/>
      <c r="D138" s="322"/>
      <c r="E138" s="322"/>
    </row>
    <row r="139" spans="1:5" ht="15" customHeight="1" x14ac:dyDescent="0.2">
      <c r="A139" s="322"/>
      <c r="B139" s="322"/>
      <c r="C139" s="322"/>
      <c r="D139" s="322"/>
      <c r="E139" s="322"/>
    </row>
    <row r="140" spans="1:5" ht="15" customHeight="1" x14ac:dyDescent="0.2"/>
    <row r="141" spans="1:5" ht="15" customHeight="1" x14ac:dyDescent="0.25">
      <c r="A141" s="64" t="s">
        <v>1</v>
      </c>
      <c r="B141" s="37"/>
      <c r="C141" s="37"/>
      <c r="D141" s="37"/>
      <c r="E141" s="37"/>
    </row>
    <row r="142" spans="1:5" ht="15" customHeight="1" x14ac:dyDescent="0.2">
      <c r="A142" s="66" t="s">
        <v>207</v>
      </c>
      <c r="B142" s="37"/>
      <c r="C142" s="37"/>
      <c r="D142" s="37"/>
      <c r="E142" s="39" t="s">
        <v>292</v>
      </c>
    </row>
    <row r="143" spans="1:5" ht="15" customHeight="1" x14ac:dyDescent="0.25">
      <c r="A143" s="36"/>
      <c r="B143" s="41"/>
      <c r="C143" s="37"/>
      <c r="D143" s="37"/>
      <c r="E143" s="42"/>
    </row>
    <row r="144" spans="1:5" ht="15" customHeight="1" x14ac:dyDescent="0.2">
      <c r="A144" s="70"/>
      <c r="B144" s="195" t="s">
        <v>50</v>
      </c>
      <c r="C144" s="195" t="s">
        <v>51</v>
      </c>
      <c r="D144" s="196" t="s">
        <v>52</v>
      </c>
      <c r="E144" s="197" t="s">
        <v>53</v>
      </c>
    </row>
    <row r="145" spans="1:5" ht="15" customHeight="1" x14ac:dyDescent="0.2">
      <c r="A145" s="242"/>
      <c r="B145" s="233">
        <v>90000100813</v>
      </c>
      <c r="C145" s="230"/>
      <c r="D145" s="243" t="s">
        <v>293</v>
      </c>
      <c r="E145" s="202">
        <v>500000</v>
      </c>
    </row>
    <row r="146" spans="1:5" ht="15" customHeight="1" x14ac:dyDescent="0.2">
      <c r="A146" s="177"/>
      <c r="B146" s="240"/>
      <c r="C146" s="204" t="s">
        <v>55</v>
      </c>
      <c r="D146" s="205"/>
      <c r="E146" s="206">
        <f>SUM(E145:E145)</f>
        <v>500000</v>
      </c>
    </row>
    <row r="147" spans="1:5" ht="15" customHeight="1" x14ac:dyDescent="0.2">
      <c r="A147" s="177"/>
      <c r="B147" s="145"/>
      <c r="C147" s="142"/>
      <c r="D147" s="37"/>
      <c r="E147" s="147"/>
    </row>
    <row r="148" spans="1:5" ht="15" customHeight="1" x14ac:dyDescent="0.25">
      <c r="A148" s="36" t="s">
        <v>18</v>
      </c>
      <c r="B148" s="37"/>
      <c r="C148" s="37"/>
      <c r="D148" s="37"/>
      <c r="E148" s="37"/>
    </row>
    <row r="149" spans="1:5" ht="15" customHeight="1" x14ac:dyDescent="0.2">
      <c r="A149" s="66" t="s">
        <v>207</v>
      </c>
      <c r="B149" s="37"/>
      <c r="C149" s="37"/>
      <c r="D149" s="37"/>
      <c r="E149" s="39" t="s">
        <v>292</v>
      </c>
    </row>
    <row r="150" spans="1:5" ht="15" customHeight="1" x14ac:dyDescent="0.25">
      <c r="A150" s="36"/>
      <c r="B150" s="41"/>
      <c r="C150" s="37"/>
      <c r="D150" s="37"/>
      <c r="E150" s="42"/>
    </row>
    <row r="151" spans="1:5" ht="15" customHeight="1" x14ac:dyDescent="0.2">
      <c r="A151" s="236" t="s">
        <v>49</v>
      </c>
      <c r="B151" s="195" t="s">
        <v>50</v>
      </c>
      <c r="C151" s="195" t="s">
        <v>51</v>
      </c>
      <c r="D151" s="196" t="s">
        <v>52</v>
      </c>
      <c r="E151" s="197" t="s">
        <v>53</v>
      </c>
    </row>
    <row r="152" spans="1:5" ht="15" customHeight="1" x14ac:dyDescent="0.2">
      <c r="A152" s="237">
        <v>38100016</v>
      </c>
      <c r="B152" s="233">
        <v>60010100813</v>
      </c>
      <c r="C152" s="230">
        <v>2125</v>
      </c>
      <c r="D152" s="243" t="s">
        <v>178</v>
      </c>
      <c r="E152" s="202">
        <v>500000</v>
      </c>
    </row>
    <row r="153" spans="1:5" ht="15" customHeight="1" x14ac:dyDescent="0.2">
      <c r="A153" s="240"/>
      <c r="B153" s="240"/>
      <c r="C153" s="204" t="s">
        <v>55</v>
      </c>
      <c r="D153" s="205"/>
      <c r="E153" s="206">
        <f>SUM(E152:E152)</f>
        <v>500000</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33" t="s">
        <v>294</v>
      </c>
    </row>
    <row r="159" spans="1:5" ht="15" customHeight="1" x14ac:dyDescent="0.2">
      <c r="A159" s="321" t="s">
        <v>63</v>
      </c>
      <c r="B159" s="321"/>
      <c r="C159" s="321"/>
      <c r="D159" s="321"/>
      <c r="E159" s="321"/>
    </row>
    <row r="160" spans="1:5" ht="15" customHeight="1" x14ac:dyDescent="0.2">
      <c r="A160" s="321" t="s">
        <v>170</v>
      </c>
      <c r="B160" s="321"/>
      <c r="C160" s="321"/>
      <c r="D160" s="321"/>
      <c r="E160" s="321"/>
    </row>
    <row r="161" spans="1:5" ht="15" customHeight="1" x14ac:dyDescent="0.2">
      <c r="A161" s="320" t="s">
        <v>295</v>
      </c>
      <c r="B161" s="320"/>
      <c r="C161" s="320"/>
      <c r="D161" s="320"/>
      <c r="E161" s="320"/>
    </row>
    <row r="162" spans="1:5" ht="15" customHeight="1" x14ac:dyDescent="0.2">
      <c r="A162" s="320"/>
      <c r="B162" s="320"/>
      <c r="C162" s="320"/>
      <c r="D162" s="320"/>
      <c r="E162" s="320"/>
    </row>
    <row r="163" spans="1:5" ht="15" customHeight="1" x14ac:dyDescent="0.2">
      <c r="A163" s="320"/>
      <c r="B163" s="320"/>
      <c r="C163" s="320"/>
      <c r="D163" s="320"/>
      <c r="E163" s="320"/>
    </row>
    <row r="164" spans="1:5" ht="15" customHeight="1" x14ac:dyDescent="0.2">
      <c r="A164" s="320"/>
      <c r="B164" s="320"/>
      <c r="C164" s="320"/>
      <c r="D164" s="320"/>
      <c r="E164" s="320"/>
    </row>
    <row r="165" spans="1:5" ht="15" customHeight="1" x14ac:dyDescent="0.2">
      <c r="A165" s="63"/>
      <c r="B165" s="63"/>
      <c r="C165" s="63"/>
      <c r="D165" s="63"/>
      <c r="E165" s="63"/>
    </row>
    <row r="166" spans="1:5" ht="15" customHeight="1" x14ac:dyDescent="0.25">
      <c r="A166" s="64" t="s">
        <v>1</v>
      </c>
      <c r="B166" s="65"/>
      <c r="C166" s="65"/>
      <c r="D166" s="65"/>
      <c r="E166" s="65"/>
    </row>
    <row r="167" spans="1:5" ht="15" customHeight="1" x14ac:dyDescent="0.2">
      <c r="A167" s="66" t="s">
        <v>75</v>
      </c>
      <c r="B167" s="65"/>
      <c r="C167" s="65"/>
      <c r="D167" s="65"/>
      <c r="E167" s="67" t="s">
        <v>76</v>
      </c>
    </row>
    <row r="168" spans="1:5" ht="15" customHeight="1" x14ac:dyDescent="0.25">
      <c r="A168" s="68"/>
      <c r="B168" s="64"/>
      <c r="C168" s="65"/>
      <c r="D168" s="65"/>
      <c r="E168" s="69"/>
    </row>
    <row r="169" spans="1:5" ht="15" customHeight="1" x14ac:dyDescent="0.2">
      <c r="A169" s="207" t="s">
        <v>49</v>
      </c>
      <c r="B169" s="195" t="s">
        <v>50</v>
      </c>
      <c r="C169" s="207" t="s">
        <v>51</v>
      </c>
      <c r="D169" s="244" t="s">
        <v>52</v>
      </c>
      <c r="E169" s="195" t="s">
        <v>53</v>
      </c>
    </row>
    <row r="170" spans="1:5" ht="15" customHeight="1" x14ac:dyDescent="0.2">
      <c r="A170" s="211">
        <v>33155</v>
      </c>
      <c r="B170" s="217">
        <v>90000000000</v>
      </c>
      <c r="C170" s="200"/>
      <c r="D170" s="201" t="s">
        <v>172</v>
      </c>
      <c r="E170" s="202">
        <v>110000</v>
      </c>
    </row>
    <row r="171" spans="1:5" ht="15" customHeight="1" x14ac:dyDescent="0.2">
      <c r="A171" s="245"/>
      <c r="B171" s="217"/>
      <c r="C171" s="213" t="s">
        <v>55</v>
      </c>
      <c r="D171" s="246"/>
      <c r="E171" s="247">
        <f>SUM(E170:E170)</f>
        <v>110000</v>
      </c>
    </row>
    <row r="172" spans="1:5" ht="15" customHeight="1" x14ac:dyDescent="0.25">
      <c r="A172" s="33"/>
      <c r="B172" s="119"/>
      <c r="C172" s="119"/>
      <c r="D172" s="119"/>
      <c r="E172" s="119"/>
    </row>
    <row r="173" spans="1:5" ht="15" customHeight="1" x14ac:dyDescent="0.25">
      <c r="A173" s="36" t="s">
        <v>18</v>
      </c>
      <c r="B173" s="37"/>
      <c r="C173" s="37"/>
      <c r="D173" s="37"/>
      <c r="E173" s="41"/>
    </row>
    <row r="174" spans="1:5" ht="15" customHeight="1" x14ac:dyDescent="0.2">
      <c r="A174" s="38" t="s">
        <v>75</v>
      </c>
      <c r="B174" s="37"/>
      <c r="C174" s="37"/>
      <c r="D174" s="37"/>
      <c r="E174" s="39" t="s">
        <v>76</v>
      </c>
    </row>
    <row r="175" spans="1:5" ht="15" customHeight="1" x14ac:dyDescent="0.2"/>
    <row r="176" spans="1:5" ht="15" customHeight="1" x14ac:dyDescent="0.2">
      <c r="A176" s="149" t="s">
        <v>173</v>
      </c>
      <c r="E176" s="150">
        <v>110000</v>
      </c>
    </row>
    <row r="177" spans="1:5" ht="15" customHeight="1" x14ac:dyDescent="0.25">
      <c r="A177" s="33"/>
    </row>
    <row r="178" spans="1:5" ht="15" customHeight="1" x14ac:dyDescent="0.25">
      <c r="A178" s="33"/>
    </row>
    <row r="179" spans="1:5" ht="15" customHeight="1" x14ac:dyDescent="0.25">
      <c r="A179" s="33" t="s">
        <v>296</v>
      </c>
    </row>
    <row r="180" spans="1:5" ht="15" customHeight="1" x14ac:dyDescent="0.2">
      <c r="A180" s="323" t="s">
        <v>297</v>
      </c>
      <c r="B180" s="323"/>
      <c r="C180" s="323"/>
      <c r="D180" s="323"/>
      <c r="E180" s="323"/>
    </row>
    <row r="181" spans="1:5" ht="15" customHeight="1" x14ac:dyDescent="0.2">
      <c r="A181" s="323"/>
      <c r="B181" s="323"/>
      <c r="C181" s="323"/>
      <c r="D181" s="323"/>
      <c r="E181" s="323"/>
    </row>
    <row r="182" spans="1:5" ht="15" customHeight="1" x14ac:dyDescent="0.2">
      <c r="A182" s="323"/>
      <c r="B182" s="323"/>
      <c r="C182" s="323"/>
      <c r="D182" s="323"/>
      <c r="E182" s="323"/>
    </row>
    <row r="183" spans="1:5" ht="15" customHeight="1" x14ac:dyDescent="0.2">
      <c r="A183" s="320" t="s">
        <v>298</v>
      </c>
      <c r="B183" s="320"/>
      <c r="C183" s="320"/>
      <c r="D183" s="320"/>
      <c r="E183" s="320"/>
    </row>
    <row r="184" spans="1:5" ht="15" customHeight="1" x14ac:dyDescent="0.2">
      <c r="A184" s="320"/>
      <c r="B184" s="320"/>
      <c r="C184" s="320"/>
      <c r="D184" s="320"/>
      <c r="E184" s="320"/>
    </row>
    <row r="185" spans="1:5" ht="15" customHeight="1" x14ac:dyDescent="0.2">
      <c r="A185" s="320"/>
      <c r="B185" s="320"/>
      <c r="C185" s="320"/>
      <c r="D185" s="320"/>
      <c r="E185" s="320"/>
    </row>
    <row r="186" spans="1:5" ht="15" customHeight="1" x14ac:dyDescent="0.2">
      <c r="A186" s="320"/>
      <c r="B186" s="320"/>
      <c r="C186" s="320"/>
      <c r="D186" s="320"/>
      <c r="E186" s="320"/>
    </row>
    <row r="187" spans="1:5" ht="15" customHeight="1" x14ac:dyDescent="0.2">
      <c r="A187" s="320"/>
      <c r="B187" s="320"/>
      <c r="C187" s="320"/>
      <c r="D187" s="320"/>
      <c r="E187" s="320"/>
    </row>
    <row r="188" spans="1:5" ht="15" customHeight="1" x14ac:dyDescent="0.2">
      <c r="A188" s="320"/>
      <c r="B188" s="320"/>
      <c r="C188" s="320"/>
      <c r="D188" s="320"/>
      <c r="E188" s="320"/>
    </row>
    <row r="189" spans="1:5" ht="15" customHeight="1" x14ac:dyDescent="0.2">
      <c r="A189" s="320"/>
      <c r="B189" s="320"/>
      <c r="C189" s="320"/>
      <c r="D189" s="320"/>
      <c r="E189" s="320"/>
    </row>
    <row r="190" spans="1:5" ht="15" customHeight="1" x14ac:dyDescent="0.2">
      <c r="A190" s="320"/>
      <c r="B190" s="320"/>
      <c r="C190" s="320"/>
      <c r="D190" s="320"/>
      <c r="E190" s="320"/>
    </row>
    <row r="191" spans="1:5" ht="15" customHeight="1" x14ac:dyDescent="0.2">
      <c r="A191" s="320"/>
      <c r="B191" s="320"/>
      <c r="C191" s="320"/>
      <c r="D191" s="320"/>
      <c r="E191" s="320"/>
    </row>
    <row r="192" spans="1:5" ht="15" customHeight="1" x14ac:dyDescent="0.2">
      <c r="A192" s="320"/>
      <c r="B192" s="320"/>
      <c r="C192" s="320"/>
      <c r="D192" s="320"/>
      <c r="E192" s="320"/>
    </row>
    <row r="193" spans="1:5" ht="15" customHeight="1" x14ac:dyDescent="0.2">
      <c r="A193" s="41"/>
      <c r="B193" s="87"/>
      <c r="C193" s="41"/>
      <c r="D193" s="41"/>
      <c r="E193" s="41"/>
    </row>
    <row r="194" spans="1:5" ht="15" customHeight="1" x14ac:dyDescent="0.25">
      <c r="A194" s="64" t="s">
        <v>18</v>
      </c>
      <c r="B194" s="95"/>
      <c r="C194" s="65"/>
      <c r="D194" s="65"/>
      <c r="E194" s="65"/>
    </row>
    <row r="195" spans="1:5" ht="15" customHeight="1" x14ac:dyDescent="0.2">
      <c r="A195" s="66" t="s">
        <v>70</v>
      </c>
      <c r="B195" s="95"/>
      <c r="C195" s="65"/>
      <c r="D195" s="65"/>
      <c r="E195" s="67" t="s">
        <v>71</v>
      </c>
    </row>
    <row r="196" spans="1:5" ht="15" customHeight="1" x14ac:dyDescent="0.25">
      <c r="A196" s="64"/>
      <c r="B196" s="107"/>
      <c r="C196" s="65"/>
      <c r="D196" s="65"/>
      <c r="E196" s="69"/>
    </row>
    <row r="197" spans="1:5" ht="15" customHeight="1" x14ac:dyDescent="0.2">
      <c r="A197" s="207" t="s">
        <v>49</v>
      </c>
      <c r="B197" s="207" t="s">
        <v>50</v>
      </c>
      <c r="C197" s="207" t="s">
        <v>51</v>
      </c>
      <c r="D197" s="244" t="s">
        <v>52</v>
      </c>
      <c r="E197" s="195" t="s">
        <v>53</v>
      </c>
    </row>
    <row r="198" spans="1:5" ht="15" customHeight="1" x14ac:dyDescent="0.2">
      <c r="A198" s="240">
        <v>13307</v>
      </c>
      <c r="B198" s="209">
        <v>20000000000</v>
      </c>
      <c r="C198" s="248">
        <v>4372</v>
      </c>
      <c r="D198" s="249" t="s">
        <v>68</v>
      </c>
      <c r="E198" s="250">
        <v>-1086750</v>
      </c>
    </row>
    <row r="199" spans="1:5" ht="15" customHeight="1" x14ac:dyDescent="0.2">
      <c r="A199" s="203"/>
      <c r="B199" s="251"/>
      <c r="C199" s="213" t="s">
        <v>55</v>
      </c>
      <c r="D199" s="246"/>
      <c r="E199" s="247">
        <f>SUM(E198:E198)</f>
        <v>-1086750</v>
      </c>
    </row>
    <row r="200" spans="1:5" ht="15" customHeight="1" x14ac:dyDescent="0.2">
      <c r="A200" s="41"/>
      <c r="B200" s="87"/>
      <c r="C200" s="41"/>
      <c r="D200" s="41"/>
      <c r="E200" s="41"/>
    </row>
    <row r="201" spans="1:5" ht="15" customHeight="1" x14ac:dyDescent="0.25">
      <c r="A201" s="36" t="s">
        <v>18</v>
      </c>
      <c r="B201" s="37"/>
      <c r="C201" s="37"/>
      <c r="D201" s="37"/>
      <c r="E201" s="41"/>
    </row>
    <row r="202" spans="1:5" ht="15" customHeight="1" x14ac:dyDescent="0.2">
      <c r="A202" s="66" t="s">
        <v>75</v>
      </c>
      <c r="B202" s="65"/>
      <c r="C202" s="65"/>
      <c r="D202" s="65"/>
      <c r="E202" s="67" t="s">
        <v>76</v>
      </c>
    </row>
    <row r="203" spans="1:5" ht="15" customHeight="1" x14ac:dyDescent="0.2">
      <c r="A203" s="41"/>
      <c r="B203" s="159"/>
      <c r="C203" s="37"/>
      <c r="D203" s="41"/>
      <c r="E203" s="133"/>
    </row>
    <row r="204" spans="1:5" ht="15" customHeight="1" x14ac:dyDescent="0.2">
      <c r="A204" s="207" t="s">
        <v>49</v>
      </c>
      <c r="B204" s="207" t="s">
        <v>50</v>
      </c>
      <c r="C204" s="195" t="s">
        <v>51</v>
      </c>
      <c r="D204" s="222" t="s">
        <v>52</v>
      </c>
      <c r="E204" s="195" t="s">
        <v>53</v>
      </c>
    </row>
    <row r="205" spans="1:5" ht="15" customHeight="1" x14ac:dyDescent="0.2">
      <c r="A205" s="240">
        <v>13307</v>
      </c>
      <c r="B205" s="209">
        <v>30001001041</v>
      </c>
      <c r="C205" s="236">
        <v>4322</v>
      </c>
      <c r="D205" s="224" t="s">
        <v>56</v>
      </c>
      <c r="E205" s="225">
        <v>83178</v>
      </c>
    </row>
    <row r="206" spans="1:5" ht="15" customHeight="1" x14ac:dyDescent="0.2">
      <c r="A206" s="203"/>
      <c r="B206" s="251"/>
      <c r="C206" s="204" t="s">
        <v>55</v>
      </c>
      <c r="D206" s="227"/>
      <c r="E206" s="228">
        <f>SUM(E205:E205)</f>
        <v>83178</v>
      </c>
    </row>
    <row r="207" spans="1:5" ht="15" customHeight="1" x14ac:dyDescent="0.2">
      <c r="A207" s="171"/>
      <c r="B207" s="61"/>
      <c r="C207" s="142"/>
      <c r="D207" s="252"/>
      <c r="E207" s="253"/>
    </row>
    <row r="208" spans="1:5" ht="15" customHeight="1" x14ac:dyDescent="0.2">
      <c r="A208" s="171"/>
      <c r="B208" s="61"/>
      <c r="C208" s="142"/>
      <c r="D208" s="252"/>
      <c r="E208" s="253"/>
    </row>
    <row r="209" spans="1:5" ht="15" customHeight="1" x14ac:dyDescent="0.2">
      <c r="A209" s="171"/>
      <c r="B209" s="61"/>
      <c r="C209" s="142"/>
      <c r="D209" s="252"/>
      <c r="E209" s="253"/>
    </row>
    <row r="210" spans="1:5" ht="15" customHeight="1" x14ac:dyDescent="0.25">
      <c r="A210" s="36" t="s">
        <v>18</v>
      </c>
      <c r="B210" s="61"/>
      <c r="C210" s="37"/>
      <c r="D210" s="37"/>
      <c r="E210" s="37"/>
    </row>
    <row r="211" spans="1:5" ht="15" customHeight="1" x14ac:dyDescent="0.2">
      <c r="A211" s="38" t="s">
        <v>84</v>
      </c>
      <c r="B211" s="87"/>
      <c r="C211" s="41"/>
      <c r="D211" s="41"/>
      <c r="E211" s="41" t="s">
        <v>85</v>
      </c>
    </row>
    <row r="212" spans="1:5" ht="15" customHeight="1" x14ac:dyDescent="0.2">
      <c r="A212" s="41"/>
      <c r="B212" s="159"/>
      <c r="C212" s="37"/>
      <c r="D212" s="41"/>
      <c r="E212" s="133"/>
    </row>
    <row r="213" spans="1:5" ht="15" customHeight="1" x14ac:dyDescent="0.2">
      <c r="A213" s="207" t="s">
        <v>49</v>
      </c>
      <c r="B213" s="207" t="s">
        <v>50</v>
      </c>
      <c r="C213" s="195" t="s">
        <v>51</v>
      </c>
      <c r="D213" s="222" t="s">
        <v>52</v>
      </c>
      <c r="E213" s="195" t="s">
        <v>53</v>
      </c>
    </row>
    <row r="214" spans="1:5" ht="15" customHeight="1" x14ac:dyDescent="0.2">
      <c r="A214" s="240">
        <v>13307</v>
      </c>
      <c r="B214" s="209">
        <v>30002001644</v>
      </c>
      <c r="C214" s="236">
        <v>4372</v>
      </c>
      <c r="D214" s="224" t="s">
        <v>56</v>
      </c>
      <c r="E214" s="225">
        <v>116093</v>
      </c>
    </row>
    <row r="215" spans="1:5" ht="15" customHeight="1" x14ac:dyDescent="0.2">
      <c r="A215" s="203"/>
      <c r="B215" s="251"/>
      <c r="C215" s="204" t="s">
        <v>55</v>
      </c>
      <c r="D215" s="227"/>
      <c r="E215" s="228">
        <f>SUM(E214:E214)</f>
        <v>116093</v>
      </c>
    </row>
    <row r="216" spans="1:5" ht="15" customHeight="1" x14ac:dyDescent="0.2">
      <c r="A216" s="41"/>
      <c r="B216" s="87"/>
      <c r="C216" s="41"/>
      <c r="D216" s="41"/>
      <c r="E216" s="41"/>
    </row>
    <row r="217" spans="1:5" ht="15" customHeight="1" x14ac:dyDescent="0.25">
      <c r="A217" s="36" t="s">
        <v>18</v>
      </c>
      <c r="B217" s="61"/>
      <c r="C217" s="37"/>
      <c r="D217" s="37"/>
      <c r="E217" s="37"/>
    </row>
    <row r="218" spans="1:5" ht="15" customHeight="1" x14ac:dyDescent="0.2">
      <c r="A218" s="38" t="s">
        <v>47</v>
      </c>
      <c r="B218" s="87"/>
      <c r="C218" s="41"/>
      <c r="D218" s="41"/>
      <c r="E218" s="41" t="s">
        <v>48</v>
      </c>
    </row>
    <row r="219" spans="1:5" ht="15" customHeight="1" x14ac:dyDescent="0.2">
      <c r="A219" s="41"/>
      <c r="B219" s="159"/>
      <c r="C219" s="37"/>
      <c r="D219" s="41"/>
      <c r="E219" s="133"/>
    </row>
    <row r="220" spans="1:5" ht="15" customHeight="1" x14ac:dyDescent="0.2">
      <c r="A220" s="207" t="s">
        <v>49</v>
      </c>
      <c r="B220" s="207" t="s">
        <v>50</v>
      </c>
      <c r="C220" s="195" t="s">
        <v>51</v>
      </c>
      <c r="D220" s="222" t="s">
        <v>52</v>
      </c>
      <c r="E220" s="195" t="s">
        <v>53</v>
      </c>
    </row>
    <row r="221" spans="1:5" ht="15" customHeight="1" x14ac:dyDescent="0.2">
      <c r="A221" s="240">
        <v>13307</v>
      </c>
      <c r="B221" s="209">
        <v>30005001702</v>
      </c>
      <c r="C221" s="236">
        <v>3529</v>
      </c>
      <c r="D221" s="224" t="s">
        <v>56</v>
      </c>
      <c r="E221" s="254">
        <v>472932</v>
      </c>
    </row>
    <row r="222" spans="1:5" ht="15" customHeight="1" x14ac:dyDescent="0.2">
      <c r="A222" s="240">
        <v>13307</v>
      </c>
      <c r="B222" s="209">
        <v>30005001703</v>
      </c>
      <c r="C222" s="236">
        <v>3529</v>
      </c>
      <c r="D222" s="224" t="s">
        <v>56</v>
      </c>
      <c r="E222" s="254">
        <v>414547</v>
      </c>
    </row>
    <row r="223" spans="1:5" ht="15" customHeight="1" x14ac:dyDescent="0.2">
      <c r="A223" s="203"/>
      <c r="B223" s="251"/>
      <c r="C223" s="204" t="s">
        <v>55</v>
      </c>
      <c r="D223" s="227"/>
      <c r="E223" s="228">
        <f>SUM(E221:E222)</f>
        <v>887479</v>
      </c>
    </row>
    <row r="224" spans="1:5" ht="15" customHeight="1" x14ac:dyDescent="0.2">
      <c r="A224" s="171"/>
      <c r="B224" s="61"/>
      <c r="C224" s="142"/>
      <c r="D224" s="252"/>
      <c r="E224" s="253"/>
    </row>
    <row r="225" spans="1:5" ht="15" customHeight="1" x14ac:dyDescent="0.2"/>
    <row r="226" spans="1:5" ht="15" customHeight="1" x14ac:dyDescent="0.25">
      <c r="A226" s="33" t="s">
        <v>299</v>
      </c>
    </row>
    <row r="227" spans="1:5" ht="15" customHeight="1" x14ac:dyDescent="0.2">
      <c r="A227" s="321" t="s">
        <v>63</v>
      </c>
      <c r="B227" s="321"/>
      <c r="C227" s="321"/>
      <c r="D227" s="321"/>
      <c r="E227" s="321"/>
    </row>
    <row r="228" spans="1:5" ht="15" customHeight="1" x14ac:dyDescent="0.2">
      <c r="A228" s="321" t="s">
        <v>300</v>
      </c>
      <c r="B228" s="321"/>
      <c r="C228" s="321"/>
      <c r="D228" s="321"/>
      <c r="E228" s="321"/>
    </row>
    <row r="229" spans="1:5" ht="15" customHeight="1" x14ac:dyDescent="0.2">
      <c r="A229" s="322" t="s">
        <v>301</v>
      </c>
      <c r="B229" s="322"/>
      <c r="C229" s="322"/>
      <c r="D229" s="322"/>
      <c r="E229" s="322"/>
    </row>
    <row r="230" spans="1:5" ht="15" customHeight="1" x14ac:dyDescent="0.2">
      <c r="A230" s="322"/>
      <c r="B230" s="322"/>
      <c r="C230" s="322"/>
      <c r="D230" s="322"/>
      <c r="E230" s="322"/>
    </row>
    <row r="231" spans="1:5" ht="15" customHeight="1" x14ac:dyDescent="0.2">
      <c r="A231" s="322"/>
      <c r="B231" s="322"/>
      <c r="C231" s="322"/>
      <c r="D231" s="322"/>
      <c r="E231" s="322"/>
    </row>
    <row r="232" spans="1:5" ht="15" customHeight="1" x14ac:dyDescent="0.2">
      <c r="A232" s="322"/>
      <c r="B232" s="322"/>
      <c r="C232" s="322"/>
      <c r="D232" s="322"/>
      <c r="E232" s="322"/>
    </row>
    <row r="233" spans="1:5" ht="15" customHeight="1" x14ac:dyDescent="0.2">
      <c r="A233" s="322"/>
      <c r="B233" s="322"/>
      <c r="C233" s="322"/>
      <c r="D233" s="322"/>
      <c r="E233" s="322"/>
    </row>
    <row r="234" spans="1:5" ht="15" customHeight="1" x14ac:dyDescent="0.2">
      <c r="A234" s="322"/>
      <c r="B234" s="322"/>
      <c r="C234" s="322"/>
      <c r="D234" s="322"/>
      <c r="E234" s="322"/>
    </row>
    <row r="235" spans="1:5" ht="15" customHeight="1" x14ac:dyDescent="0.2">
      <c r="A235" s="322"/>
      <c r="B235" s="322"/>
      <c r="C235" s="322"/>
      <c r="D235" s="322"/>
      <c r="E235" s="322"/>
    </row>
    <row r="236" spans="1:5" ht="15" customHeight="1" x14ac:dyDescent="0.2">
      <c r="A236" s="322"/>
      <c r="B236" s="322"/>
      <c r="C236" s="322"/>
      <c r="D236" s="322"/>
      <c r="E236" s="322"/>
    </row>
    <row r="237" spans="1:5" ht="15" customHeight="1" x14ac:dyDescent="0.2">
      <c r="A237" s="83"/>
      <c r="B237" s="255"/>
      <c r="C237" s="83"/>
      <c r="D237" s="83"/>
      <c r="E237" s="83"/>
    </row>
    <row r="238" spans="1:5" ht="15" customHeight="1" x14ac:dyDescent="0.25">
      <c r="A238" s="64" t="s">
        <v>1</v>
      </c>
      <c r="B238" s="95"/>
      <c r="C238" s="65"/>
      <c r="D238" s="65"/>
      <c r="E238" s="65"/>
    </row>
    <row r="239" spans="1:5" ht="15" customHeight="1" x14ac:dyDescent="0.2">
      <c r="A239" s="66" t="s">
        <v>123</v>
      </c>
      <c r="B239" s="95"/>
      <c r="C239" s="65"/>
      <c r="D239" s="65"/>
      <c r="E239" s="67" t="s">
        <v>128</v>
      </c>
    </row>
    <row r="240" spans="1:5" ht="15" customHeight="1" x14ac:dyDescent="0.25">
      <c r="A240" s="41"/>
      <c r="B240" s="162"/>
      <c r="C240" s="37"/>
      <c r="D240" s="37"/>
      <c r="E240" s="42"/>
    </row>
    <row r="241" spans="1:5" ht="15" customHeight="1" x14ac:dyDescent="0.2">
      <c r="A241" s="195" t="s">
        <v>49</v>
      </c>
      <c r="B241" s="195" t="s">
        <v>50</v>
      </c>
      <c r="C241" s="195" t="s">
        <v>51</v>
      </c>
      <c r="D241" s="196" t="s">
        <v>52</v>
      </c>
      <c r="E241" s="197" t="s">
        <v>53</v>
      </c>
    </row>
    <row r="242" spans="1:5" ht="15" customHeight="1" x14ac:dyDescent="0.2">
      <c r="A242" s="229">
        <v>38587505</v>
      </c>
      <c r="B242" s="209">
        <v>90000100123</v>
      </c>
      <c r="C242" s="218"/>
      <c r="D242" s="224" t="s">
        <v>302</v>
      </c>
      <c r="E242" s="202">
        <v>481346.76</v>
      </c>
    </row>
    <row r="243" spans="1:5" ht="15" customHeight="1" x14ac:dyDescent="0.2">
      <c r="A243" s="229">
        <v>38587005</v>
      </c>
      <c r="B243" s="209">
        <v>90000100123</v>
      </c>
      <c r="C243" s="218"/>
      <c r="D243" s="243" t="s">
        <v>303</v>
      </c>
      <c r="E243" s="202">
        <v>649934.28</v>
      </c>
    </row>
    <row r="244" spans="1:5" ht="15" customHeight="1" x14ac:dyDescent="0.2">
      <c r="A244" s="203"/>
      <c r="B244" s="236"/>
      <c r="C244" s="204" t="s">
        <v>55</v>
      </c>
      <c r="D244" s="205"/>
      <c r="E244" s="206">
        <f>SUM(E242:E243)</f>
        <v>1131281.04</v>
      </c>
    </row>
    <row r="245" spans="1:5" ht="15" customHeight="1" x14ac:dyDescent="0.25">
      <c r="A245" s="33"/>
      <c r="B245" s="107"/>
      <c r="C245" s="68"/>
      <c r="D245" s="68"/>
      <c r="E245" s="68"/>
    </row>
    <row r="246" spans="1:5" ht="15" customHeight="1" x14ac:dyDescent="0.25">
      <c r="A246" s="64" t="s">
        <v>18</v>
      </c>
      <c r="B246" s="95"/>
      <c r="C246" s="65"/>
    </row>
    <row r="247" spans="1:5" ht="15" customHeight="1" x14ac:dyDescent="0.2">
      <c r="A247" s="38" t="s">
        <v>70</v>
      </c>
      <c r="B247" s="61"/>
      <c r="C247" s="37"/>
      <c r="D247" s="37"/>
      <c r="E247" s="39" t="s">
        <v>71</v>
      </c>
    </row>
    <row r="248" spans="1:5" ht="15" customHeight="1" x14ac:dyDescent="0.2">
      <c r="A248" s="68"/>
      <c r="B248" s="96"/>
      <c r="C248" s="65"/>
      <c r="D248" s="119"/>
      <c r="E248" s="97"/>
    </row>
    <row r="249" spans="1:5" ht="15" customHeight="1" x14ac:dyDescent="0.2">
      <c r="A249" s="207" t="s">
        <v>49</v>
      </c>
      <c r="B249" s="207" t="s">
        <v>50</v>
      </c>
      <c r="C249" s="207" t="s">
        <v>51</v>
      </c>
      <c r="D249" s="208" t="s">
        <v>52</v>
      </c>
      <c r="E249" s="197" t="s">
        <v>53</v>
      </c>
    </row>
    <row r="250" spans="1:5" ht="15" customHeight="1" x14ac:dyDescent="0.2">
      <c r="A250" s="198">
        <v>813</v>
      </c>
      <c r="B250" s="209">
        <v>20000000000</v>
      </c>
      <c r="C250" s="200">
        <v>6409</v>
      </c>
      <c r="D250" s="249" t="s">
        <v>68</v>
      </c>
      <c r="E250" s="202">
        <v>1131281.04</v>
      </c>
    </row>
    <row r="251" spans="1:5" ht="15" customHeight="1" x14ac:dyDescent="0.2">
      <c r="A251" s="211"/>
      <c r="B251" s="256"/>
      <c r="C251" s="213" t="s">
        <v>55</v>
      </c>
      <c r="D251" s="214"/>
      <c r="E251" s="215">
        <f>SUM(E250:E250)</f>
        <v>1131281.04</v>
      </c>
    </row>
    <row r="252" spans="1:5" ht="15" customHeight="1" x14ac:dyDescent="0.2">
      <c r="A252" s="177"/>
      <c r="B252" s="95"/>
      <c r="C252" s="104"/>
      <c r="D252" s="105"/>
      <c r="E252" s="106"/>
    </row>
    <row r="253" spans="1:5" ht="15" customHeight="1" x14ac:dyDescent="0.2"/>
    <row r="254" spans="1:5" ht="15" customHeight="1" x14ac:dyDescent="0.2"/>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3" t="s">
        <v>304</v>
      </c>
    </row>
    <row r="263" spans="1:5" ht="15" customHeight="1" x14ac:dyDescent="0.2">
      <c r="A263" s="326" t="s">
        <v>63</v>
      </c>
      <c r="B263" s="326"/>
      <c r="C263" s="326"/>
      <c r="D263" s="326"/>
      <c r="E263" s="326"/>
    </row>
    <row r="264" spans="1:5" ht="15" customHeight="1" x14ac:dyDescent="0.2">
      <c r="A264" s="321" t="s">
        <v>170</v>
      </c>
      <c r="B264" s="321"/>
      <c r="C264" s="321"/>
      <c r="D264" s="321"/>
      <c r="E264" s="321"/>
    </row>
    <row r="265" spans="1:5" ht="15" customHeight="1" x14ac:dyDescent="0.2">
      <c r="A265" s="320" t="s">
        <v>305</v>
      </c>
      <c r="B265" s="320"/>
      <c r="C265" s="320"/>
      <c r="D265" s="320"/>
      <c r="E265" s="320"/>
    </row>
    <row r="266" spans="1:5" ht="15" customHeight="1" x14ac:dyDescent="0.2">
      <c r="A266" s="320"/>
      <c r="B266" s="320"/>
      <c r="C266" s="320"/>
      <c r="D266" s="320"/>
      <c r="E266" s="320"/>
    </row>
    <row r="267" spans="1:5" ht="15" customHeight="1" x14ac:dyDescent="0.2">
      <c r="A267" s="320"/>
      <c r="B267" s="320"/>
      <c r="C267" s="320"/>
      <c r="D267" s="320"/>
      <c r="E267" s="320"/>
    </row>
    <row r="268" spans="1:5" ht="15" customHeight="1" x14ac:dyDescent="0.2">
      <c r="A268" s="320"/>
      <c r="B268" s="320"/>
      <c r="C268" s="320"/>
      <c r="D268" s="320"/>
      <c r="E268" s="320"/>
    </row>
    <row r="269" spans="1:5" ht="15" customHeight="1" x14ac:dyDescent="0.2">
      <c r="A269" s="320"/>
      <c r="B269" s="320"/>
      <c r="C269" s="320"/>
      <c r="D269" s="320"/>
      <c r="E269" s="320"/>
    </row>
    <row r="270" spans="1:5" ht="15" customHeight="1" x14ac:dyDescent="0.2">
      <c r="A270" s="320"/>
      <c r="B270" s="320"/>
      <c r="C270" s="320"/>
      <c r="D270" s="320"/>
      <c r="E270" s="320"/>
    </row>
    <row r="271" spans="1:5" ht="15" customHeight="1" x14ac:dyDescent="0.2">
      <c r="A271" s="320"/>
      <c r="B271" s="320"/>
      <c r="C271" s="320"/>
      <c r="D271" s="320"/>
      <c r="E271" s="320"/>
    </row>
    <row r="272" spans="1:5" ht="15" customHeight="1" x14ac:dyDescent="0.2">
      <c r="A272" s="63"/>
      <c r="B272" s="63"/>
      <c r="C272" s="63"/>
      <c r="D272" s="63"/>
      <c r="E272" s="63"/>
    </row>
    <row r="273" spans="1:5" ht="15" customHeight="1" x14ac:dyDescent="0.25">
      <c r="A273" s="64" t="s">
        <v>1</v>
      </c>
      <c r="B273" s="65"/>
      <c r="C273" s="65"/>
      <c r="D273" s="65"/>
      <c r="E273" s="65"/>
    </row>
    <row r="274" spans="1:5" ht="15" customHeight="1" x14ac:dyDescent="0.2">
      <c r="A274" s="66" t="s">
        <v>75</v>
      </c>
      <c r="B274" s="65"/>
      <c r="C274" s="65"/>
      <c r="D274" s="65"/>
      <c r="E274" s="67" t="s">
        <v>76</v>
      </c>
    </row>
    <row r="275" spans="1:5" ht="15" customHeight="1" x14ac:dyDescent="0.25">
      <c r="A275" s="68"/>
      <c r="B275" s="64"/>
      <c r="C275" s="65"/>
      <c r="D275" s="65"/>
      <c r="E275" s="69"/>
    </row>
    <row r="276" spans="1:5" ht="15" customHeight="1" x14ac:dyDescent="0.2">
      <c r="A276" s="207" t="s">
        <v>49</v>
      </c>
      <c r="B276" s="195" t="s">
        <v>50</v>
      </c>
      <c r="C276" s="207" t="s">
        <v>51</v>
      </c>
      <c r="D276" s="244" t="s">
        <v>52</v>
      </c>
      <c r="E276" s="207" t="s">
        <v>53</v>
      </c>
    </row>
    <row r="277" spans="1:5" ht="15" customHeight="1" x14ac:dyDescent="0.2">
      <c r="A277" s="257">
        <v>32133019</v>
      </c>
      <c r="B277" s="258">
        <v>90000000000</v>
      </c>
      <c r="C277" s="200"/>
      <c r="D277" s="201" t="s">
        <v>172</v>
      </c>
      <c r="E277" s="202">
        <v>379120.14</v>
      </c>
    </row>
    <row r="278" spans="1:5" ht="15" customHeight="1" x14ac:dyDescent="0.2">
      <c r="A278" s="257">
        <v>32533019</v>
      </c>
      <c r="B278" s="258">
        <v>90000000000</v>
      </c>
      <c r="C278" s="200"/>
      <c r="D278" s="201" t="s">
        <v>172</v>
      </c>
      <c r="E278" s="202">
        <v>2148347.4</v>
      </c>
    </row>
    <row r="279" spans="1:5" ht="15" customHeight="1" x14ac:dyDescent="0.2">
      <c r="A279" s="245"/>
      <c r="B279" s="217"/>
      <c r="C279" s="213" t="s">
        <v>55</v>
      </c>
      <c r="D279" s="246"/>
      <c r="E279" s="247">
        <f>SUM(E277:E278)</f>
        <v>2527467.54</v>
      </c>
    </row>
    <row r="280" spans="1:5" ht="15" customHeight="1" x14ac:dyDescent="0.2"/>
    <row r="281" spans="1:5" ht="15" customHeight="1" x14ac:dyDescent="0.25">
      <c r="A281" s="64" t="s">
        <v>18</v>
      </c>
      <c r="B281" s="65"/>
      <c r="C281" s="65"/>
      <c r="D281" s="65"/>
      <c r="E281" s="68"/>
    </row>
    <row r="282" spans="1:5" ht="15" customHeight="1" x14ac:dyDescent="0.2">
      <c r="A282" s="66" t="s">
        <v>75</v>
      </c>
      <c r="B282" s="65"/>
      <c r="C282" s="65"/>
      <c r="D282" s="65"/>
      <c r="E282" s="67" t="s">
        <v>76</v>
      </c>
    </row>
    <row r="283" spans="1:5" ht="15" customHeight="1" x14ac:dyDescent="0.25">
      <c r="A283" s="68"/>
      <c r="B283" s="64"/>
      <c r="C283" s="65"/>
      <c r="D283" s="65"/>
      <c r="E283" s="69"/>
    </row>
    <row r="284" spans="1:5" ht="15" customHeight="1" x14ac:dyDescent="0.2">
      <c r="A284" s="207" t="s">
        <v>49</v>
      </c>
      <c r="B284" s="195" t="s">
        <v>50</v>
      </c>
      <c r="C284" s="207" t="s">
        <v>51</v>
      </c>
      <c r="D284" s="244" t="s">
        <v>52</v>
      </c>
      <c r="E284" s="207" t="s">
        <v>53</v>
      </c>
    </row>
    <row r="285" spans="1:5" ht="15" customHeight="1" x14ac:dyDescent="0.2">
      <c r="A285" s="257">
        <v>32133019</v>
      </c>
      <c r="B285" s="258">
        <v>30001001127</v>
      </c>
      <c r="C285" s="200">
        <v>3122</v>
      </c>
      <c r="D285" s="259" t="s">
        <v>135</v>
      </c>
      <c r="E285" s="202">
        <v>379120.14</v>
      </c>
    </row>
    <row r="286" spans="1:5" ht="15" customHeight="1" x14ac:dyDescent="0.2">
      <c r="A286" s="257">
        <v>32533019</v>
      </c>
      <c r="B286" s="258">
        <v>30001001127</v>
      </c>
      <c r="C286" s="200">
        <v>3122</v>
      </c>
      <c r="D286" s="259" t="s">
        <v>135</v>
      </c>
      <c r="E286" s="202">
        <v>2148347.4</v>
      </c>
    </row>
    <row r="287" spans="1:5" ht="15" customHeight="1" x14ac:dyDescent="0.2">
      <c r="A287" s="245"/>
      <c r="B287" s="217"/>
      <c r="C287" s="213" t="s">
        <v>55</v>
      </c>
      <c r="D287" s="246"/>
      <c r="E287" s="247">
        <f>SUM(E285:E286)</f>
        <v>2527467.54</v>
      </c>
    </row>
    <row r="288" spans="1:5" ht="15" customHeight="1" x14ac:dyDescent="0.2"/>
    <row r="289" spans="1:5" ht="15" customHeight="1" x14ac:dyDescent="0.2"/>
    <row r="290" spans="1:5" ht="15" customHeight="1" x14ac:dyDescent="0.25">
      <c r="A290" s="33" t="s">
        <v>306</v>
      </c>
    </row>
    <row r="291" spans="1:5" ht="15" customHeight="1" x14ac:dyDescent="0.2">
      <c r="A291" s="321" t="s">
        <v>63</v>
      </c>
      <c r="B291" s="321"/>
      <c r="C291" s="321"/>
      <c r="D291" s="321"/>
      <c r="E291" s="321"/>
    </row>
    <row r="292" spans="1:5" ht="15" customHeight="1" x14ac:dyDescent="0.2">
      <c r="A292" s="321" t="s">
        <v>170</v>
      </c>
      <c r="B292" s="321"/>
      <c r="C292" s="321"/>
      <c r="D292" s="321"/>
      <c r="E292" s="321"/>
    </row>
    <row r="293" spans="1:5" ht="15" customHeight="1" x14ac:dyDescent="0.2">
      <c r="A293" s="320" t="s">
        <v>307</v>
      </c>
      <c r="B293" s="320"/>
      <c r="C293" s="320"/>
      <c r="D293" s="320"/>
      <c r="E293" s="320"/>
    </row>
    <row r="294" spans="1:5" ht="15" customHeight="1" x14ac:dyDescent="0.2">
      <c r="A294" s="320"/>
      <c r="B294" s="320"/>
      <c r="C294" s="320"/>
      <c r="D294" s="320"/>
      <c r="E294" s="320"/>
    </row>
    <row r="295" spans="1:5" ht="15" customHeight="1" x14ac:dyDescent="0.2">
      <c r="A295" s="320"/>
      <c r="B295" s="320"/>
      <c r="C295" s="320"/>
      <c r="D295" s="320"/>
      <c r="E295" s="320"/>
    </row>
    <row r="296" spans="1:5" ht="15" customHeight="1" x14ac:dyDescent="0.2">
      <c r="A296" s="320"/>
      <c r="B296" s="320"/>
      <c r="C296" s="320"/>
      <c r="D296" s="320"/>
      <c r="E296" s="320"/>
    </row>
    <row r="297" spans="1:5" ht="15" customHeight="1" x14ac:dyDescent="0.2">
      <c r="A297" s="320"/>
      <c r="B297" s="320"/>
      <c r="C297" s="320"/>
      <c r="D297" s="320"/>
      <c r="E297" s="320"/>
    </row>
    <row r="298" spans="1:5" ht="15" customHeight="1" x14ac:dyDescent="0.2">
      <c r="A298" s="63"/>
      <c r="B298" s="63"/>
      <c r="C298" s="63"/>
      <c r="D298" s="63"/>
      <c r="E298" s="63"/>
    </row>
    <row r="299" spans="1:5" ht="15" customHeight="1" x14ac:dyDescent="0.25">
      <c r="A299" s="64" t="s">
        <v>1</v>
      </c>
      <c r="B299" s="65"/>
      <c r="C299" s="65"/>
      <c r="D299" s="65"/>
      <c r="E299" s="65"/>
    </row>
    <row r="300" spans="1:5" ht="15" customHeight="1" x14ac:dyDescent="0.2">
      <c r="A300" s="66" t="s">
        <v>75</v>
      </c>
      <c r="B300" s="65"/>
      <c r="C300" s="65"/>
      <c r="D300" s="65"/>
      <c r="E300" s="67" t="s">
        <v>76</v>
      </c>
    </row>
    <row r="301" spans="1:5" ht="15" customHeight="1" x14ac:dyDescent="0.25">
      <c r="A301" s="68"/>
      <c r="B301" s="64"/>
      <c r="C301" s="65"/>
      <c r="D301" s="65"/>
      <c r="E301" s="69"/>
    </row>
    <row r="302" spans="1:5" ht="15" customHeight="1" x14ac:dyDescent="0.2">
      <c r="A302" s="207" t="s">
        <v>49</v>
      </c>
      <c r="B302" s="195" t="s">
        <v>50</v>
      </c>
      <c r="C302" s="207" t="s">
        <v>51</v>
      </c>
      <c r="D302" s="244" t="s">
        <v>52</v>
      </c>
      <c r="E302" s="197" t="s">
        <v>53</v>
      </c>
    </row>
    <row r="303" spans="1:5" ht="15" customHeight="1" x14ac:dyDescent="0.2">
      <c r="A303" s="211">
        <v>33034</v>
      </c>
      <c r="B303" s="258">
        <v>90000000000</v>
      </c>
      <c r="C303" s="200"/>
      <c r="D303" s="201" t="s">
        <v>172</v>
      </c>
      <c r="E303" s="202">
        <v>729270</v>
      </c>
    </row>
    <row r="304" spans="1:5" ht="15" customHeight="1" x14ac:dyDescent="0.2">
      <c r="A304" s="245"/>
      <c r="B304" s="217"/>
      <c r="C304" s="213" t="s">
        <v>55</v>
      </c>
      <c r="D304" s="246"/>
      <c r="E304" s="247">
        <f>SUM(E303:E303)</f>
        <v>729270</v>
      </c>
    </row>
    <row r="305" spans="1:5" ht="15" customHeight="1" x14ac:dyDescent="0.25">
      <c r="A305" s="33"/>
      <c r="B305" s="119"/>
      <c r="C305" s="119"/>
      <c r="D305" s="119"/>
      <c r="E305" s="119"/>
    </row>
    <row r="306" spans="1:5" ht="15" customHeight="1" x14ac:dyDescent="0.25">
      <c r="A306" s="33"/>
      <c r="B306" s="119"/>
      <c r="C306" s="119"/>
      <c r="D306" s="119"/>
      <c r="E306" s="119"/>
    </row>
    <row r="307" spans="1:5" ht="15" customHeight="1" x14ac:dyDescent="0.25">
      <c r="A307" s="33"/>
      <c r="B307" s="119"/>
      <c r="C307" s="119"/>
      <c r="D307" s="119"/>
      <c r="E307" s="119"/>
    </row>
    <row r="308" spans="1:5" ht="15" customHeight="1" x14ac:dyDescent="0.25">
      <c r="A308" s="33"/>
      <c r="B308" s="119"/>
      <c r="C308" s="119"/>
      <c r="D308" s="119"/>
      <c r="E308" s="119"/>
    </row>
    <row r="309" spans="1:5" ht="15" customHeight="1" x14ac:dyDescent="0.25">
      <c r="A309" s="33"/>
      <c r="B309" s="119"/>
      <c r="C309" s="119"/>
      <c r="D309" s="119"/>
      <c r="E309" s="119"/>
    </row>
    <row r="310" spans="1:5" ht="15" customHeight="1" x14ac:dyDescent="0.25">
      <c r="A310" s="33"/>
      <c r="B310" s="119"/>
      <c r="C310" s="119"/>
      <c r="D310" s="119"/>
      <c r="E310" s="119"/>
    </row>
    <row r="311" spans="1:5" ht="15" customHeight="1" x14ac:dyDescent="0.25">
      <c r="A311" s="33"/>
      <c r="B311" s="119"/>
      <c r="C311" s="119"/>
      <c r="D311" s="119"/>
      <c r="E311" s="119"/>
    </row>
    <row r="312" spans="1:5" ht="15" customHeight="1" x14ac:dyDescent="0.25">
      <c r="A312" s="33"/>
      <c r="B312" s="119"/>
      <c r="C312" s="119"/>
      <c r="D312" s="119"/>
      <c r="E312" s="119"/>
    </row>
    <row r="313" spans="1:5" ht="15" customHeight="1" x14ac:dyDescent="0.25">
      <c r="A313" s="33"/>
      <c r="B313" s="119"/>
      <c r="C313" s="119"/>
      <c r="D313" s="119"/>
      <c r="E313" s="119"/>
    </row>
    <row r="314" spans="1:5" ht="15" customHeight="1" x14ac:dyDescent="0.25">
      <c r="A314" s="64" t="s">
        <v>18</v>
      </c>
      <c r="B314" s="65"/>
      <c r="C314" s="65"/>
      <c r="D314" s="65"/>
      <c r="E314" s="68"/>
    </row>
    <row r="315" spans="1:5" ht="15" customHeight="1" x14ac:dyDescent="0.2">
      <c r="A315" s="66" t="s">
        <v>75</v>
      </c>
      <c r="B315" s="65"/>
      <c r="C315" s="65"/>
      <c r="D315" s="65"/>
      <c r="E315" s="67" t="s">
        <v>76</v>
      </c>
    </row>
    <row r="316" spans="1:5" ht="15" customHeight="1" x14ac:dyDescent="0.2"/>
    <row r="317" spans="1:5" ht="15" customHeight="1" x14ac:dyDescent="0.2">
      <c r="A317" s="207" t="s">
        <v>49</v>
      </c>
      <c r="B317" s="207" t="s">
        <v>50</v>
      </c>
      <c r="C317" s="207" t="s">
        <v>51</v>
      </c>
      <c r="D317" s="208" t="s">
        <v>52</v>
      </c>
      <c r="E317" s="207" t="s">
        <v>53</v>
      </c>
    </row>
    <row r="318" spans="1:5" ht="15" customHeight="1" x14ac:dyDescent="0.2">
      <c r="A318" s="211">
        <v>33034</v>
      </c>
      <c r="B318" s="209">
        <v>30001001123</v>
      </c>
      <c r="C318" s="200">
        <v>3122</v>
      </c>
      <c r="D318" s="224" t="s">
        <v>56</v>
      </c>
      <c r="E318" s="254">
        <v>64665</v>
      </c>
    </row>
    <row r="319" spans="1:5" ht="15" customHeight="1" x14ac:dyDescent="0.2">
      <c r="A319" s="211">
        <v>33034</v>
      </c>
      <c r="B319" s="209">
        <v>30001001135</v>
      </c>
      <c r="C319" s="200">
        <v>3122</v>
      </c>
      <c r="D319" s="224" t="s">
        <v>56</v>
      </c>
      <c r="E319" s="254">
        <v>73845</v>
      </c>
    </row>
    <row r="320" spans="1:5" ht="15" customHeight="1" x14ac:dyDescent="0.2">
      <c r="A320" s="211">
        <v>33034</v>
      </c>
      <c r="B320" s="209">
        <v>30001001202</v>
      </c>
      <c r="C320" s="200">
        <v>3122</v>
      </c>
      <c r="D320" s="224" t="s">
        <v>56</v>
      </c>
      <c r="E320" s="254">
        <v>96795</v>
      </c>
    </row>
    <row r="321" spans="1:5" ht="15" customHeight="1" x14ac:dyDescent="0.2">
      <c r="A321" s="211">
        <v>33034</v>
      </c>
      <c r="B321" s="209">
        <v>30001001207</v>
      </c>
      <c r="C321" s="200">
        <v>3122</v>
      </c>
      <c r="D321" s="260" t="s">
        <v>56</v>
      </c>
      <c r="E321" s="254">
        <v>103680</v>
      </c>
    </row>
    <row r="322" spans="1:5" ht="15" customHeight="1" x14ac:dyDescent="0.2">
      <c r="A322" s="211">
        <v>33034</v>
      </c>
      <c r="B322" s="209">
        <v>30001001223</v>
      </c>
      <c r="C322" s="200">
        <v>3122</v>
      </c>
      <c r="D322" s="260" t="s">
        <v>56</v>
      </c>
      <c r="E322" s="254">
        <v>66960</v>
      </c>
    </row>
    <row r="323" spans="1:5" ht="15" customHeight="1" x14ac:dyDescent="0.2">
      <c r="A323" s="211">
        <v>33034</v>
      </c>
      <c r="B323" s="209">
        <v>30001001126</v>
      </c>
      <c r="C323" s="200">
        <v>3122</v>
      </c>
      <c r="D323" s="260" t="s">
        <v>56</v>
      </c>
      <c r="E323" s="254">
        <v>89910</v>
      </c>
    </row>
    <row r="324" spans="1:5" ht="15" customHeight="1" x14ac:dyDescent="0.2">
      <c r="A324" s="211">
        <v>33034</v>
      </c>
      <c r="B324" s="209">
        <v>30001001132</v>
      </c>
      <c r="C324" s="200">
        <v>3122</v>
      </c>
      <c r="D324" s="260" t="s">
        <v>56</v>
      </c>
      <c r="E324" s="254">
        <v>53190</v>
      </c>
    </row>
    <row r="325" spans="1:5" ht="15" customHeight="1" x14ac:dyDescent="0.2">
      <c r="A325" s="211">
        <v>33034</v>
      </c>
      <c r="B325" s="209">
        <v>30001001133</v>
      </c>
      <c r="C325" s="200">
        <v>3122</v>
      </c>
      <c r="D325" s="260" t="s">
        <v>56</v>
      </c>
      <c r="E325" s="254">
        <v>87615</v>
      </c>
    </row>
    <row r="326" spans="1:5" ht="15" customHeight="1" x14ac:dyDescent="0.2">
      <c r="A326" s="211">
        <v>33034</v>
      </c>
      <c r="B326" s="209">
        <v>30001001175</v>
      </c>
      <c r="C326" s="200">
        <v>3122</v>
      </c>
      <c r="D326" s="260" t="s">
        <v>56</v>
      </c>
      <c r="E326" s="254">
        <v>39420</v>
      </c>
    </row>
    <row r="327" spans="1:5" ht="15" customHeight="1" x14ac:dyDescent="0.2">
      <c r="A327" s="211">
        <v>33034</v>
      </c>
      <c r="B327" s="209">
        <v>30102001532</v>
      </c>
      <c r="C327" s="200">
        <v>3122</v>
      </c>
      <c r="D327" s="243" t="s">
        <v>178</v>
      </c>
      <c r="E327" s="254">
        <v>53190</v>
      </c>
    </row>
    <row r="328" spans="1:5" ht="15" customHeight="1" x14ac:dyDescent="0.2">
      <c r="A328" s="245"/>
      <c r="B328" s="212"/>
      <c r="C328" s="213" t="s">
        <v>55</v>
      </c>
      <c r="D328" s="214"/>
      <c r="E328" s="215">
        <f>SUM(E318:E327)</f>
        <v>729270</v>
      </c>
    </row>
    <row r="329" spans="1:5" ht="15" customHeight="1" x14ac:dyDescent="0.2"/>
    <row r="330" spans="1:5" ht="15" customHeight="1" x14ac:dyDescent="0.2"/>
    <row r="331" spans="1:5" ht="15" customHeight="1" x14ac:dyDescent="0.2"/>
    <row r="332" spans="1:5" ht="15" customHeight="1" x14ac:dyDescent="0.2"/>
    <row r="333" spans="1:5" ht="15" customHeight="1" x14ac:dyDescent="0.2"/>
    <row r="334" spans="1:5" ht="15" customHeight="1" x14ac:dyDescent="0.2"/>
    <row r="335" spans="1:5" ht="15" customHeight="1" x14ac:dyDescent="0.2"/>
    <row r="336" spans="1:5"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31">
    <mergeCell ref="A293:E297"/>
    <mergeCell ref="A229:E236"/>
    <mergeCell ref="A263:E263"/>
    <mergeCell ref="A264:E264"/>
    <mergeCell ref="A265:E271"/>
    <mergeCell ref="A291:E291"/>
    <mergeCell ref="A292:E292"/>
    <mergeCell ref="A228:E228"/>
    <mergeCell ref="A107:E107"/>
    <mergeCell ref="A108:E108"/>
    <mergeCell ref="A109:E115"/>
    <mergeCell ref="A133:E133"/>
    <mergeCell ref="A134:E139"/>
    <mergeCell ref="A159:E159"/>
    <mergeCell ref="A160:E160"/>
    <mergeCell ref="A161:E164"/>
    <mergeCell ref="A180:E182"/>
    <mergeCell ref="A183:E192"/>
    <mergeCell ref="A227:E227"/>
    <mergeCell ref="A83:E87"/>
    <mergeCell ref="A2:E2"/>
    <mergeCell ref="A3:E3"/>
    <mergeCell ref="A4:E8"/>
    <mergeCell ref="A26:E26"/>
    <mergeCell ref="A27:E27"/>
    <mergeCell ref="A28:E31"/>
    <mergeCell ref="A54:E54"/>
    <mergeCell ref="A55:E55"/>
    <mergeCell ref="A56:E61"/>
    <mergeCell ref="A81:E81"/>
    <mergeCell ref="A82:E82"/>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4: Rozpočtové změny č. 627/12 - 637/12 schválené Radou Olomouckého kraje 20.11.2012</oddHeader>
    <oddFooter xml:space="preserve">&amp;L&amp;"Arial,Kurzíva"Zastupitelstvo OK 21.12.2012
5.1. - Rozpočet Olomouckého kraje 2012 - rozpočtové změny 
Příloha č.4: Rozpočtové změny č. 627/12 - 637/12 schválené Radou OK 20.11.2012&amp;R&amp;"Arial,Kurzíva"Strana &amp;P (celkem 122)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9"/>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6" max="6" width="11" customWidth="1"/>
  </cols>
  <sheetData>
    <row r="1" spans="1:5" ht="15" customHeight="1" x14ac:dyDescent="0.25">
      <c r="A1" s="33" t="s">
        <v>69</v>
      </c>
    </row>
    <row r="2" spans="1:5" ht="15" customHeight="1" x14ac:dyDescent="0.2">
      <c r="A2" s="321" t="s">
        <v>58</v>
      </c>
      <c r="B2" s="321"/>
      <c r="C2" s="321"/>
      <c r="D2" s="321"/>
      <c r="E2" s="321"/>
    </row>
    <row r="3" spans="1:5" ht="15" customHeight="1" x14ac:dyDescent="0.2">
      <c r="A3" s="320" t="s">
        <v>619</v>
      </c>
      <c r="B3" s="320"/>
      <c r="C3" s="320"/>
      <c r="D3" s="320"/>
      <c r="E3" s="320"/>
    </row>
    <row r="4" spans="1:5" ht="15" customHeight="1" x14ac:dyDescent="0.2">
      <c r="A4" s="320"/>
      <c r="B4" s="320"/>
      <c r="C4" s="320"/>
      <c r="D4" s="320"/>
      <c r="E4" s="320"/>
    </row>
    <row r="5" spans="1:5" ht="15" customHeight="1" x14ac:dyDescent="0.2">
      <c r="A5" s="320"/>
      <c r="B5" s="320"/>
      <c r="C5" s="320"/>
      <c r="D5" s="320"/>
      <c r="E5" s="320"/>
    </row>
    <row r="6" spans="1:5" ht="15" customHeight="1" x14ac:dyDescent="0.2">
      <c r="A6" s="320"/>
      <c r="B6" s="320"/>
      <c r="C6" s="320"/>
      <c r="D6" s="320"/>
      <c r="E6" s="320"/>
    </row>
    <row r="7" spans="1:5" ht="15" customHeight="1" x14ac:dyDescent="0.2">
      <c r="A7" s="320"/>
      <c r="B7" s="320"/>
      <c r="C7" s="320"/>
      <c r="D7" s="320"/>
      <c r="E7" s="320"/>
    </row>
    <row r="8" spans="1:5" ht="15" customHeight="1" x14ac:dyDescent="0.2">
      <c r="A8" s="320"/>
      <c r="B8" s="320"/>
      <c r="C8" s="320"/>
      <c r="D8" s="320"/>
      <c r="E8" s="320"/>
    </row>
    <row r="9" spans="1:5" ht="15" customHeight="1" x14ac:dyDescent="0.2">
      <c r="A9" s="320"/>
      <c r="B9" s="320"/>
      <c r="C9" s="320"/>
      <c r="D9" s="320"/>
      <c r="E9" s="320"/>
    </row>
    <row r="10" spans="1:5" ht="15" customHeight="1" x14ac:dyDescent="0.2">
      <c r="A10" s="320"/>
      <c r="B10" s="320"/>
      <c r="C10" s="320"/>
      <c r="D10" s="320"/>
      <c r="E10" s="320"/>
    </row>
    <row r="11" spans="1:5" ht="15" customHeight="1" x14ac:dyDescent="0.2">
      <c r="B11" s="85"/>
    </row>
    <row r="12" spans="1:5" ht="15" customHeight="1" x14ac:dyDescent="0.25">
      <c r="A12" s="36" t="s">
        <v>1</v>
      </c>
      <c r="B12" s="86"/>
      <c r="C12" s="35"/>
      <c r="D12" s="35"/>
      <c r="E12" s="35"/>
    </row>
    <row r="13" spans="1:5" ht="15" customHeight="1" x14ac:dyDescent="0.2">
      <c r="A13" s="38" t="s">
        <v>70</v>
      </c>
      <c r="B13" s="61"/>
      <c r="C13" s="37"/>
      <c r="D13" s="37"/>
      <c r="E13" s="39" t="s">
        <v>71</v>
      </c>
    </row>
    <row r="14" spans="1:5" ht="15" customHeight="1" x14ac:dyDescent="0.2">
      <c r="A14" s="41"/>
      <c r="B14" s="87"/>
      <c r="C14" s="41"/>
      <c r="D14" s="41"/>
      <c r="E14" s="42"/>
    </row>
    <row r="15" spans="1:5" ht="15" customHeight="1" x14ac:dyDescent="0.2">
      <c r="A15" s="43" t="s">
        <v>49</v>
      </c>
      <c r="B15" s="45" t="s">
        <v>50</v>
      </c>
      <c r="C15" s="47" t="s">
        <v>51</v>
      </c>
      <c r="D15" s="54" t="s">
        <v>52</v>
      </c>
      <c r="E15" s="45" t="s">
        <v>53</v>
      </c>
    </row>
    <row r="16" spans="1:5" ht="15" customHeight="1" x14ac:dyDescent="0.2">
      <c r="A16" s="88">
        <v>6</v>
      </c>
      <c r="B16" s="89">
        <v>90000001601</v>
      </c>
      <c r="C16" s="90">
        <v>6172</v>
      </c>
      <c r="D16" s="91" t="s">
        <v>72</v>
      </c>
      <c r="E16" s="49">
        <v>-35766</v>
      </c>
    </row>
    <row r="17" spans="1:5" ht="15" customHeight="1" x14ac:dyDescent="0.2">
      <c r="A17" s="88">
        <v>6</v>
      </c>
      <c r="B17" s="89">
        <v>90000001602</v>
      </c>
      <c r="C17" s="90">
        <v>6172</v>
      </c>
      <c r="D17" s="91" t="s">
        <v>72</v>
      </c>
      <c r="E17" s="49">
        <v>-349460</v>
      </c>
    </row>
    <row r="18" spans="1:5" ht="15" customHeight="1" x14ac:dyDescent="0.2">
      <c r="A18" s="55">
        <v>6</v>
      </c>
      <c r="B18" s="89">
        <v>90000001604</v>
      </c>
      <c r="C18" s="47">
        <v>6172</v>
      </c>
      <c r="D18" s="91" t="s">
        <v>72</v>
      </c>
      <c r="E18" s="49">
        <v>-1091</v>
      </c>
    </row>
    <row r="19" spans="1:5" ht="15" customHeight="1" x14ac:dyDescent="0.2">
      <c r="A19" s="88">
        <v>6</v>
      </c>
      <c r="B19" s="89">
        <v>90000001605</v>
      </c>
      <c r="C19" s="90">
        <v>6172</v>
      </c>
      <c r="D19" s="91" t="s">
        <v>72</v>
      </c>
      <c r="E19" s="49">
        <v>-6690</v>
      </c>
    </row>
    <row r="20" spans="1:5" ht="15" customHeight="1" x14ac:dyDescent="0.2">
      <c r="A20" s="55">
        <v>6</v>
      </c>
      <c r="B20" s="89">
        <v>90000001608</v>
      </c>
      <c r="C20" s="47">
        <v>6172</v>
      </c>
      <c r="D20" s="91" t="s">
        <v>72</v>
      </c>
      <c r="E20" s="49">
        <v>-45682</v>
      </c>
    </row>
    <row r="21" spans="1:5" ht="15" customHeight="1" x14ac:dyDescent="0.2">
      <c r="A21" s="55">
        <v>6</v>
      </c>
      <c r="B21" s="89">
        <v>90000001603</v>
      </c>
      <c r="C21" s="47">
        <v>6172</v>
      </c>
      <c r="D21" s="91" t="s">
        <v>72</v>
      </c>
      <c r="E21" s="49">
        <v>26907</v>
      </c>
    </row>
    <row r="22" spans="1:5" ht="15" customHeight="1" x14ac:dyDescent="0.2">
      <c r="A22" s="55">
        <v>6</v>
      </c>
      <c r="B22" s="89">
        <v>90000001606</v>
      </c>
      <c r="C22" s="47">
        <v>6172</v>
      </c>
      <c r="D22" s="91" t="s">
        <v>72</v>
      </c>
      <c r="E22" s="49">
        <v>82743</v>
      </c>
    </row>
    <row r="23" spans="1:5" ht="15" customHeight="1" x14ac:dyDescent="0.2">
      <c r="A23" s="55">
        <v>6</v>
      </c>
      <c r="B23" s="89">
        <v>90000001607</v>
      </c>
      <c r="C23" s="47">
        <v>6172</v>
      </c>
      <c r="D23" s="91" t="s">
        <v>72</v>
      </c>
      <c r="E23" s="49">
        <v>60360</v>
      </c>
    </row>
    <row r="24" spans="1:5" ht="15" customHeight="1" x14ac:dyDescent="0.2">
      <c r="A24" s="92"/>
      <c r="B24" s="73"/>
      <c r="C24" s="79" t="s">
        <v>55</v>
      </c>
      <c r="D24" s="93"/>
      <c r="E24" s="94">
        <f>SUM(E16:E23)</f>
        <v>-268679</v>
      </c>
    </row>
    <row r="25" spans="1:5" ht="15" customHeight="1" x14ac:dyDescent="0.2">
      <c r="A25" s="35"/>
      <c r="B25" s="86"/>
      <c r="C25" s="35"/>
      <c r="D25" s="35"/>
      <c r="E25" s="35"/>
    </row>
    <row r="26" spans="1:5" ht="15" customHeight="1" x14ac:dyDescent="0.25">
      <c r="A26" s="64" t="s">
        <v>18</v>
      </c>
      <c r="B26" s="95"/>
      <c r="C26" s="65"/>
      <c r="D26" s="65"/>
      <c r="E26" s="68"/>
    </row>
    <row r="27" spans="1:5" ht="15" customHeight="1" x14ac:dyDescent="0.2">
      <c r="A27" s="38" t="s">
        <v>60</v>
      </c>
      <c r="B27" s="61"/>
      <c r="C27" s="37"/>
      <c r="D27" s="37"/>
      <c r="E27" s="39" t="s">
        <v>61</v>
      </c>
    </row>
    <row r="28" spans="1:5" ht="15" customHeight="1" x14ac:dyDescent="0.2">
      <c r="A28" s="68"/>
      <c r="B28" s="96"/>
      <c r="C28" s="65"/>
      <c r="D28" s="68"/>
      <c r="E28" s="97"/>
    </row>
    <row r="29" spans="1:5" ht="15" customHeight="1" x14ac:dyDescent="0.2">
      <c r="A29" s="43" t="s">
        <v>49</v>
      </c>
      <c r="B29" s="45" t="s">
        <v>50</v>
      </c>
      <c r="C29" s="45" t="s">
        <v>51</v>
      </c>
      <c r="D29" s="98" t="s">
        <v>52</v>
      </c>
      <c r="E29" s="45" t="s">
        <v>53</v>
      </c>
    </row>
    <row r="30" spans="1:5" ht="15" customHeight="1" x14ac:dyDescent="0.2">
      <c r="A30" s="55">
        <v>6</v>
      </c>
      <c r="B30" s="56">
        <v>30003001601</v>
      </c>
      <c r="C30" s="56">
        <v>3314</v>
      </c>
      <c r="D30" s="99" t="s">
        <v>56</v>
      </c>
      <c r="E30" s="100">
        <v>-47688</v>
      </c>
    </row>
    <row r="31" spans="1:5" ht="15" customHeight="1" x14ac:dyDescent="0.2">
      <c r="A31" s="55">
        <v>6</v>
      </c>
      <c r="B31" s="56">
        <v>30003001602</v>
      </c>
      <c r="C31" s="101">
        <v>3315</v>
      </c>
      <c r="D31" s="99" t="s">
        <v>56</v>
      </c>
      <c r="E31" s="100">
        <v>-465947</v>
      </c>
    </row>
    <row r="32" spans="1:5" ht="15" customHeight="1" x14ac:dyDescent="0.2">
      <c r="A32" s="55">
        <v>6</v>
      </c>
      <c r="B32" s="56">
        <v>30003001604</v>
      </c>
      <c r="C32" s="101">
        <v>3315</v>
      </c>
      <c r="D32" s="99" t="s">
        <v>56</v>
      </c>
      <c r="E32" s="100">
        <v>-1455</v>
      </c>
    </row>
    <row r="33" spans="1:5" ht="15" customHeight="1" x14ac:dyDescent="0.2">
      <c r="A33" s="55">
        <v>6</v>
      </c>
      <c r="B33" s="56">
        <v>30003001605</v>
      </c>
      <c r="C33" s="101">
        <v>3319</v>
      </c>
      <c r="D33" s="99" t="s">
        <v>56</v>
      </c>
      <c r="E33" s="100">
        <v>-8920</v>
      </c>
    </row>
    <row r="34" spans="1:5" ht="15" customHeight="1" x14ac:dyDescent="0.2">
      <c r="A34" s="55">
        <v>6</v>
      </c>
      <c r="B34" s="56">
        <v>30003001608</v>
      </c>
      <c r="C34" s="101">
        <v>3315</v>
      </c>
      <c r="D34" s="99" t="s">
        <v>56</v>
      </c>
      <c r="E34" s="100">
        <v>-60910</v>
      </c>
    </row>
    <row r="35" spans="1:5" ht="15" customHeight="1" x14ac:dyDescent="0.2">
      <c r="A35" s="55">
        <v>6</v>
      </c>
      <c r="B35" s="56">
        <v>30003001603</v>
      </c>
      <c r="C35" s="101">
        <v>3315</v>
      </c>
      <c r="D35" s="99" t="s">
        <v>56</v>
      </c>
      <c r="E35" s="100">
        <v>26907</v>
      </c>
    </row>
    <row r="36" spans="1:5" ht="15" customHeight="1" x14ac:dyDescent="0.2">
      <c r="A36" s="55">
        <v>6</v>
      </c>
      <c r="B36" s="56">
        <v>30003001606</v>
      </c>
      <c r="C36" s="101">
        <v>3315</v>
      </c>
      <c r="D36" s="99" t="s">
        <v>56</v>
      </c>
      <c r="E36" s="100">
        <v>82743</v>
      </c>
    </row>
    <row r="37" spans="1:5" ht="15" customHeight="1" x14ac:dyDescent="0.2">
      <c r="A37" s="55">
        <v>6</v>
      </c>
      <c r="B37" s="56">
        <v>30003001607</v>
      </c>
      <c r="C37" s="101">
        <v>3315</v>
      </c>
      <c r="D37" s="99" t="s">
        <v>56</v>
      </c>
      <c r="E37" s="100">
        <v>60360</v>
      </c>
    </row>
    <row r="38" spans="1:5" ht="15" customHeight="1" x14ac:dyDescent="0.2">
      <c r="A38" s="92"/>
      <c r="B38" s="73"/>
      <c r="C38" s="79" t="s">
        <v>55</v>
      </c>
      <c r="D38" s="102"/>
      <c r="E38" s="94">
        <f>SUM(E30:E37)</f>
        <v>-414910</v>
      </c>
    </row>
    <row r="39" spans="1:5" ht="15" customHeight="1" x14ac:dyDescent="0.2">
      <c r="A39" s="77"/>
      <c r="B39" s="103"/>
      <c r="C39" s="104"/>
      <c r="D39" s="105"/>
      <c r="E39" s="106"/>
    </row>
    <row r="40" spans="1:5" ht="15" customHeight="1" x14ac:dyDescent="0.25">
      <c r="A40" s="64" t="s">
        <v>18</v>
      </c>
      <c r="B40" s="95"/>
      <c r="C40" s="65"/>
      <c r="D40" s="65"/>
      <c r="E40" s="65"/>
    </row>
    <row r="41" spans="1:5" ht="15" customHeight="1" x14ac:dyDescent="0.2">
      <c r="A41" s="66" t="s">
        <v>70</v>
      </c>
      <c r="B41" s="95"/>
      <c r="C41" s="65"/>
      <c r="D41" s="65"/>
      <c r="E41" s="67" t="s">
        <v>71</v>
      </c>
    </row>
    <row r="42" spans="1:5" ht="15" customHeight="1" x14ac:dyDescent="0.25">
      <c r="A42" s="64"/>
      <c r="B42" s="107"/>
      <c r="C42" s="65"/>
      <c r="D42" s="65"/>
      <c r="E42" s="69"/>
    </row>
    <row r="43" spans="1:5" ht="15" customHeight="1" x14ac:dyDescent="0.2">
      <c r="A43" s="70"/>
      <c r="B43" s="70"/>
      <c r="C43" s="45" t="s">
        <v>51</v>
      </c>
      <c r="D43" s="71" t="s">
        <v>52</v>
      </c>
      <c r="E43" s="45" t="s">
        <v>53</v>
      </c>
    </row>
    <row r="44" spans="1:5" ht="15" customHeight="1" x14ac:dyDescent="0.2">
      <c r="A44" s="108"/>
      <c r="B44" s="109"/>
      <c r="C44" s="101">
        <v>6172</v>
      </c>
      <c r="D44" s="110" t="s">
        <v>68</v>
      </c>
      <c r="E44" s="111">
        <v>146231</v>
      </c>
    </row>
    <row r="45" spans="1:5" ht="15" customHeight="1" x14ac:dyDescent="0.2">
      <c r="A45" s="108"/>
      <c r="B45" s="77"/>
      <c r="C45" s="79" t="s">
        <v>55</v>
      </c>
      <c r="D45" s="80"/>
      <c r="E45" s="81">
        <f>SUM(E44:E44)</f>
        <v>146231</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3" t="s">
        <v>73</v>
      </c>
    </row>
    <row r="55" spans="1:5" ht="15" customHeight="1" x14ac:dyDescent="0.2">
      <c r="A55" s="321" t="s">
        <v>58</v>
      </c>
      <c r="B55" s="321"/>
      <c r="C55" s="321"/>
      <c r="D55" s="321"/>
      <c r="E55" s="321"/>
    </row>
    <row r="56" spans="1:5" ht="15" customHeight="1" x14ac:dyDescent="0.2">
      <c r="A56" s="320" t="s">
        <v>620</v>
      </c>
      <c r="B56" s="320"/>
      <c r="C56" s="320"/>
      <c r="D56" s="320"/>
      <c r="E56" s="320"/>
    </row>
    <row r="57" spans="1:5" ht="15" customHeight="1" x14ac:dyDescent="0.2">
      <c r="A57" s="320"/>
      <c r="B57" s="320"/>
      <c r="C57" s="320"/>
      <c r="D57" s="320"/>
      <c r="E57" s="320"/>
    </row>
    <row r="58" spans="1:5" ht="15" customHeight="1" x14ac:dyDescent="0.2">
      <c r="A58" s="320"/>
      <c r="B58" s="320"/>
      <c r="C58" s="320"/>
      <c r="D58" s="320"/>
      <c r="E58" s="320"/>
    </row>
    <row r="59" spans="1:5" ht="15" customHeight="1" x14ac:dyDescent="0.2">
      <c r="A59" s="320"/>
      <c r="B59" s="320"/>
      <c r="C59" s="320"/>
      <c r="D59" s="320"/>
      <c r="E59" s="320"/>
    </row>
    <row r="60" spans="1:5" ht="15" customHeight="1" x14ac:dyDescent="0.2">
      <c r="A60" s="320"/>
      <c r="B60" s="320"/>
      <c r="C60" s="320"/>
      <c r="D60" s="320"/>
      <c r="E60" s="320"/>
    </row>
    <row r="61" spans="1:5" ht="15" customHeight="1" x14ac:dyDescent="0.2">
      <c r="A61" s="320"/>
      <c r="B61" s="320"/>
      <c r="C61" s="320"/>
      <c r="D61" s="320"/>
      <c r="E61" s="320"/>
    </row>
    <row r="62" spans="1:5" ht="15" customHeight="1" x14ac:dyDescent="0.2">
      <c r="A62" s="320"/>
      <c r="B62" s="320"/>
      <c r="C62" s="320"/>
      <c r="D62" s="320"/>
      <c r="E62" s="320"/>
    </row>
    <row r="63" spans="1:5" ht="15" customHeight="1" x14ac:dyDescent="0.2">
      <c r="A63" s="320"/>
      <c r="B63" s="320"/>
      <c r="C63" s="320"/>
      <c r="D63" s="320"/>
      <c r="E63" s="320"/>
    </row>
    <row r="64" spans="1:5" ht="15" customHeight="1" x14ac:dyDescent="0.2">
      <c r="B64" s="85"/>
    </row>
    <row r="65" spans="1:5" ht="15" customHeight="1" x14ac:dyDescent="0.25">
      <c r="A65" s="36" t="s">
        <v>1</v>
      </c>
      <c r="B65" s="86"/>
      <c r="C65" s="35"/>
      <c r="D65" s="35"/>
      <c r="E65" s="35"/>
    </row>
    <row r="66" spans="1:5" ht="15" customHeight="1" x14ac:dyDescent="0.2">
      <c r="A66" s="38" t="s">
        <v>70</v>
      </c>
      <c r="B66" s="61"/>
      <c r="C66" s="37"/>
      <c r="D66" s="37"/>
      <c r="E66" s="39" t="s">
        <v>71</v>
      </c>
    </row>
    <row r="67" spans="1:5" ht="15" customHeight="1" x14ac:dyDescent="0.2">
      <c r="A67" s="41"/>
      <c r="B67" s="87"/>
      <c r="C67" s="41"/>
      <c r="D67" s="41"/>
      <c r="E67" s="42"/>
    </row>
    <row r="68" spans="1:5" ht="15" customHeight="1" x14ac:dyDescent="0.2">
      <c r="A68" s="43" t="s">
        <v>49</v>
      </c>
      <c r="B68" s="45" t="s">
        <v>50</v>
      </c>
      <c r="C68" s="47" t="s">
        <v>51</v>
      </c>
      <c r="D68" s="54" t="s">
        <v>52</v>
      </c>
      <c r="E68" s="45" t="s">
        <v>53</v>
      </c>
    </row>
    <row r="69" spans="1:5" ht="15" customHeight="1" x14ac:dyDescent="0.2">
      <c r="A69" s="88">
        <v>6</v>
      </c>
      <c r="B69" s="89">
        <v>90000001702</v>
      </c>
      <c r="C69" s="90">
        <v>6172</v>
      </c>
      <c r="D69" s="91" t="s">
        <v>72</v>
      </c>
      <c r="E69" s="49">
        <v>-96000</v>
      </c>
    </row>
    <row r="70" spans="1:5" ht="15" customHeight="1" x14ac:dyDescent="0.2">
      <c r="A70" s="88">
        <v>6</v>
      </c>
      <c r="B70" s="89">
        <v>90000001703</v>
      </c>
      <c r="C70" s="90">
        <v>6172</v>
      </c>
      <c r="D70" s="91" t="s">
        <v>72</v>
      </c>
      <c r="E70" s="49">
        <v>-750</v>
      </c>
    </row>
    <row r="71" spans="1:5" ht="15" customHeight="1" x14ac:dyDescent="0.2">
      <c r="A71" s="92"/>
      <c r="B71" s="73"/>
      <c r="C71" s="79" t="s">
        <v>55</v>
      </c>
      <c r="D71" s="93"/>
      <c r="E71" s="94">
        <f>SUM(E69:E70)</f>
        <v>-96750</v>
      </c>
    </row>
    <row r="72" spans="1:5" ht="15" customHeight="1" x14ac:dyDescent="0.2">
      <c r="A72" s="35"/>
      <c r="B72" s="86"/>
      <c r="C72" s="35"/>
      <c r="D72" s="35"/>
      <c r="E72" s="35"/>
    </row>
    <row r="73" spans="1:5" ht="15" customHeight="1" x14ac:dyDescent="0.25">
      <c r="A73" s="64" t="s">
        <v>18</v>
      </c>
      <c r="B73" s="95"/>
      <c r="C73" s="65"/>
      <c r="D73" s="65"/>
      <c r="E73" s="68"/>
    </row>
    <row r="74" spans="1:5" ht="15" customHeight="1" x14ac:dyDescent="0.2">
      <c r="A74" s="38" t="s">
        <v>47</v>
      </c>
      <c r="B74" s="85"/>
      <c r="E74" t="s">
        <v>48</v>
      </c>
    </row>
    <row r="75" spans="1:5" ht="15" customHeight="1" x14ac:dyDescent="0.2">
      <c r="A75" s="68"/>
      <c r="B75" s="96"/>
      <c r="C75" s="65"/>
      <c r="D75" s="68"/>
      <c r="E75" s="97"/>
    </row>
    <row r="76" spans="1:5" ht="15" customHeight="1" x14ac:dyDescent="0.2">
      <c r="A76" s="43" t="s">
        <v>49</v>
      </c>
      <c r="B76" s="45" t="s">
        <v>50</v>
      </c>
      <c r="C76" s="45" t="s">
        <v>51</v>
      </c>
      <c r="D76" s="98" t="s">
        <v>52</v>
      </c>
      <c r="E76" s="45" t="s">
        <v>53</v>
      </c>
    </row>
    <row r="77" spans="1:5" ht="15" customHeight="1" x14ac:dyDescent="0.2">
      <c r="A77" s="55">
        <v>6</v>
      </c>
      <c r="B77" s="56">
        <v>30005001702</v>
      </c>
      <c r="C77" s="56">
        <v>3529</v>
      </c>
      <c r="D77" s="99" t="s">
        <v>56</v>
      </c>
      <c r="E77" s="100">
        <v>-128000</v>
      </c>
    </row>
    <row r="78" spans="1:5" ht="15" customHeight="1" x14ac:dyDescent="0.2">
      <c r="A78" s="55">
        <v>6</v>
      </c>
      <c r="B78" s="56">
        <v>30005001703</v>
      </c>
      <c r="C78" s="56">
        <v>3529</v>
      </c>
      <c r="D78" s="99" t="s">
        <v>56</v>
      </c>
      <c r="E78" s="100">
        <v>-1000</v>
      </c>
    </row>
    <row r="79" spans="1:5" ht="15" customHeight="1" x14ac:dyDescent="0.2">
      <c r="A79" s="92"/>
      <c r="B79" s="73"/>
      <c r="C79" s="79" t="s">
        <v>55</v>
      </c>
      <c r="D79" s="102"/>
      <c r="E79" s="94">
        <f>SUM(E77:E78)</f>
        <v>-129000</v>
      </c>
    </row>
    <row r="80" spans="1:5" ht="15" customHeight="1" x14ac:dyDescent="0.2"/>
    <row r="81" spans="1:5" ht="15" customHeight="1" x14ac:dyDescent="0.25">
      <c r="A81" s="64" t="s">
        <v>18</v>
      </c>
      <c r="B81" s="95"/>
      <c r="C81" s="65"/>
      <c r="D81" s="65"/>
      <c r="E81" s="65"/>
    </row>
    <row r="82" spans="1:5" ht="15" customHeight="1" x14ac:dyDescent="0.2">
      <c r="A82" s="66" t="s">
        <v>70</v>
      </c>
      <c r="B82" s="95"/>
      <c r="C82" s="65"/>
      <c r="D82" s="65"/>
      <c r="E82" s="67" t="s">
        <v>71</v>
      </c>
    </row>
    <row r="83" spans="1:5" ht="15" customHeight="1" x14ac:dyDescent="0.25">
      <c r="A83" s="64"/>
      <c r="B83" s="107"/>
      <c r="C83" s="65"/>
      <c r="D83" s="65"/>
      <c r="E83" s="69"/>
    </row>
    <row r="84" spans="1:5" ht="15" customHeight="1" x14ac:dyDescent="0.2">
      <c r="A84" s="70"/>
      <c r="B84" s="70"/>
      <c r="C84" s="45" t="s">
        <v>51</v>
      </c>
      <c r="D84" s="71" t="s">
        <v>52</v>
      </c>
      <c r="E84" s="45" t="s">
        <v>53</v>
      </c>
    </row>
    <row r="85" spans="1:5" ht="15" customHeight="1" x14ac:dyDescent="0.2">
      <c r="A85" s="108"/>
      <c r="B85" s="109"/>
      <c r="C85" s="101">
        <v>6172</v>
      </c>
      <c r="D85" s="110" t="s">
        <v>68</v>
      </c>
      <c r="E85" s="111">
        <v>32250</v>
      </c>
    </row>
    <row r="86" spans="1:5" ht="15" customHeight="1" x14ac:dyDescent="0.2">
      <c r="A86" s="108"/>
      <c r="B86" s="77"/>
      <c r="C86" s="79" t="s">
        <v>55</v>
      </c>
      <c r="D86" s="80"/>
      <c r="E86" s="81">
        <f>SUM(E85:E85)</f>
        <v>32250</v>
      </c>
    </row>
    <row r="87" spans="1:5" ht="15" customHeight="1" x14ac:dyDescent="0.2"/>
    <row r="88" spans="1:5" ht="15" customHeight="1" x14ac:dyDescent="0.2"/>
    <row r="89" spans="1:5" ht="15" customHeight="1" x14ac:dyDescent="0.25">
      <c r="A89" s="33" t="s">
        <v>74</v>
      </c>
    </row>
    <row r="90" spans="1:5" ht="15" customHeight="1" x14ac:dyDescent="0.2">
      <c r="A90" s="321" t="s">
        <v>63</v>
      </c>
      <c r="B90" s="321"/>
      <c r="C90" s="321"/>
      <c r="D90" s="321"/>
      <c r="E90" s="321"/>
    </row>
    <row r="91" spans="1:5" ht="15" customHeight="1" x14ac:dyDescent="0.2">
      <c r="A91" s="320" t="s">
        <v>621</v>
      </c>
      <c r="B91" s="320"/>
      <c r="C91" s="320"/>
      <c r="D91" s="320"/>
      <c r="E91" s="320"/>
    </row>
    <row r="92" spans="1:5" ht="15" customHeight="1" x14ac:dyDescent="0.2">
      <c r="A92" s="320"/>
      <c r="B92" s="320"/>
      <c r="C92" s="320"/>
      <c r="D92" s="320"/>
      <c r="E92" s="320"/>
    </row>
    <row r="93" spans="1:5" ht="15" customHeight="1" x14ac:dyDescent="0.2">
      <c r="A93" s="320"/>
      <c r="B93" s="320"/>
      <c r="C93" s="320"/>
      <c r="D93" s="320"/>
      <c r="E93" s="320"/>
    </row>
    <row r="94" spans="1:5" ht="15" customHeight="1" x14ac:dyDescent="0.2">
      <c r="A94" s="320"/>
      <c r="B94" s="320"/>
      <c r="C94" s="320"/>
      <c r="D94" s="320"/>
      <c r="E94" s="320"/>
    </row>
    <row r="95" spans="1:5" ht="15" customHeight="1" x14ac:dyDescent="0.2">
      <c r="A95" s="320"/>
      <c r="B95" s="320"/>
      <c r="C95" s="320"/>
      <c r="D95" s="320"/>
      <c r="E95" s="320"/>
    </row>
    <row r="96" spans="1:5" ht="15" customHeight="1" x14ac:dyDescent="0.2">
      <c r="A96" s="320"/>
      <c r="B96" s="320"/>
      <c r="C96" s="320"/>
      <c r="D96" s="320"/>
      <c r="E96" s="320"/>
    </row>
    <row r="97" spans="1:5" ht="15" customHeight="1" x14ac:dyDescent="0.2">
      <c r="A97" s="320"/>
      <c r="B97" s="320"/>
      <c r="C97" s="320"/>
      <c r="D97" s="320"/>
      <c r="E97" s="320"/>
    </row>
    <row r="98" spans="1:5" ht="15" customHeight="1" x14ac:dyDescent="0.2">
      <c r="A98" s="320"/>
      <c r="B98" s="320"/>
      <c r="C98" s="320"/>
      <c r="D98" s="320"/>
      <c r="E98" s="320"/>
    </row>
    <row r="99" spans="1:5" ht="15" customHeight="1" x14ac:dyDescent="0.2"/>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1</v>
      </c>
      <c r="B106" s="37"/>
      <c r="C106" s="37"/>
      <c r="D106" s="37"/>
      <c r="E106" s="37"/>
    </row>
    <row r="107" spans="1:5" ht="15" customHeight="1" x14ac:dyDescent="0.2">
      <c r="A107" s="38" t="s">
        <v>70</v>
      </c>
      <c r="B107" s="37"/>
      <c r="C107" s="37"/>
      <c r="D107" s="37"/>
      <c r="E107" s="39" t="s">
        <v>71</v>
      </c>
    </row>
    <row r="108" spans="1:5" ht="15" customHeight="1" x14ac:dyDescent="0.25">
      <c r="A108" s="41"/>
      <c r="B108" s="36"/>
      <c r="C108" s="37"/>
      <c r="D108" s="37"/>
      <c r="E108" s="42"/>
    </row>
    <row r="109" spans="1:5" ht="15" customHeight="1" x14ac:dyDescent="0.2">
      <c r="A109" s="45" t="s">
        <v>49</v>
      </c>
      <c r="B109" s="43" t="s">
        <v>50</v>
      </c>
      <c r="C109" s="43" t="s">
        <v>51</v>
      </c>
      <c r="D109" s="54" t="s">
        <v>52</v>
      </c>
      <c r="E109" s="112" t="s">
        <v>53</v>
      </c>
    </row>
    <row r="110" spans="1:5" ht="15" customHeight="1" x14ac:dyDescent="0.2">
      <c r="A110" s="113">
        <v>20</v>
      </c>
      <c r="B110" s="114">
        <v>90000001110</v>
      </c>
      <c r="C110" s="115">
        <v>6172</v>
      </c>
      <c r="D110" s="116" t="s">
        <v>72</v>
      </c>
      <c r="E110" s="117">
        <v>69212</v>
      </c>
    </row>
    <row r="111" spans="1:5" ht="15" customHeight="1" x14ac:dyDescent="0.2">
      <c r="A111" s="113">
        <v>20</v>
      </c>
      <c r="B111" s="114">
        <v>90000001355</v>
      </c>
      <c r="C111" s="115">
        <v>6172</v>
      </c>
      <c r="D111" s="116" t="s">
        <v>72</v>
      </c>
      <c r="E111" s="117">
        <v>184627</v>
      </c>
    </row>
    <row r="112" spans="1:5" ht="15" customHeight="1" x14ac:dyDescent="0.2">
      <c r="A112" s="92"/>
      <c r="B112" s="47"/>
      <c r="C112" s="60" t="s">
        <v>55</v>
      </c>
      <c r="D112" s="51"/>
      <c r="E112" s="52">
        <f>SUM(E110:E111)</f>
        <v>253839</v>
      </c>
    </row>
    <row r="113" spans="1:5" ht="15" customHeight="1" x14ac:dyDescent="0.2"/>
    <row r="114" spans="1:5" ht="15" customHeight="1" x14ac:dyDescent="0.25">
      <c r="A114" s="36" t="s">
        <v>18</v>
      </c>
    </row>
    <row r="115" spans="1:5" ht="15" customHeight="1" x14ac:dyDescent="0.2">
      <c r="A115" s="38" t="s">
        <v>75</v>
      </c>
      <c r="B115" s="37"/>
      <c r="C115" s="37"/>
      <c r="D115" s="37"/>
      <c r="E115" s="39" t="s">
        <v>76</v>
      </c>
    </row>
    <row r="116" spans="1:5" ht="15" customHeight="1" x14ac:dyDescent="0.2">
      <c r="A116" s="68"/>
      <c r="B116" s="118"/>
      <c r="C116" s="65"/>
      <c r="D116" s="119"/>
      <c r="E116" s="97"/>
    </row>
    <row r="117" spans="1:5" ht="15" customHeight="1" x14ac:dyDescent="0.2">
      <c r="A117" s="45" t="s">
        <v>49</v>
      </c>
      <c r="B117" s="45" t="s">
        <v>50</v>
      </c>
      <c r="C117" s="45" t="s">
        <v>51</v>
      </c>
      <c r="D117" s="98" t="s">
        <v>52</v>
      </c>
      <c r="E117" s="45" t="s">
        <v>53</v>
      </c>
    </row>
    <row r="118" spans="1:5" ht="15" customHeight="1" x14ac:dyDescent="0.2">
      <c r="A118" s="55">
        <v>20</v>
      </c>
      <c r="B118" s="56">
        <v>30001001110</v>
      </c>
      <c r="C118" s="74">
        <v>3121</v>
      </c>
      <c r="D118" s="57" t="s">
        <v>56</v>
      </c>
      <c r="E118" s="117">
        <v>69212</v>
      </c>
    </row>
    <row r="119" spans="1:5" ht="15" customHeight="1" x14ac:dyDescent="0.2">
      <c r="A119" s="55">
        <v>20</v>
      </c>
      <c r="B119" s="56">
        <v>30001001355</v>
      </c>
      <c r="C119" s="74">
        <v>3421</v>
      </c>
      <c r="D119" s="57" t="s">
        <v>56</v>
      </c>
      <c r="E119" s="117">
        <v>184627</v>
      </c>
    </row>
    <row r="120" spans="1:5" ht="15" customHeight="1" x14ac:dyDescent="0.2">
      <c r="A120" s="92"/>
      <c r="B120" s="120"/>
      <c r="C120" s="79" t="s">
        <v>55</v>
      </c>
      <c r="D120" s="93"/>
      <c r="E120" s="94">
        <f>SUM(E118:E119)</f>
        <v>253839</v>
      </c>
    </row>
    <row r="121" spans="1:5" ht="15" customHeight="1" x14ac:dyDescent="0.2"/>
    <row r="122" spans="1:5" ht="15" customHeight="1" x14ac:dyDescent="0.2"/>
    <row r="123" spans="1:5" ht="15" customHeight="1" x14ac:dyDescent="0.25">
      <c r="A123" s="33" t="s">
        <v>77</v>
      </c>
    </row>
    <row r="124" spans="1:5" ht="15" customHeight="1" x14ac:dyDescent="0.2">
      <c r="A124" s="321" t="s">
        <v>78</v>
      </c>
      <c r="B124" s="321"/>
      <c r="C124" s="321"/>
      <c r="D124" s="321"/>
      <c r="E124" s="321"/>
    </row>
    <row r="125" spans="1:5" ht="15" customHeight="1" x14ac:dyDescent="0.2">
      <c r="A125" s="321"/>
      <c r="B125" s="321"/>
      <c r="C125" s="321"/>
      <c r="D125" s="321"/>
      <c r="E125" s="321"/>
    </row>
    <row r="126" spans="1:5" ht="15" customHeight="1" x14ac:dyDescent="0.2">
      <c r="A126" s="320" t="s">
        <v>79</v>
      </c>
      <c r="B126" s="320"/>
      <c r="C126" s="320"/>
      <c r="D126" s="320"/>
      <c r="E126" s="320"/>
    </row>
    <row r="127" spans="1:5" ht="15" customHeight="1" x14ac:dyDescent="0.2">
      <c r="A127" s="320"/>
      <c r="B127" s="320"/>
      <c r="C127" s="320"/>
      <c r="D127" s="320"/>
      <c r="E127" s="320"/>
    </row>
    <row r="128" spans="1:5" ht="15" customHeight="1" x14ac:dyDescent="0.2">
      <c r="A128" s="320"/>
      <c r="B128" s="320"/>
      <c r="C128" s="320"/>
      <c r="D128" s="320"/>
      <c r="E128" s="320"/>
    </row>
    <row r="129" spans="1:5" ht="15" customHeight="1" x14ac:dyDescent="0.2">
      <c r="A129" s="320"/>
      <c r="B129" s="320"/>
      <c r="C129" s="320"/>
      <c r="D129" s="320"/>
      <c r="E129" s="320"/>
    </row>
    <row r="130" spans="1:5" ht="15" customHeight="1" x14ac:dyDescent="0.2">
      <c r="A130" s="320"/>
      <c r="B130" s="320"/>
      <c r="C130" s="320"/>
      <c r="D130" s="320"/>
      <c r="E130" s="320"/>
    </row>
    <row r="131" spans="1:5" ht="15" customHeight="1" x14ac:dyDescent="0.2">
      <c r="A131" s="320"/>
      <c r="B131" s="320"/>
      <c r="C131" s="320"/>
      <c r="D131" s="320"/>
      <c r="E131" s="320"/>
    </row>
    <row r="132" spans="1:5" ht="15" customHeight="1" x14ac:dyDescent="0.2">
      <c r="A132" s="320"/>
      <c r="B132" s="320"/>
      <c r="C132" s="320"/>
      <c r="D132" s="320"/>
      <c r="E132" s="320"/>
    </row>
    <row r="133" spans="1:5" ht="15" customHeight="1" x14ac:dyDescent="0.2">
      <c r="A133" s="320"/>
      <c r="B133" s="320"/>
      <c r="C133" s="320"/>
      <c r="D133" s="320"/>
      <c r="E133" s="320"/>
    </row>
    <row r="134" spans="1:5" ht="15" customHeight="1" x14ac:dyDescent="0.2">
      <c r="A134" s="63"/>
      <c r="B134" s="63"/>
      <c r="C134" s="63"/>
      <c r="D134" s="63"/>
      <c r="E134" s="63"/>
    </row>
    <row r="135" spans="1:5" ht="15" customHeight="1" x14ac:dyDescent="0.25">
      <c r="A135" s="64" t="s">
        <v>18</v>
      </c>
      <c r="B135" s="65"/>
      <c r="C135" s="65"/>
      <c r="D135" s="65"/>
      <c r="E135" s="65"/>
    </row>
    <row r="136" spans="1:5" ht="15" customHeight="1" x14ac:dyDescent="0.2">
      <c r="A136" s="66" t="s">
        <v>70</v>
      </c>
      <c r="B136" s="65"/>
      <c r="C136" s="65"/>
      <c r="D136" s="65"/>
      <c r="E136" s="67" t="s">
        <v>71</v>
      </c>
    </row>
    <row r="137" spans="1:5" ht="15" customHeight="1" x14ac:dyDescent="0.25">
      <c r="A137" s="68"/>
      <c r="B137" s="64"/>
      <c r="C137" s="65"/>
      <c r="D137" s="65"/>
      <c r="E137" s="69"/>
    </row>
    <row r="138" spans="1:5" ht="15" customHeight="1" x14ac:dyDescent="0.2">
      <c r="A138" s="45" t="s">
        <v>49</v>
      </c>
      <c r="B138" s="43" t="s">
        <v>50</v>
      </c>
      <c r="C138" s="45" t="s">
        <v>51</v>
      </c>
      <c r="D138" s="98" t="s">
        <v>52</v>
      </c>
      <c r="E138" s="112" t="s">
        <v>53</v>
      </c>
    </row>
    <row r="139" spans="1:5" ht="15" customHeight="1" x14ac:dyDescent="0.2">
      <c r="A139" s="113">
        <v>813</v>
      </c>
      <c r="B139" s="56">
        <v>20000000000</v>
      </c>
      <c r="C139" s="74">
        <v>6409</v>
      </c>
      <c r="D139" s="121" t="s">
        <v>68</v>
      </c>
      <c r="E139" s="76">
        <v>-1500000</v>
      </c>
    </row>
    <row r="140" spans="1:5" ht="15" customHeight="1" x14ac:dyDescent="0.2">
      <c r="A140" s="92"/>
      <c r="B140" s="59"/>
      <c r="C140" s="79" t="s">
        <v>55</v>
      </c>
      <c r="D140" s="93"/>
      <c r="E140" s="94">
        <f>SUM(E139:E139)</f>
        <v>-1500000</v>
      </c>
    </row>
    <row r="141" spans="1:5" ht="15" customHeight="1" x14ac:dyDescent="0.25">
      <c r="A141" s="33"/>
      <c r="B141" s="68"/>
      <c r="C141" s="68"/>
      <c r="D141" s="68"/>
      <c r="E141" s="68"/>
    </row>
    <row r="142" spans="1:5" ht="15" customHeight="1" x14ac:dyDescent="0.25">
      <c r="A142" s="64" t="s">
        <v>18</v>
      </c>
      <c r="B142" s="65"/>
      <c r="C142" s="65"/>
      <c r="D142" s="41"/>
      <c r="E142" s="41"/>
    </row>
    <row r="143" spans="1:5" ht="15" customHeight="1" x14ac:dyDescent="0.2">
      <c r="A143" s="66" t="s">
        <v>75</v>
      </c>
      <c r="B143" s="65"/>
      <c r="C143" s="65"/>
      <c r="D143" s="65"/>
      <c r="E143" s="67" t="s">
        <v>76</v>
      </c>
    </row>
    <row r="144" spans="1:5" ht="15" customHeight="1" x14ac:dyDescent="0.2">
      <c r="A144" s="68"/>
      <c r="B144" s="118"/>
      <c r="C144" s="65"/>
      <c r="D144" s="68"/>
      <c r="E144" s="97"/>
    </row>
    <row r="145" spans="1:5" ht="15" customHeight="1" x14ac:dyDescent="0.2">
      <c r="A145" s="45" t="s">
        <v>49</v>
      </c>
      <c r="B145" s="45" t="s">
        <v>50</v>
      </c>
      <c r="C145" s="45" t="s">
        <v>51</v>
      </c>
      <c r="D145" s="98" t="s">
        <v>52</v>
      </c>
      <c r="E145" s="112" t="s">
        <v>53</v>
      </c>
    </row>
    <row r="146" spans="1:5" ht="15" customHeight="1" x14ac:dyDescent="0.2">
      <c r="A146" s="55">
        <v>886</v>
      </c>
      <c r="B146" s="122">
        <v>60001001142</v>
      </c>
      <c r="C146" s="74">
        <v>3122</v>
      </c>
      <c r="D146" s="121" t="s">
        <v>80</v>
      </c>
      <c r="E146" s="76">
        <v>1500000</v>
      </c>
    </row>
    <row r="147" spans="1:5" ht="15" customHeight="1" x14ac:dyDescent="0.2">
      <c r="A147" s="92"/>
      <c r="B147" s="120"/>
      <c r="C147" s="79" t="s">
        <v>55</v>
      </c>
      <c r="D147" s="93"/>
      <c r="E147" s="94">
        <f>SUM(E146:E146)</f>
        <v>1500000</v>
      </c>
    </row>
    <row r="148" spans="1:5" ht="15" customHeight="1" x14ac:dyDescent="0.2"/>
    <row r="149" spans="1:5" ht="15" customHeight="1" x14ac:dyDescent="0.2"/>
    <row r="150" spans="1:5" ht="15" customHeight="1" x14ac:dyDescent="0.2"/>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3" t="s">
        <v>81</v>
      </c>
    </row>
    <row r="159" spans="1:5" ht="15" customHeight="1" x14ac:dyDescent="0.2">
      <c r="A159" s="321" t="s">
        <v>82</v>
      </c>
      <c r="B159" s="321"/>
      <c r="C159" s="321"/>
      <c r="D159" s="321"/>
      <c r="E159" s="321"/>
    </row>
    <row r="160" spans="1:5" ht="15" customHeight="1" x14ac:dyDescent="0.2">
      <c r="A160" s="321"/>
      <c r="B160" s="321"/>
      <c r="C160" s="321"/>
      <c r="D160" s="321"/>
      <c r="E160" s="321"/>
    </row>
    <row r="161" spans="1:5" ht="15" customHeight="1" x14ac:dyDescent="0.2">
      <c r="A161" s="320" t="s">
        <v>83</v>
      </c>
      <c r="B161" s="320"/>
      <c r="C161" s="320"/>
      <c r="D161" s="320"/>
      <c r="E161" s="320"/>
    </row>
    <row r="162" spans="1:5" ht="15" customHeight="1" x14ac:dyDescent="0.2">
      <c r="A162" s="320"/>
      <c r="B162" s="320"/>
      <c r="C162" s="320"/>
      <c r="D162" s="320"/>
      <c r="E162" s="320"/>
    </row>
    <row r="163" spans="1:5" ht="15" customHeight="1" x14ac:dyDescent="0.2">
      <c r="A163" s="320"/>
      <c r="B163" s="320"/>
      <c r="C163" s="320"/>
      <c r="D163" s="320"/>
      <c r="E163" s="320"/>
    </row>
    <row r="164" spans="1:5" ht="15" customHeight="1" x14ac:dyDescent="0.2">
      <c r="A164" s="320"/>
      <c r="B164" s="320"/>
      <c r="C164" s="320"/>
      <c r="D164" s="320"/>
      <c r="E164" s="320"/>
    </row>
    <row r="165" spans="1:5" ht="15" customHeight="1" x14ac:dyDescent="0.2">
      <c r="A165" s="320"/>
      <c r="B165" s="320"/>
      <c r="C165" s="320"/>
      <c r="D165" s="320"/>
      <c r="E165" s="320"/>
    </row>
    <row r="166" spans="1:5" ht="15" customHeight="1" x14ac:dyDescent="0.2">
      <c r="A166" s="320"/>
      <c r="B166" s="320"/>
      <c r="C166" s="320"/>
      <c r="D166" s="320"/>
      <c r="E166" s="320"/>
    </row>
    <row r="167" spans="1:5" ht="15" customHeight="1" x14ac:dyDescent="0.2">
      <c r="A167" s="63"/>
      <c r="B167" s="123"/>
      <c r="C167" s="63"/>
      <c r="D167" s="63"/>
      <c r="E167" s="63"/>
    </row>
    <row r="168" spans="1:5" ht="15" customHeight="1" x14ac:dyDescent="0.25">
      <c r="A168" s="64" t="s">
        <v>18</v>
      </c>
      <c r="B168" s="95"/>
      <c r="C168" s="65"/>
      <c r="D168" s="41"/>
      <c r="E168" s="41"/>
    </row>
    <row r="169" spans="1:5" ht="15" customHeight="1" x14ac:dyDescent="0.2">
      <c r="A169" s="66" t="s">
        <v>84</v>
      </c>
      <c r="B169" s="95"/>
      <c r="C169" s="65"/>
      <c r="D169" s="65"/>
      <c r="E169" s="67" t="s">
        <v>85</v>
      </c>
    </row>
    <row r="170" spans="1:5" ht="15" customHeight="1" x14ac:dyDescent="0.25">
      <c r="A170" s="36"/>
      <c r="B170" s="96"/>
      <c r="C170" s="65"/>
      <c r="D170" s="68"/>
      <c r="E170" s="97"/>
    </row>
    <row r="171" spans="1:5" ht="15" customHeight="1" x14ac:dyDescent="0.2">
      <c r="A171" s="45" t="s">
        <v>49</v>
      </c>
      <c r="B171" s="45" t="s">
        <v>50</v>
      </c>
      <c r="C171" s="45" t="s">
        <v>51</v>
      </c>
      <c r="D171" s="98" t="s">
        <v>52</v>
      </c>
      <c r="E171" s="43" t="s">
        <v>53</v>
      </c>
    </row>
    <row r="172" spans="1:5" ht="15" customHeight="1" x14ac:dyDescent="0.2">
      <c r="A172" s="55">
        <v>888</v>
      </c>
      <c r="B172" s="122">
        <v>60002001645</v>
      </c>
      <c r="C172" s="74">
        <v>4357</v>
      </c>
      <c r="D172" s="121" t="s">
        <v>80</v>
      </c>
      <c r="E172" s="124">
        <v>-3005</v>
      </c>
    </row>
    <row r="173" spans="1:5" ht="15" customHeight="1" x14ac:dyDescent="0.2">
      <c r="A173" s="55">
        <v>888</v>
      </c>
      <c r="B173" s="122">
        <v>60002001652</v>
      </c>
      <c r="C173" s="74">
        <v>4357</v>
      </c>
      <c r="D173" s="121" t="s">
        <v>80</v>
      </c>
      <c r="E173" s="124">
        <v>-64098</v>
      </c>
    </row>
    <row r="174" spans="1:5" ht="15" customHeight="1" x14ac:dyDescent="0.2">
      <c r="A174" s="55">
        <v>888</v>
      </c>
      <c r="B174" s="122">
        <v>60002001652</v>
      </c>
      <c r="C174" s="74">
        <v>4357</v>
      </c>
      <c r="D174" s="121" t="s">
        <v>80</v>
      </c>
      <c r="E174" s="124">
        <v>-72414</v>
      </c>
    </row>
    <row r="175" spans="1:5" ht="15" customHeight="1" x14ac:dyDescent="0.2">
      <c r="A175" s="55">
        <v>888</v>
      </c>
      <c r="B175" s="122">
        <v>60002001662</v>
      </c>
      <c r="C175" s="74">
        <v>4357</v>
      </c>
      <c r="D175" s="121" t="s">
        <v>80</v>
      </c>
      <c r="E175" s="124">
        <v>-34700</v>
      </c>
    </row>
    <row r="176" spans="1:5" ht="15" customHeight="1" x14ac:dyDescent="0.2">
      <c r="A176" s="55">
        <v>888</v>
      </c>
      <c r="B176" s="122">
        <v>60002001639</v>
      </c>
      <c r="C176" s="74">
        <v>4351</v>
      </c>
      <c r="D176" s="121" t="s">
        <v>80</v>
      </c>
      <c r="E176" s="124">
        <v>-19092</v>
      </c>
    </row>
    <row r="177" spans="1:5" ht="15" customHeight="1" x14ac:dyDescent="0.2">
      <c r="A177" s="92"/>
      <c r="B177" s="125"/>
      <c r="C177" s="79" t="s">
        <v>55</v>
      </c>
      <c r="D177" s="93"/>
      <c r="E177" s="94">
        <f>SUM(E172:E176)</f>
        <v>-193309</v>
      </c>
    </row>
    <row r="178" spans="1:5" ht="15" customHeight="1" x14ac:dyDescent="0.2"/>
    <row r="179" spans="1:5" ht="15" customHeight="1" x14ac:dyDescent="0.25">
      <c r="A179" s="64" t="s">
        <v>18</v>
      </c>
      <c r="B179" s="95"/>
      <c r="C179" s="65"/>
      <c r="D179" s="65"/>
      <c r="E179" s="65"/>
    </row>
    <row r="180" spans="1:5" ht="15" customHeight="1" x14ac:dyDescent="0.2">
      <c r="A180" s="66" t="s">
        <v>70</v>
      </c>
      <c r="B180" s="95"/>
      <c r="C180" s="65"/>
      <c r="D180" s="65"/>
      <c r="E180" s="67" t="s">
        <v>71</v>
      </c>
    </row>
    <row r="181" spans="1:5" ht="15" customHeight="1" x14ac:dyDescent="0.25">
      <c r="A181" s="68"/>
      <c r="B181" s="126"/>
      <c r="C181" s="65"/>
      <c r="D181" s="65"/>
      <c r="E181" s="69"/>
    </row>
    <row r="182" spans="1:5" ht="15" customHeight="1" x14ac:dyDescent="0.2">
      <c r="A182" s="45" t="s">
        <v>49</v>
      </c>
      <c r="B182" s="43" t="s">
        <v>50</v>
      </c>
      <c r="C182" s="45" t="s">
        <v>51</v>
      </c>
      <c r="D182" s="98" t="s">
        <v>52</v>
      </c>
      <c r="E182" s="43" t="s">
        <v>53</v>
      </c>
    </row>
    <row r="183" spans="1:5" ht="15" customHeight="1" x14ac:dyDescent="0.2">
      <c r="A183" s="113">
        <v>887</v>
      </c>
      <c r="B183" s="56">
        <v>20000000000</v>
      </c>
      <c r="C183" s="74">
        <v>6409</v>
      </c>
      <c r="D183" s="121" t="s">
        <v>68</v>
      </c>
      <c r="E183" s="76">
        <v>193309</v>
      </c>
    </row>
    <row r="184" spans="1:5" ht="15" customHeight="1" x14ac:dyDescent="0.2">
      <c r="A184" s="92"/>
      <c r="B184" s="59"/>
      <c r="C184" s="79" t="s">
        <v>55</v>
      </c>
      <c r="D184" s="93"/>
      <c r="E184" s="94">
        <f>SUM(E183:E183)</f>
        <v>193309</v>
      </c>
    </row>
    <row r="185" spans="1:5" ht="15" customHeight="1" x14ac:dyDescent="0.2"/>
    <row r="186" spans="1:5" ht="15" customHeight="1" x14ac:dyDescent="0.2"/>
    <row r="187" spans="1:5" ht="15" customHeight="1" x14ac:dyDescent="0.25">
      <c r="A187" s="33" t="s">
        <v>86</v>
      </c>
    </row>
    <row r="188" spans="1:5" ht="15" customHeight="1" x14ac:dyDescent="0.2">
      <c r="A188" s="323" t="s">
        <v>87</v>
      </c>
      <c r="B188" s="323"/>
      <c r="C188" s="323"/>
      <c r="D188" s="323"/>
      <c r="E188" s="323"/>
    </row>
    <row r="189" spans="1:5" ht="15" customHeight="1" x14ac:dyDescent="0.2">
      <c r="A189" s="323"/>
      <c r="B189" s="323"/>
      <c r="C189" s="323"/>
      <c r="D189" s="323"/>
      <c r="E189" s="323"/>
    </row>
    <row r="190" spans="1:5" ht="15" customHeight="1" x14ac:dyDescent="0.2">
      <c r="A190" s="322" t="s">
        <v>88</v>
      </c>
      <c r="B190" s="322"/>
      <c r="C190" s="322"/>
      <c r="D190" s="322"/>
      <c r="E190" s="322"/>
    </row>
    <row r="191" spans="1:5" ht="15" customHeight="1" x14ac:dyDescent="0.2">
      <c r="A191" s="322"/>
      <c r="B191" s="322"/>
      <c r="C191" s="322"/>
      <c r="D191" s="322"/>
      <c r="E191" s="322"/>
    </row>
    <row r="192" spans="1:5" ht="15" customHeight="1" x14ac:dyDescent="0.2">
      <c r="A192" s="322"/>
      <c r="B192" s="322"/>
      <c r="C192" s="322"/>
      <c r="D192" s="322"/>
      <c r="E192" s="322"/>
    </row>
    <row r="193" spans="1:5" ht="15" customHeight="1" x14ac:dyDescent="0.2">
      <c r="A193" s="322"/>
      <c r="B193" s="322"/>
      <c r="C193" s="322"/>
      <c r="D193" s="322"/>
      <c r="E193" s="322"/>
    </row>
    <row r="194" spans="1:5" ht="15" customHeight="1" x14ac:dyDescent="0.2">
      <c r="A194" s="322"/>
      <c r="B194" s="322"/>
      <c r="C194" s="322"/>
      <c r="D194" s="322"/>
      <c r="E194" s="322"/>
    </row>
    <row r="195" spans="1:5" ht="15" customHeight="1" x14ac:dyDescent="0.2">
      <c r="A195" s="322"/>
      <c r="B195" s="322"/>
      <c r="C195" s="322"/>
      <c r="D195" s="322"/>
      <c r="E195" s="322"/>
    </row>
    <row r="196" spans="1:5" ht="15" customHeight="1" x14ac:dyDescent="0.2">
      <c r="A196" s="34"/>
      <c r="B196" s="34"/>
      <c r="C196" s="34"/>
      <c r="D196" s="34"/>
      <c r="E196" s="34"/>
    </row>
    <row r="197" spans="1:5" ht="15" customHeight="1" x14ac:dyDescent="0.25">
      <c r="A197" s="36" t="s">
        <v>18</v>
      </c>
      <c r="B197" s="37"/>
      <c r="C197" s="37"/>
      <c r="D197" s="37"/>
      <c r="E197" s="37"/>
    </row>
    <row r="198" spans="1:5" ht="15" customHeight="1" x14ac:dyDescent="0.2">
      <c r="A198" s="38" t="s">
        <v>75</v>
      </c>
      <c r="B198" s="37"/>
      <c r="C198" s="37"/>
      <c r="D198" s="37"/>
      <c r="E198" s="39" t="s">
        <v>76</v>
      </c>
    </row>
    <row r="199" spans="1:5" ht="15" customHeight="1" x14ac:dyDescent="0.2">
      <c r="A199" s="127"/>
      <c r="B199" s="128"/>
      <c r="C199" s="37"/>
      <c r="D199" s="37"/>
      <c r="E199" s="42"/>
    </row>
    <row r="200" spans="1:5" ht="15" customHeight="1" x14ac:dyDescent="0.2">
      <c r="A200" s="43" t="s">
        <v>49</v>
      </c>
      <c r="B200" s="43" t="s">
        <v>50</v>
      </c>
      <c r="C200" s="43" t="s">
        <v>51</v>
      </c>
      <c r="D200" s="54" t="s">
        <v>52</v>
      </c>
      <c r="E200" s="45" t="s">
        <v>53</v>
      </c>
    </row>
    <row r="201" spans="1:5" ht="15" customHeight="1" x14ac:dyDescent="0.2">
      <c r="A201" s="113">
        <v>114</v>
      </c>
      <c r="B201" s="114" t="s">
        <v>89</v>
      </c>
      <c r="C201" s="56">
        <v>3269</v>
      </c>
      <c r="D201" s="91" t="s">
        <v>90</v>
      </c>
      <c r="E201" s="76">
        <v>-400000</v>
      </c>
    </row>
    <row r="202" spans="1:5" ht="15" customHeight="1" x14ac:dyDescent="0.2">
      <c r="A202" s="113">
        <v>114</v>
      </c>
      <c r="B202" s="114" t="s">
        <v>91</v>
      </c>
      <c r="C202" s="56">
        <v>3269</v>
      </c>
      <c r="D202" s="121" t="s">
        <v>92</v>
      </c>
      <c r="E202" s="76">
        <v>15000</v>
      </c>
    </row>
    <row r="203" spans="1:5" ht="15" customHeight="1" x14ac:dyDescent="0.2">
      <c r="A203" s="113">
        <v>114</v>
      </c>
      <c r="B203" s="114" t="s">
        <v>91</v>
      </c>
      <c r="C203" s="56">
        <v>3269</v>
      </c>
      <c r="D203" s="121" t="s">
        <v>93</v>
      </c>
      <c r="E203" s="76">
        <v>64000</v>
      </c>
    </row>
    <row r="204" spans="1:5" ht="15" customHeight="1" x14ac:dyDescent="0.2">
      <c r="A204" s="113">
        <v>114</v>
      </c>
      <c r="B204" s="114" t="s">
        <v>91</v>
      </c>
      <c r="C204" s="56">
        <v>3269</v>
      </c>
      <c r="D204" s="121" t="s">
        <v>94</v>
      </c>
      <c r="E204" s="76">
        <v>40000</v>
      </c>
    </row>
    <row r="205" spans="1:5" ht="15" customHeight="1" x14ac:dyDescent="0.2">
      <c r="A205" s="113">
        <v>114</v>
      </c>
      <c r="B205" s="114" t="s">
        <v>89</v>
      </c>
      <c r="C205" s="56">
        <v>3269</v>
      </c>
      <c r="D205" s="121" t="s">
        <v>95</v>
      </c>
      <c r="E205" s="76">
        <v>161000</v>
      </c>
    </row>
    <row r="206" spans="1:5" ht="15" customHeight="1" x14ac:dyDescent="0.2">
      <c r="A206" s="113">
        <v>114</v>
      </c>
      <c r="B206" s="114" t="s">
        <v>96</v>
      </c>
      <c r="C206" s="56">
        <v>3299</v>
      </c>
      <c r="D206" s="99" t="s">
        <v>97</v>
      </c>
      <c r="E206" s="76">
        <v>8000</v>
      </c>
    </row>
    <row r="207" spans="1:5" ht="15" customHeight="1" x14ac:dyDescent="0.2">
      <c r="A207" s="113">
        <v>114</v>
      </c>
      <c r="B207" s="114" t="s">
        <v>98</v>
      </c>
      <c r="C207" s="56">
        <v>3299</v>
      </c>
      <c r="D207" s="57" t="s">
        <v>56</v>
      </c>
      <c r="E207" s="76">
        <v>8000</v>
      </c>
    </row>
    <row r="208" spans="1:5" ht="15" customHeight="1" x14ac:dyDescent="0.2">
      <c r="A208" s="113">
        <v>114</v>
      </c>
      <c r="B208" s="114" t="s">
        <v>99</v>
      </c>
      <c r="C208" s="56">
        <v>3299</v>
      </c>
      <c r="D208" s="57" t="s">
        <v>56</v>
      </c>
      <c r="E208" s="124">
        <v>5000</v>
      </c>
    </row>
    <row r="209" spans="1:5" ht="15" customHeight="1" x14ac:dyDescent="0.2">
      <c r="A209" s="113">
        <v>114</v>
      </c>
      <c r="B209" s="114" t="s">
        <v>100</v>
      </c>
      <c r="C209" s="56">
        <v>3299</v>
      </c>
      <c r="D209" s="57" t="s">
        <v>56</v>
      </c>
      <c r="E209" s="124">
        <v>5000</v>
      </c>
    </row>
    <row r="210" spans="1:5" ht="15" customHeight="1" x14ac:dyDescent="0.2">
      <c r="A210" s="113">
        <v>114</v>
      </c>
      <c r="B210" s="114" t="s">
        <v>101</v>
      </c>
      <c r="C210" s="56">
        <v>3299</v>
      </c>
      <c r="D210" s="57" t="s">
        <v>56</v>
      </c>
      <c r="E210" s="124">
        <v>8000</v>
      </c>
    </row>
    <row r="211" spans="1:5" ht="15" customHeight="1" x14ac:dyDescent="0.2">
      <c r="A211" s="113">
        <v>114</v>
      </c>
      <c r="B211" s="114" t="s">
        <v>102</v>
      </c>
      <c r="C211" s="56">
        <v>3299</v>
      </c>
      <c r="D211" s="57" t="s">
        <v>56</v>
      </c>
      <c r="E211" s="124">
        <v>5000</v>
      </c>
    </row>
    <row r="212" spans="1:5" ht="15" customHeight="1" x14ac:dyDescent="0.2">
      <c r="A212" s="113">
        <v>114</v>
      </c>
      <c r="B212" s="114" t="s">
        <v>103</v>
      </c>
      <c r="C212" s="56">
        <v>3299</v>
      </c>
      <c r="D212" s="57" t="s">
        <v>56</v>
      </c>
      <c r="E212" s="124">
        <v>16000</v>
      </c>
    </row>
    <row r="213" spans="1:5" ht="15" customHeight="1" x14ac:dyDescent="0.2">
      <c r="A213" s="113">
        <v>114</v>
      </c>
      <c r="B213" s="114" t="s">
        <v>104</v>
      </c>
      <c r="C213" s="56">
        <v>3299</v>
      </c>
      <c r="D213" s="57" t="s">
        <v>56</v>
      </c>
      <c r="E213" s="76">
        <v>10000</v>
      </c>
    </row>
    <row r="214" spans="1:5" ht="15" customHeight="1" x14ac:dyDescent="0.2">
      <c r="A214" s="113">
        <v>114</v>
      </c>
      <c r="B214" s="114" t="s">
        <v>105</v>
      </c>
      <c r="C214" s="56">
        <v>3299</v>
      </c>
      <c r="D214" s="57" t="s">
        <v>56</v>
      </c>
      <c r="E214" s="76">
        <v>55000</v>
      </c>
    </row>
    <row r="215" spans="1:5" ht="15" customHeight="1" x14ac:dyDescent="0.2">
      <c r="A215" s="59"/>
      <c r="B215" s="59"/>
      <c r="C215" s="60" t="s">
        <v>55</v>
      </c>
      <c r="D215" s="51"/>
      <c r="E215" s="52">
        <f>SUM(E201:E214)</f>
        <v>0</v>
      </c>
    </row>
    <row r="216" spans="1:5" ht="15" customHeight="1" x14ac:dyDescent="0.2"/>
    <row r="217" spans="1:5" ht="15" customHeight="1" x14ac:dyDescent="0.2"/>
    <row r="218" spans="1:5" ht="15" customHeight="1" x14ac:dyDescent="0.25">
      <c r="A218" s="33" t="s">
        <v>106</v>
      </c>
    </row>
    <row r="219" spans="1:5" ht="15" customHeight="1" x14ac:dyDescent="0.2">
      <c r="A219" s="323" t="s">
        <v>107</v>
      </c>
      <c r="B219" s="323"/>
      <c r="C219" s="323"/>
      <c r="D219" s="323"/>
      <c r="E219" s="323"/>
    </row>
    <row r="220" spans="1:5" ht="15" customHeight="1" x14ac:dyDescent="0.2">
      <c r="A220" s="323"/>
      <c r="B220" s="323"/>
      <c r="C220" s="323"/>
      <c r="D220" s="323"/>
      <c r="E220" s="323"/>
    </row>
    <row r="221" spans="1:5" ht="15" customHeight="1" x14ac:dyDescent="0.2">
      <c r="A221" s="322" t="s">
        <v>108</v>
      </c>
      <c r="B221" s="322"/>
      <c r="C221" s="322"/>
      <c r="D221" s="322"/>
      <c r="E221" s="322"/>
    </row>
    <row r="222" spans="1:5" ht="15" customHeight="1" x14ac:dyDescent="0.2">
      <c r="A222" s="322"/>
      <c r="B222" s="322"/>
      <c r="C222" s="322"/>
      <c r="D222" s="322"/>
      <c r="E222" s="322"/>
    </row>
    <row r="223" spans="1:5" ht="15" customHeight="1" x14ac:dyDescent="0.2">
      <c r="A223" s="322"/>
      <c r="B223" s="322"/>
      <c r="C223" s="322"/>
      <c r="D223" s="322"/>
      <c r="E223" s="322"/>
    </row>
    <row r="224" spans="1:5" ht="15" customHeight="1" x14ac:dyDescent="0.2">
      <c r="A224" s="322"/>
      <c r="B224" s="322"/>
      <c r="C224" s="322"/>
      <c r="D224" s="322"/>
      <c r="E224" s="322"/>
    </row>
    <row r="225" spans="1:5" ht="15" customHeight="1" x14ac:dyDescent="0.2">
      <c r="A225" s="322"/>
      <c r="B225" s="322"/>
      <c r="C225" s="322"/>
      <c r="D225" s="322"/>
      <c r="E225" s="322"/>
    </row>
    <row r="226" spans="1:5" ht="15" customHeight="1" x14ac:dyDescent="0.2"/>
    <row r="227" spans="1:5" ht="15" customHeight="1" x14ac:dyDescent="0.25">
      <c r="A227" s="64" t="s">
        <v>18</v>
      </c>
      <c r="B227" s="65"/>
      <c r="C227" s="65"/>
    </row>
    <row r="228" spans="1:5" ht="15" customHeight="1" x14ac:dyDescent="0.2">
      <c r="A228" s="38" t="s">
        <v>84</v>
      </c>
      <c r="B228" s="41"/>
      <c r="C228" s="41"/>
      <c r="D228" s="41"/>
      <c r="E228" s="41" t="s">
        <v>85</v>
      </c>
    </row>
    <row r="229" spans="1:5" ht="15" customHeight="1" x14ac:dyDescent="0.2">
      <c r="A229" s="68"/>
      <c r="B229" s="118"/>
      <c r="C229" s="65"/>
      <c r="D229" s="119"/>
      <c r="E229" s="97"/>
    </row>
    <row r="230" spans="1:5" ht="15" customHeight="1" x14ac:dyDescent="0.2">
      <c r="A230" s="43" t="s">
        <v>49</v>
      </c>
      <c r="B230" s="45" t="s">
        <v>50</v>
      </c>
      <c r="C230" s="45" t="s">
        <v>51</v>
      </c>
      <c r="D230" s="98" t="s">
        <v>52</v>
      </c>
      <c r="E230" s="112" t="s">
        <v>53</v>
      </c>
    </row>
    <row r="231" spans="1:5" ht="15" customHeight="1" x14ac:dyDescent="0.2">
      <c r="A231" s="113">
        <v>413</v>
      </c>
      <c r="B231" s="56">
        <v>60002100686</v>
      </c>
      <c r="C231" s="74">
        <v>4399</v>
      </c>
      <c r="D231" s="121" t="s">
        <v>109</v>
      </c>
      <c r="E231" s="76">
        <v>-61405</v>
      </c>
    </row>
    <row r="232" spans="1:5" ht="15" customHeight="1" x14ac:dyDescent="0.2">
      <c r="A232" s="113">
        <v>413</v>
      </c>
      <c r="B232" s="56">
        <v>60002100686</v>
      </c>
      <c r="C232" s="74">
        <v>4399</v>
      </c>
      <c r="D232" s="121" t="s">
        <v>92</v>
      </c>
      <c r="E232" s="76">
        <v>-520</v>
      </c>
    </row>
    <row r="233" spans="1:5" ht="15" customHeight="1" x14ac:dyDescent="0.2">
      <c r="A233" s="113">
        <v>413</v>
      </c>
      <c r="B233" s="56">
        <v>60002100686</v>
      </c>
      <c r="C233" s="74">
        <v>4399</v>
      </c>
      <c r="D233" s="121" t="s">
        <v>94</v>
      </c>
      <c r="E233" s="76">
        <v>-7088</v>
      </c>
    </row>
    <row r="234" spans="1:5" ht="15" customHeight="1" x14ac:dyDescent="0.2">
      <c r="A234" s="113">
        <v>413</v>
      </c>
      <c r="B234" s="56">
        <v>60002100686</v>
      </c>
      <c r="C234" s="74">
        <v>4399</v>
      </c>
      <c r="D234" s="75" t="s">
        <v>68</v>
      </c>
      <c r="E234" s="76">
        <v>-1143.47</v>
      </c>
    </row>
    <row r="235" spans="1:5" ht="15" customHeight="1" x14ac:dyDescent="0.2">
      <c r="A235" s="113">
        <v>413</v>
      </c>
      <c r="B235" s="56">
        <v>60002100686</v>
      </c>
      <c r="C235" s="74">
        <v>4399</v>
      </c>
      <c r="D235" s="121" t="s">
        <v>110</v>
      </c>
      <c r="E235" s="76">
        <v>-10000</v>
      </c>
    </row>
    <row r="236" spans="1:5" ht="15" customHeight="1" x14ac:dyDescent="0.2">
      <c r="A236" s="113">
        <v>413</v>
      </c>
      <c r="B236" s="56">
        <v>60002100686</v>
      </c>
      <c r="C236" s="74">
        <v>4399</v>
      </c>
      <c r="D236" s="121" t="s">
        <v>93</v>
      </c>
      <c r="E236" s="76">
        <v>80156.47</v>
      </c>
    </row>
    <row r="237" spans="1:5" ht="15" customHeight="1" x14ac:dyDescent="0.2">
      <c r="A237" s="113"/>
      <c r="B237" s="120"/>
      <c r="C237" s="79" t="s">
        <v>55</v>
      </c>
      <c r="D237" s="93"/>
      <c r="E237" s="94">
        <f>SUM(E231:E236)</f>
        <v>0</v>
      </c>
    </row>
    <row r="238" spans="1:5" ht="15" customHeight="1" x14ac:dyDescent="0.2"/>
    <row r="239" spans="1:5" ht="15" customHeight="1" x14ac:dyDescent="0.2"/>
    <row r="240" spans="1:5" ht="15" customHeight="1" x14ac:dyDescent="0.25">
      <c r="A240" s="33" t="s">
        <v>111</v>
      </c>
    </row>
    <row r="241" spans="1:5" ht="15" customHeight="1" x14ac:dyDescent="0.2">
      <c r="A241" s="323" t="s">
        <v>107</v>
      </c>
      <c r="B241" s="323"/>
      <c r="C241" s="323"/>
      <c r="D241" s="323"/>
      <c r="E241" s="323"/>
    </row>
    <row r="242" spans="1:5" ht="15" customHeight="1" x14ac:dyDescent="0.2">
      <c r="A242" s="323"/>
      <c r="B242" s="323"/>
      <c r="C242" s="323"/>
      <c r="D242" s="323"/>
      <c r="E242" s="323"/>
    </row>
    <row r="243" spans="1:5" ht="15" customHeight="1" x14ac:dyDescent="0.2">
      <c r="A243" s="322" t="s">
        <v>112</v>
      </c>
      <c r="B243" s="322"/>
      <c r="C243" s="322"/>
      <c r="D243" s="322"/>
      <c r="E243" s="322"/>
    </row>
    <row r="244" spans="1:5" ht="15" customHeight="1" x14ac:dyDescent="0.2">
      <c r="A244" s="322"/>
      <c r="B244" s="322"/>
      <c r="C244" s="322"/>
      <c r="D244" s="322"/>
      <c r="E244" s="322"/>
    </row>
    <row r="245" spans="1:5" ht="15" customHeight="1" x14ac:dyDescent="0.2">
      <c r="A245" s="322"/>
      <c r="B245" s="322"/>
      <c r="C245" s="322"/>
      <c r="D245" s="322"/>
      <c r="E245" s="322"/>
    </row>
    <row r="246" spans="1:5" ht="15" customHeight="1" x14ac:dyDescent="0.2">
      <c r="A246" s="322"/>
      <c r="B246" s="322"/>
      <c r="C246" s="322"/>
      <c r="D246" s="322"/>
      <c r="E246" s="322"/>
    </row>
    <row r="247" spans="1:5" ht="15" customHeight="1" x14ac:dyDescent="0.2"/>
    <row r="248" spans="1:5" ht="15" customHeight="1" x14ac:dyDescent="0.25">
      <c r="A248" s="64" t="s">
        <v>18</v>
      </c>
      <c r="B248" s="65"/>
      <c r="C248" s="65"/>
    </row>
    <row r="249" spans="1:5" ht="15" customHeight="1" x14ac:dyDescent="0.2">
      <c r="A249" s="38" t="s">
        <v>84</v>
      </c>
      <c r="B249" s="41"/>
      <c r="C249" s="41"/>
      <c r="D249" s="41"/>
      <c r="E249" s="41" t="s">
        <v>85</v>
      </c>
    </row>
    <row r="250" spans="1:5" ht="15" customHeight="1" x14ac:dyDescent="0.2">
      <c r="A250" s="68"/>
      <c r="B250" s="118"/>
      <c r="C250" s="65"/>
      <c r="D250" s="119"/>
      <c r="E250" s="97"/>
    </row>
    <row r="251" spans="1:5" ht="15" customHeight="1" x14ac:dyDescent="0.2">
      <c r="A251" s="43" t="s">
        <v>49</v>
      </c>
      <c r="B251" s="45" t="s">
        <v>50</v>
      </c>
      <c r="C251" s="45" t="s">
        <v>51</v>
      </c>
      <c r="D251" s="98" t="s">
        <v>52</v>
      </c>
      <c r="E251" s="112" t="s">
        <v>53</v>
      </c>
    </row>
    <row r="252" spans="1:5" ht="15" customHeight="1" x14ac:dyDescent="0.2">
      <c r="A252" s="113">
        <v>411</v>
      </c>
      <c r="B252" s="56">
        <v>20004000000</v>
      </c>
      <c r="C252" s="74">
        <v>4399</v>
      </c>
      <c r="D252" s="121" t="s">
        <v>93</v>
      </c>
      <c r="E252" s="76">
        <v>-9663</v>
      </c>
    </row>
    <row r="253" spans="1:5" ht="15" customHeight="1" x14ac:dyDescent="0.2">
      <c r="A253" s="113">
        <v>412</v>
      </c>
      <c r="B253" s="56">
        <v>20004000000</v>
      </c>
      <c r="C253" s="74">
        <v>4399</v>
      </c>
      <c r="D253" s="121" t="s">
        <v>94</v>
      </c>
      <c r="E253" s="76">
        <v>-3337</v>
      </c>
    </row>
    <row r="254" spans="1:5" ht="15" customHeight="1" x14ac:dyDescent="0.2">
      <c r="A254" s="113"/>
      <c r="B254" s="56">
        <v>20000000000</v>
      </c>
      <c r="C254" s="74">
        <v>4399</v>
      </c>
      <c r="D254" s="121" t="s">
        <v>94</v>
      </c>
      <c r="E254" s="76">
        <v>13000</v>
      </c>
    </row>
    <row r="255" spans="1:5" ht="15" customHeight="1" x14ac:dyDescent="0.2">
      <c r="A255" s="113"/>
      <c r="B255" s="120"/>
      <c r="C255" s="79" t="s">
        <v>55</v>
      </c>
      <c r="D255" s="93"/>
      <c r="E255" s="94">
        <f>SUM(E252:E254)</f>
        <v>0</v>
      </c>
    </row>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3" t="s">
        <v>113</v>
      </c>
    </row>
    <row r="263" spans="1:5" ht="15" customHeight="1" x14ac:dyDescent="0.2">
      <c r="A263" s="323" t="s">
        <v>114</v>
      </c>
      <c r="B263" s="323"/>
      <c r="C263" s="323"/>
      <c r="D263" s="323"/>
      <c r="E263" s="323"/>
    </row>
    <row r="264" spans="1:5" ht="15" customHeight="1" x14ac:dyDescent="0.2">
      <c r="A264" s="323"/>
      <c r="B264" s="323"/>
      <c r="C264" s="323"/>
      <c r="D264" s="323"/>
      <c r="E264" s="323"/>
    </row>
    <row r="265" spans="1:5" ht="15" customHeight="1" x14ac:dyDescent="0.2">
      <c r="A265" s="322" t="s">
        <v>115</v>
      </c>
      <c r="B265" s="322"/>
      <c r="C265" s="322"/>
      <c r="D265" s="322"/>
      <c r="E265" s="322"/>
    </row>
    <row r="266" spans="1:5" ht="15" customHeight="1" x14ac:dyDescent="0.2">
      <c r="A266" s="322"/>
      <c r="B266" s="322"/>
      <c r="C266" s="322"/>
      <c r="D266" s="322"/>
      <c r="E266" s="322"/>
    </row>
    <row r="267" spans="1:5" ht="15" customHeight="1" x14ac:dyDescent="0.2">
      <c r="A267" s="322"/>
      <c r="B267" s="322"/>
      <c r="C267" s="322"/>
      <c r="D267" s="322"/>
      <c r="E267" s="322"/>
    </row>
    <row r="268" spans="1:5" ht="15" customHeight="1" x14ac:dyDescent="0.2">
      <c r="A268" s="322"/>
      <c r="B268" s="322"/>
      <c r="C268" s="322"/>
      <c r="D268" s="322"/>
      <c r="E268" s="322"/>
    </row>
    <row r="269" spans="1:5" ht="15" customHeight="1" x14ac:dyDescent="0.2">
      <c r="A269" s="322"/>
      <c r="B269" s="322"/>
      <c r="C269" s="322"/>
      <c r="D269" s="322"/>
      <c r="E269" s="322"/>
    </row>
    <row r="270" spans="1:5" ht="15" customHeight="1" x14ac:dyDescent="0.2"/>
    <row r="271" spans="1:5" ht="15" customHeight="1" x14ac:dyDescent="0.25">
      <c r="A271" s="36" t="s">
        <v>18</v>
      </c>
    </row>
    <row r="272" spans="1:5" ht="15" customHeight="1" x14ac:dyDescent="0.2">
      <c r="A272" s="66" t="s">
        <v>47</v>
      </c>
      <c r="B272" s="65"/>
      <c r="C272" s="65"/>
      <c r="D272" s="65"/>
      <c r="E272" s="67" t="s">
        <v>48</v>
      </c>
    </row>
    <row r="273" spans="1:5" ht="15" customHeight="1" x14ac:dyDescent="0.2">
      <c r="A273" s="127"/>
      <c r="B273" s="128"/>
      <c r="C273" s="37"/>
      <c r="D273" s="37"/>
      <c r="E273" s="42"/>
    </row>
    <row r="274" spans="1:5" ht="15" customHeight="1" x14ac:dyDescent="0.2">
      <c r="A274" s="45" t="s">
        <v>49</v>
      </c>
      <c r="B274" s="43" t="s">
        <v>50</v>
      </c>
      <c r="C274" s="43" t="s">
        <v>51</v>
      </c>
      <c r="D274" s="54" t="s">
        <v>52</v>
      </c>
      <c r="E274" s="112" t="s">
        <v>53</v>
      </c>
    </row>
    <row r="275" spans="1:5" ht="15" customHeight="1" x14ac:dyDescent="0.2">
      <c r="A275" s="55">
        <v>1</v>
      </c>
      <c r="B275" s="114">
        <v>30101000000</v>
      </c>
      <c r="C275" s="47">
        <v>3599</v>
      </c>
      <c r="D275" s="91" t="s">
        <v>116</v>
      </c>
      <c r="E275" s="76">
        <v>-150000</v>
      </c>
    </row>
    <row r="276" spans="1:5" ht="15" customHeight="1" x14ac:dyDescent="0.2">
      <c r="A276" s="55">
        <v>1</v>
      </c>
      <c r="B276" s="114">
        <v>30101000000</v>
      </c>
      <c r="C276" s="47">
        <v>3599</v>
      </c>
      <c r="D276" s="91" t="s">
        <v>117</v>
      </c>
      <c r="E276" s="76">
        <v>150000</v>
      </c>
    </row>
    <row r="277" spans="1:5" ht="15" customHeight="1" x14ac:dyDescent="0.2">
      <c r="A277" s="55"/>
      <c r="B277" s="59"/>
      <c r="C277" s="60" t="s">
        <v>55</v>
      </c>
      <c r="D277" s="51"/>
      <c r="E277" s="52">
        <f>SUM(E275:E276)</f>
        <v>0</v>
      </c>
    </row>
    <row r="278" spans="1:5" ht="15" customHeight="1" x14ac:dyDescent="0.2"/>
    <row r="279" spans="1:5" ht="15" customHeight="1" x14ac:dyDescent="0.2"/>
    <row r="280" spans="1:5" ht="15" customHeight="1" x14ac:dyDescent="0.25">
      <c r="A280" s="33" t="s">
        <v>118</v>
      </c>
    </row>
    <row r="281" spans="1:5" ht="15" customHeight="1" x14ac:dyDescent="0.2">
      <c r="A281" s="323" t="s">
        <v>114</v>
      </c>
      <c r="B281" s="323"/>
      <c r="C281" s="323"/>
      <c r="D281" s="323"/>
      <c r="E281" s="323"/>
    </row>
    <row r="282" spans="1:5" ht="15" customHeight="1" x14ac:dyDescent="0.2">
      <c r="A282" s="323"/>
      <c r="B282" s="323"/>
      <c r="C282" s="323"/>
      <c r="D282" s="323"/>
      <c r="E282" s="323"/>
    </row>
    <row r="283" spans="1:5" ht="15" customHeight="1" x14ac:dyDescent="0.2">
      <c r="A283" s="322" t="s">
        <v>119</v>
      </c>
      <c r="B283" s="322"/>
      <c r="C283" s="322"/>
      <c r="D283" s="322"/>
      <c r="E283" s="322"/>
    </row>
    <row r="284" spans="1:5" ht="15" customHeight="1" x14ac:dyDescent="0.2">
      <c r="A284" s="322"/>
      <c r="B284" s="322"/>
      <c r="C284" s="322"/>
      <c r="D284" s="322"/>
      <c r="E284" s="322"/>
    </row>
    <row r="285" spans="1:5" ht="15" customHeight="1" x14ac:dyDescent="0.2">
      <c r="A285" s="322"/>
      <c r="B285" s="322"/>
      <c r="C285" s="322"/>
      <c r="D285" s="322"/>
      <c r="E285" s="322"/>
    </row>
    <row r="286" spans="1:5" ht="15" customHeight="1" x14ac:dyDescent="0.2">
      <c r="A286" s="322"/>
      <c r="B286" s="322"/>
      <c r="C286" s="322"/>
      <c r="D286" s="322"/>
      <c r="E286" s="322"/>
    </row>
    <row r="287" spans="1:5" ht="15" customHeight="1" x14ac:dyDescent="0.2">
      <c r="A287" s="322"/>
      <c r="B287" s="322"/>
      <c r="C287" s="322"/>
      <c r="D287" s="322"/>
      <c r="E287" s="322"/>
    </row>
    <row r="288" spans="1:5" ht="15" customHeight="1" x14ac:dyDescent="0.2"/>
    <row r="289" spans="1:5" ht="15" customHeight="1" x14ac:dyDescent="0.25">
      <c r="A289" s="36" t="s">
        <v>18</v>
      </c>
    </row>
    <row r="290" spans="1:5" ht="15" customHeight="1" x14ac:dyDescent="0.2">
      <c r="A290" s="66" t="s">
        <v>47</v>
      </c>
      <c r="B290" s="65"/>
      <c r="C290" s="65"/>
      <c r="D290" s="65"/>
      <c r="E290" s="67" t="s">
        <v>48</v>
      </c>
    </row>
    <row r="291" spans="1:5" ht="15" customHeight="1" x14ac:dyDescent="0.2">
      <c r="A291" s="127"/>
      <c r="B291" s="128"/>
      <c r="C291" s="37"/>
      <c r="D291" s="37"/>
      <c r="E291" s="42"/>
    </row>
    <row r="292" spans="1:5" ht="15" customHeight="1" x14ac:dyDescent="0.2">
      <c r="A292" s="45" t="s">
        <v>49</v>
      </c>
      <c r="B292" s="43" t="s">
        <v>50</v>
      </c>
      <c r="C292" s="43" t="s">
        <v>51</v>
      </c>
      <c r="D292" s="54" t="s">
        <v>52</v>
      </c>
      <c r="E292" s="112" t="s">
        <v>53</v>
      </c>
    </row>
    <row r="293" spans="1:5" ht="15" customHeight="1" x14ac:dyDescent="0.2">
      <c r="A293" s="55">
        <v>255</v>
      </c>
      <c r="B293" s="114">
        <v>30100000000</v>
      </c>
      <c r="C293" s="47">
        <v>3544</v>
      </c>
      <c r="D293" s="121" t="s">
        <v>93</v>
      </c>
      <c r="E293" s="76">
        <v>-41725</v>
      </c>
    </row>
    <row r="294" spans="1:5" ht="15" customHeight="1" x14ac:dyDescent="0.2">
      <c r="A294" s="55">
        <v>255</v>
      </c>
      <c r="B294" s="114">
        <v>30100000000</v>
      </c>
      <c r="C294" s="47">
        <v>3544</v>
      </c>
      <c r="D294" s="121" t="s">
        <v>109</v>
      </c>
      <c r="E294" s="76">
        <v>41725</v>
      </c>
    </row>
    <row r="295" spans="1:5" ht="15" customHeight="1" x14ac:dyDescent="0.2">
      <c r="A295" s="55"/>
      <c r="B295" s="59"/>
      <c r="C295" s="60" t="s">
        <v>55</v>
      </c>
      <c r="D295" s="51"/>
      <c r="E295" s="52">
        <f>SUM(E293:E294)</f>
        <v>0</v>
      </c>
    </row>
    <row r="296" spans="1:5" ht="15" customHeight="1" x14ac:dyDescent="0.2"/>
    <row r="297" spans="1:5" ht="15" customHeight="1" x14ac:dyDescent="0.2"/>
    <row r="298" spans="1:5" ht="15" customHeight="1" x14ac:dyDescent="0.25">
      <c r="A298" s="33" t="s">
        <v>120</v>
      </c>
    </row>
    <row r="299" spans="1:5" ht="15" customHeight="1" x14ac:dyDescent="0.2">
      <c r="A299" s="323" t="s">
        <v>121</v>
      </c>
      <c r="B299" s="323"/>
      <c r="C299" s="323"/>
      <c r="D299" s="323"/>
      <c r="E299" s="323"/>
    </row>
    <row r="300" spans="1:5" ht="15" customHeight="1" x14ac:dyDescent="0.2">
      <c r="A300" s="323"/>
      <c r="B300" s="323"/>
      <c r="C300" s="323"/>
      <c r="D300" s="323"/>
      <c r="E300" s="323"/>
    </row>
    <row r="301" spans="1:5" ht="15" customHeight="1" x14ac:dyDescent="0.2">
      <c r="A301" s="320" t="s">
        <v>122</v>
      </c>
      <c r="B301" s="320"/>
      <c r="C301" s="320"/>
      <c r="D301" s="320"/>
      <c r="E301" s="320"/>
    </row>
    <row r="302" spans="1:5" ht="15" customHeight="1" x14ac:dyDescent="0.2">
      <c r="A302" s="320"/>
      <c r="B302" s="320"/>
      <c r="C302" s="320"/>
      <c r="D302" s="320"/>
      <c r="E302" s="320"/>
    </row>
    <row r="303" spans="1:5" ht="15" customHeight="1" x14ac:dyDescent="0.2">
      <c r="A303" s="320"/>
      <c r="B303" s="320"/>
      <c r="C303" s="320"/>
      <c r="D303" s="320"/>
      <c r="E303" s="320"/>
    </row>
    <row r="304" spans="1:5" ht="15" customHeight="1" x14ac:dyDescent="0.2">
      <c r="A304" s="320"/>
      <c r="B304" s="320"/>
      <c r="C304" s="320"/>
      <c r="D304" s="320"/>
      <c r="E304" s="320"/>
    </row>
    <row r="305" spans="1:5" ht="15" customHeight="1" x14ac:dyDescent="0.2">
      <c r="A305" s="320"/>
      <c r="B305" s="320"/>
      <c r="C305" s="320"/>
      <c r="D305" s="320"/>
      <c r="E305" s="320"/>
    </row>
    <row r="306" spans="1:5" ht="15" customHeight="1" x14ac:dyDescent="0.2">
      <c r="A306" s="320"/>
      <c r="B306" s="320"/>
      <c r="C306" s="320"/>
      <c r="D306" s="320"/>
      <c r="E306" s="320"/>
    </row>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64" t="s">
        <v>18</v>
      </c>
      <c r="B314" s="65"/>
      <c r="C314" s="65"/>
      <c r="D314" s="41"/>
      <c r="E314" s="41"/>
    </row>
    <row r="315" spans="1:5" ht="15" customHeight="1" x14ac:dyDescent="0.2">
      <c r="A315" s="66" t="s">
        <v>123</v>
      </c>
      <c r="B315" s="65"/>
      <c r="C315" s="65"/>
      <c r="D315" s="65"/>
      <c r="E315" s="67" t="s">
        <v>124</v>
      </c>
    </row>
    <row r="316" spans="1:5" ht="15" customHeight="1" x14ac:dyDescent="0.2">
      <c r="A316" s="68"/>
      <c r="B316" s="118"/>
      <c r="C316" s="65"/>
      <c r="D316" s="68"/>
      <c r="E316" s="97"/>
    </row>
    <row r="317" spans="1:5" ht="15" customHeight="1" x14ac:dyDescent="0.2">
      <c r="A317" s="45" t="s">
        <v>49</v>
      </c>
      <c r="B317" s="45" t="s">
        <v>50</v>
      </c>
      <c r="C317" s="45" t="s">
        <v>51</v>
      </c>
      <c r="D317" s="98" t="s">
        <v>52</v>
      </c>
      <c r="E317" s="45" t="s">
        <v>53</v>
      </c>
    </row>
    <row r="318" spans="1:5" ht="15" customHeight="1" x14ac:dyDescent="0.2">
      <c r="A318" s="129">
        <v>38100874</v>
      </c>
      <c r="B318" s="122">
        <v>60004100065</v>
      </c>
      <c r="C318" s="56">
        <v>2212</v>
      </c>
      <c r="D318" s="121" t="s">
        <v>125</v>
      </c>
      <c r="E318" s="124">
        <v>-177584.4</v>
      </c>
    </row>
    <row r="319" spans="1:5" ht="15" customHeight="1" x14ac:dyDescent="0.2">
      <c r="A319" s="129">
        <v>38100874</v>
      </c>
      <c r="B319" s="122">
        <v>60004100065</v>
      </c>
      <c r="C319" s="56">
        <v>2212</v>
      </c>
      <c r="D319" s="121" t="s">
        <v>93</v>
      </c>
      <c r="E319" s="124">
        <v>177584.4</v>
      </c>
    </row>
    <row r="320" spans="1:5" ht="15" customHeight="1" x14ac:dyDescent="0.2">
      <c r="A320" s="92"/>
      <c r="B320" s="120"/>
      <c r="C320" s="79" t="s">
        <v>55</v>
      </c>
      <c r="D320" s="93"/>
      <c r="E320" s="94">
        <f>SUM(E318:E319)</f>
        <v>0</v>
      </c>
    </row>
    <row r="321" spans="1:5" ht="15" customHeight="1" x14ac:dyDescent="0.2"/>
    <row r="322" spans="1:5" ht="15" customHeight="1" x14ac:dyDescent="0.2"/>
    <row r="323" spans="1:5" ht="15" customHeight="1" x14ac:dyDescent="0.25">
      <c r="A323" s="33" t="s">
        <v>126</v>
      </c>
    </row>
    <row r="324" spans="1:5" ht="15" customHeight="1" x14ac:dyDescent="0.2">
      <c r="A324" s="321" t="s">
        <v>121</v>
      </c>
      <c r="B324" s="321"/>
      <c r="C324" s="321"/>
      <c r="D324" s="321"/>
      <c r="E324" s="321"/>
    </row>
    <row r="325" spans="1:5" ht="15" customHeight="1" x14ac:dyDescent="0.2">
      <c r="A325" s="321"/>
      <c r="B325" s="321"/>
      <c r="C325" s="321"/>
      <c r="D325" s="321"/>
      <c r="E325" s="321"/>
    </row>
    <row r="326" spans="1:5" ht="15" customHeight="1" x14ac:dyDescent="0.2">
      <c r="A326" s="320" t="s">
        <v>127</v>
      </c>
      <c r="B326" s="320"/>
      <c r="C326" s="320"/>
      <c r="D326" s="320"/>
      <c r="E326" s="320"/>
    </row>
    <row r="327" spans="1:5" ht="15" customHeight="1" x14ac:dyDescent="0.2">
      <c r="A327" s="320"/>
      <c r="B327" s="320"/>
      <c r="C327" s="320"/>
      <c r="D327" s="320"/>
      <c r="E327" s="320"/>
    </row>
    <row r="328" spans="1:5" ht="15" customHeight="1" x14ac:dyDescent="0.2">
      <c r="A328" s="320"/>
      <c r="B328" s="320"/>
      <c r="C328" s="320"/>
      <c r="D328" s="320"/>
      <c r="E328" s="320"/>
    </row>
    <row r="329" spans="1:5" ht="15" customHeight="1" x14ac:dyDescent="0.2">
      <c r="A329" s="320"/>
      <c r="B329" s="320"/>
      <c r="C329" s="320"/>
      <c r="D329" s="320"/>
      <c r="E329" s="320"/>
    </row>
    <row r="330" spans="1:5" ht="15" customHeight="1" x14ac:dyDescent="0.2">
      <c r="A330" s="320"/>
      <c r="B330" s="320"/>
      <c r="C330" s="320"/>
      <c r="D330" s="320"/>
      <c r="E330" s="320"/>
    </row>
    <row r="331" spans="1:5" ht="15" customHeight="1" x14ac:dyDescent="0.2">
      <c r="A331" s="320"/>
      <c r="B331" s="320"/>
      <c r="C331" s="320"/>
      <c r="D331" s="320"/>
      <c r="E331" s="320"/>
    </row>
    <row r="332" spans="1:5" ht="15" customHeight="1" x14ac:dyDescent="0.2">
      <c r="A332" s="320"/>
      <c r="B332" s="320"/>
      <c r="C332" s="320"/>
      <c r="D332" s="320"/>
      <c r="E332" s="320"/>
    </row>
    <row r="333" spans="1:5" ht="15" customHeight="1" x14ac:dyDescent="0.2">
      <c r="A333" s="320"/>
      <c r="B333" s="320"/>
      <c r="C333" s="320"/>
      <c r="D333" s="320"/>
      <c r="E333" s="320"/>
    </row>
    <row r="334" spans="1:5" ht="15" customHeight="1" x14ac:dyDescent="0.2">
      <c r="A334" s="63"/>
      <c r="B334" s="63"/>
      <c r="C334" s="63"/>
      <c r="D334" s="63"/>
      <c r="E334" s="63"/>
    </row>
    <row r="335" spans="1:5" ht="15" customHeight="1" x14ac:dyDescent="0.25">
      <c r="A335" s="64" t="s">
        <v>18</v>
      </c>
      <c r="B335" s="65"/>
      <c r="C335" s="65"/>
      <c r="D335" s="41"/>
      <c r="E335" s="41"/>
    </row>
    <row r="336" spans="1:5" ht="15" customHeight="1" x14ac:dyDescent="0.2">
      <c r="A336" s="66" t="s">
        <v>123</v>
      </c>
      <c r="B336" s="65"/>
      <c r="C336" s="65"/>
      <c r="D336" s="65"/>
      <c r="E336" s="67" t="s">
        <v>128</v>
      </c>
    </row>
    <row r="337" spans="1:5" ht="15" customHeight="1" x14ac:dyDescent="0.2">
      <c r="A337" s="68"/>
      <c r="B337" s="118"/>
      <c r="C337" s="65"/>
      <c r="D337" s="68"/>
      <c r="E337" s="97"/>
    </row>
    <row r="338" spans="1:5" ht="15" customHeight="1" x14ac:dyDescent="0.2">
      <c r="A338" s="45" t="s">
        <v>49</v>
      </c>
      <c r="B338" s="45" t="s">
        <v>50</v>
      </c>
      <c r="C338" s="45" t="s">
        <v>51</v>
      </c>
      <c r="D338" s="98" t="s">
        <v>52</v>
      </c>
      <c r="E338" s="112" t="s">
        <v>53</v>
      </c>
    </row>
    <row r="339" spans="1:5" ht="15" customHeight="1" x14ac:dyDescent="0.2">
      <c r="A339" s="129">
        <v>38100880</v>
      </c>
      <c r="B339" s="122">
        <v>60007100531</v>
      </c>
      <c r="C339" s="74">
        <v>2143</v>
      </c>
      <c r="D339" s="121" t="s">
        <v>109</v>
      </c>
      <c r="E339" s="76">
        <v>-11340</v>
      </c>
    </row>
    <row r="340" spans="1:5" ht="15" customHeight="1" x14ac:dyDescent="0.2">
      <c r="A340" s="129">
        <v>38500881</v>
      </c>
      <c r="B340" s="122">
        <v>60007100531</v>
      </c>
      <c r="C340" s="74">
        <v>2143</v>
      </c>
      <c r="D340" s="121" t="s">
        <v>109</v>
      </c>
      <c r="E340" s="76">
        <v>-64260</v>
      </c>
    </row>
    <row r="341" spans="1:5" ht="15" customHeight="1" x14ac:dyDescent="0.2">
      <c r="A341" s="129">
        <v>38100880</v>
      </c>
      <c r="B341" s="122">
        <v>60007100531</v>
      </c>
      <c r="C341" s="74">
        <v>2143</v>
      </c>
      <c r="D341" s="121" t="s">
        <v>129</v>
      </c>
      <c r="E341" s="76">
        <v>-8660</v>
      </c>
    </row>
    <row r="342" spans="1:5" ht="15" customHeight="1" x14ac:dyDescent="0.2">
      <c r="A342" s="129">
        <v>38500881</v>
      </c>
      <c r="B342" s="122">
        <v>60007100531</v>
      </c>
      <c r="C342" s="74">
        <v>2143</v>
      </c>
      <c r="D342" s="121" t="s">
        <v>129</v>
      </c>
      <c r="E342" s="76">
        <v>-25740</v>
      </c>
    </row>
    <row r="343" spans="1:5" ht="15" customHeight="1" x14ac:dyDescent="0.2">
      <c r="A343" s="130">
        <v>53515835</v>
      </c>
      <c r="B343" s="56">
        <v>60001100471</v>
      </c>
      <c r="C343" s="47">
        <v>3114</v>
      </c>
      <c r="D343" s="131" t="s">
        <v>125</v>
      </c>
      <c r="E343" s="76">
        <v>-0.01</v>
      </c>
    </row>
    <row r="344" spans="1:5" ht="15" customHeight="1" x14ac:dyDescent="0.2">
      <c r="A344" s="130">
        <v>53100870</v>
      </c>
      <c r="B344" s="56">
        <v>60001100471</v>
      </c>
      <c r="C344" s="47">
        <v>3114</v>
      </c>
      <c r="D344" s="131" t="s">
        <v>125</v>
      </c>
      <c r="E344" s="76">
        <v>0.01</v>
      </c>
    </row>
    <row r="345" spans="1:5" ht="15" customHeight="1" x14ac:dyDescent="0.2">
      <c r="A345" s="129">
        <v>38100880</v>
      </c>
      <c r="B345" s="122">
        <v>60007100531</v>
      </c>
      <c r="C345" s="74">
        <v>2143</v>
      </c>
      <c r="D345" s="121" t="s">
        <v>93</v>
      </c>
      <c r="E345" s="76">
        <v>20000</v>
      </c>
    </row>
    <row r="346" spans="1:5" ht="15" customHeight="1" x14ac:dyDescent="0.2">
      <c r="A346" s="129">
        <v>38500881</v>
      </c>
      <c r="B346" s="122">
        <v>60007100531</v>
      </c>
      <c r="C346" s="74">
        <v>2143</v>
      </c>
      <c r="D346" s="121" t="s">
        <v>93</v>
      </c>
      <c r="E346" s="76">
        <v>90000</v>
      </c>
    </row>
    <row r="347" spans="1:5" ht="15" customHeight="1" x14ac:dyDescent="0.2">
      <c r="A347" s="92"/>
      <c r="B347" s="120"/>
      <c r="C347" s="79" t="s">
        <v>55</v>
      </c>
      <c r="D347" s="93"/>
      <c r="E347" s="94">
        <f>SUM(E339:E346)</f>
        <v>0</v>
      </c>
    </row>
    <row r="348" spans="1:5" ht="15" customHeight="1" x14ac:dyDescent="0.2"/>
    <row r="349" spans="1:5" ht="15" customHeight="1" x14ac:dyDescent="0.2"/>
    <row r="350" spans="1:5" ht="15" customHeight="1" x14ac:dyDescent="0.25">
      <c r="A350" s="33" t="s">
        <v>130</v>
      </c>
    </row>
    <row r="351" spans="1:5" ht="15" customHeight="1" x14ac:dyDescent="0.2">
      <c r="A351" s="327" t="s">
        <v>121</v>
      </c>
      <c r="B351" s="327"/>
      <c r="C351" s="327"/>
      <c r="D351" s="327"/>
      <c r="E351" s="327"/>
    </row>
    <row r="352" spans="1:5" ht="15" customHeight="1" x14ac:dyDescent="0.2">
      <c r="A352" s="327"/>
      <c r="B352" s="327"/>
      <c r="C352" s="327"/>
      <c r="D352" s="327"/>
      <c r="E352" s="327"/>
    </row>
    <row r="353" spans="1:5" ht="15" customHeight="1" x14ac:dyDescent="0.2">
      <c r="A353" s="320" t="s">
        <v>131</v>
      </c>
      <c r="B353" s="320"/>
      <c r="C353" s="320"/>
      <c r="D353" s="320"/>
      <c r="E353" s="320"/>
    </row>
    <row r="354" spans="1:5" ht="15" customHeight="1" x14ac:dyDescent="0.2">
      <c r="A354" s="320"/>
      <c r="B354" s="320"/>
      <c r="C354" s="320"/>
      <c r="D354" s="320"/>
      <c r="E354" s="320"/>
    </row>
    <row r="355" spans="1:5" ht="15" customHeight="1" x14ac:dyDescent="0.2">
      <c r="A355" s="320"/>
      <c r="B355" s="320"/>
      <c r="C355" s="320"/>
      <c r="D355" s="320"/>
      <c r="E355" s="320"/>
    </row>
    <row r="356" spans="1:5" ht="15" customHeight="1" x14ac:dyDescent="0.2">
      <c r="A356" s="320"/>
      <c r="B356" s="320"/>
      <c r="C356" s="320"/>
      <c r="D356" s="320"/>
      <c r="E356" s="320"/>
    </row>
    <row r="357" spans="1:5" ht="15" customHeight="1" x14ac:dyDescent="0.2">
      <c r="A357" s="320"/>
      <c r="B357" s="320"/>
      <c r="C357" s="320"/>
      <c r="D357" s="320"/>
      <c r="E357" s="320"/>
    </row>
    <row r="358" spans="1:5" ht="15" customHeight="1" x14ac:dyDescent="0.2">
      <c r="A358" s="320"/>
      <c r="B358" s="320"/>
      <c r="C358" s="320"/>
      <c r="D358" s="320"/>
      <c r="E358" s="320"/>
    </row>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6" t="s">
        <v>18</v>
      </c>
      <c r="B366" s="37"/>
      <c r="C366" s="37"/>
      <c r="D366" s="37"/>
      <c r="E366" s="41"/>
    </row>
    <row r="367" spans="1:5" ht="15" customHeight="1" x14ac:dyDescent="0.2">
      <c r="A367" s="132" t="s">
        <v>132</v>
      </c>
      <c r="B367" s="37"/>
      <c r="C367" s="37"/>
      <c r="D367" s="37"/>
      <c r="E367" s="39" t="s">
        <v>133</v>
      </c>
    </row>
    <row r="368" spans="1:5" ht="15" customHeight="1" x14ac:dyDescent="0.2">
      <c r="A368" s="41"/>
      <c r="B368" s="40"/>
      <c r="C368" s="37"/>
      <c r="E368" s="133"/>
    </row>
    <row r="369" spans="1:5" ht="15" customHeight="1" x14ac:dyDescent="0.2">
      <c r="A369" s="43" t="s">
        <v>49</v>
      </c>
      <c r="B369" s="43" t="s">
        <v>50</v>
      </c>
      <c r="C369" s="43" t="s">
        <v>51</v>
      </c>
      <c r="D369" s="43" t="s">
        <v>52</v>
      </c>
      <c r="E369" s="112" t="s">
        <v>53</v>
      </c>
    </row>
    <row r="370" spans="1:5" ht="15" customHeight="1" x14ac:dyDescent="0.2">
      <c r="A370" s="129">
        <v>32133030</v>
      </c>
      <c r="B370" s="122">
        <v>50000000000</v>
      </c>
      <c r="C370" s="47">
        <v>3299</v>
      </c>
      <c r="D370" s="75" t="s">
        <v>68</v>
      </c>
      <c r="E370" s="117">
        <v>-870000</v>
      </c>
    </row>
    <row r="371" spans="1:5" ht="15" customHeight="1" x14ac:dyDescent="0.2">
      <c r="A371" s="129">
        <v>32533030</v>
      </c>
      <c r="B371" s="122">
        <v>50000000000</v>
      </c>
      <c r="C371" s="47">
        <v>3299</v>
      </c>
      <c r="D371" s="75" t="s">
        <v>68</v>
      </c>
      <c r="E371" s="117">
        <v>-4930000</v>
      </c>
    </row>
    <row r="372" spans="1:5" ht="15" customHeight="1" x14ac:dyDescent="0.2">
      <c r="A372" s="129">
        <v>32133030</v>
      </c>
      <c r="B372" s="122">
        <v>50000000000</v>
      </c>
      <c r="C372" s="47">
        <v>3299</v>
      </c>
      <c r="D372" s="121" t="s">
        <v>134</v>
      </c>
      <c r="E372" s="117">
        <v>45000</v>
      </c>
    </row>
    <row r="373" spans="1:5" ht="15" customHeight="1" x14ac:dyDescent="0.2">
      <c r="A373" s="129">
        <v>32133030</v>
      </c>
      <c r="B373" s="122">
        <v>50000008401</v>
      </c>
      <c r="C373" s="47">
        <v>3299</v>
      </c>
      <c r="D373" s="99" t="s">
        <v>97</v>
      </c>
      <c r="E373" s="117">
        <v>75000</v>
      </c>
    </row>
    <row r="374" spans="1:5" ht="15" customHeight="1" x14ac:dyDescent="0.2">
      <c r="A374" s="129">
        <v>32133030</v>
      </c>
      <c r="B374" s="122">
        <v>50000001100</v>
      </c>
      <c r="C374" s="47">
        <v>3299</v>
      </c>
      <c r="D374" s="57" t="s">
        <v>135</v>
      </c>
      <c r="E374" s="117">
        <v>15000</v>
      </c>
    </row>
    <row r="375" spans="1:5" ht="15" customHeight="1" x14ac:dyDescent="0.2">
      <c r="A375" s="129">
        <v>32133030</v>
      </c>
      <c r="B375" s="122">
        <v>50000001106</v>
      </c>
      <c r="C375" s="47">
        <v>3299</v>
      </c>
      <c r="D375" s="57" t="s">
        <v>135</v>
      </c>
      <c r="E375" s="117">
        <v>135000</v>
      </c>
    </row>
    <row r="376" spans="1:5" ht="15" customHeight="1" x14ac:dyDescent="0.2">
      <c r="A376" s="129">
        <v>32133030</v>
      </c>
      <c r="B376" s="122">
        <v>50000001120</v>
      </c>
      <c r="C376" s="47">
        <v>3299</v>
      </c>
      <c r="D376" s="57" t="s">
        <v>135</v>
      </c>
      <c r="E376" s="117">
        <v>45000</v>
      </c>
    </row>
    <row r="377" spans="1:5" ht="15" customHeight="1" x14ac:dyDescent="0.2">
      <c r="A377" s="129">
        <v>32133030</v>
      </c>
      <c r="B377" s="122">
        <v>50000001121</v>
      </c>
      <c r="C377" s="47">
        <v>3299</v>
      </c>
      <c r="D377" s="57" t="s">
        <v>135</v>
      </c>
      <c r="E377" s="117">
        <v>225000</v>
      </c>
    </row>
    <row r="378" spans="1:5" ht="15" customHeight="1" x14ac:dyDescent="0.2">
      <c r="A378" s="129">
        <v>32133030</v>
      </c>
      <c r="B378" s="122">
        <v>50000001130</v>
      </c>
      <c r="C378" s="47">
        <v>3299</v>
      </c>
      <c r="D378" s="57" t="s">
        <v>135</v>
      </c>
      <c r="E378" s="117">
        <v>75000</v>
      </c>
    </row>
    <row r="379" spans="1:5" ht="15" customHeight="1" x14ac:dyDescent="0.2">
      <c r="A379" s="129">
        <v>32133030</v>
      </c>
      <c r="B379" s="122">
        <v>50000001131</v>
      </c>
      <c r="C379" s="47">
        <v>3299</v>
      </c>
      <c r="D379" s="57" t="s">
        <v>135</v>
      </c>
      <c r="E379" s="117">
        <v>15000</v>
      </c>
    </row>
    <row r="380" spans="1:5" ht="15" customHeight="1" x14ac:dyDescent="0.2">
      <c r="A380" s="129">
        <v>32133030</v>
      </c>
      <c r="B380" s="122">
        <v>50000001132</v>
      </c>
      <c r="C380" s="47">
        <v>3299</v>
      </c>
      <c r="D380" s="57" t="s">
        <v>135</v>
      </c>
      <c r="E380" s="117">
        <v>45000</v>
      </c>
    </row>
    <row r="381" spans="1:5" ht="15" customHeight="1" x14ac:dyDescent="0.2">
      <c r="A381" s="129">
        <v>32133030</v>
      </c>
      <c r="B381" s="122">
        <v>50000001142</v>
      </c>
      <c r="C381" s="47">
        <v>3299</v>
      </c>
      <c r="D381" s="57" t="s">
        <v>135</v>
      </c>
      <c r="E381" s="117">
        <v>15000</v>
      </c>
    </row>
    <row r="382" spans="1:5" ht="15" customHeight="1" x14ac:dyDescent="0.2">
      <c r="A382" s="129">
        <v>32133030</v>
      </c>
      <c r="B382" s="122">
        <v>50000001173</v>
      </c>
      <c r="C382" s="47">
        <v>3299</v>
      </c>
      <c r="D382" s="57" t="s">
        <v>135</v>
      </c>
      <c r="E382" s="117">
        <v>90000</v>
      </c>
    </row>
    <row r="383" spans="1:5" ht="15" customHeight="1" x14ac:dyDescent="0.2">
      <c r="A383" s="129">
        <v>32133030</v>
      </c>
      <c r="B383" s="122">
        <v>50000001202</v>
      </c>
      <c r="C383" s="47">
        <v>3299</v>
      </c>
      <c r="D383" s="57" t="s">
        <v>135</v>
      </c>
      <c r="E383" s="117">
        <v>90000</v>
      </c>
    </row>
    <row r="384" spans="1:5" ht="15" customHeight="1" x14ac:dyDescent="0.2">
      <c r="A384" s="129">
        <v>32533030</v>
      </c>
      <c r="B384" s="122">
        <v>50000000000</v>
      </c>
      <c r="C384" s="47">
        <v>3299</v>
      </c>
      <c r="D384" s="57" t="s">
        <v>134</v>
      </c>
      <c r="E384" s="117">
        <v>255000</v>
      </c>
    </row>
    <row r="385" spans="1:5" ht="15" customHeight="1" x14ac:dyDescent="0.2">
      <c r="A385" s="129">
        <v>32533030</v>
      </c>
      <c r="B385" s="122">
        <v>50000008401</v>
      </c>
      <c r="C385" s="47">
        <v>3299</v>
      </c>
      <c r="D385" s="57" t="s">
        <v>97</v>
      </c>
      <c r="E385" s="117">
        <v>425000</v>
      </c>
    </row>
    <row r="386" spans="1:5" ht="15" customHeight="1" x14ac:dyDescent="0.2">
      <c r="A386" s="129">
        <v>32533030</v>
      </c>
      <c r="B386" s="122">
        <v>50000001100</v>
      </c>
      <c r="C386" s="47">
        <v>3299</v>
      </c>
      <c r="D386" s="57" t="s">
        <v>135</v>
      </c>
      <c r="E386" s="117">
        <v>85000</v>
      </c>
    </row>
    <row r="387" spans="1:5" ht="15" customHeight="1" x14ac:dyDescent="0.2">
      <c r="A387" s="129">
        <v>32533030</v>
      </c>
      <c r="B387" s="122">
        <v>50000001106</v>
      </c>
      <c r="C387" s="47">
        <v>3299</v>
      </c>
      <c r="D387" s="57" t="s">
        <v>135</v>
      </c>
      <c r="E387" s="117">
        <v>765000</v>
      </c>
    </row>
    <row r="388" spans="1:5" ht="15" customHeight="1" x14ac:dyDescent="0.2">
      <c r="A388" s="129">
        <v>32533030</v>
      </c>
      <c r="B388" s="122">
        <v>50000001120</v>
      </c>
      <c r="C388" s="47">
        <v>3299</v>
      </c>
      <c r="D388" s="57" t="s">
        <v>135</v>
      </c>
      <c r="E388" s="117">
        <v>255000</v>
      </c>
    </row>
    <row r="389" spans="1:5" ht="15" customHeight="1" x14ac:dyDescent="0.2">
      <c r="A389" s="129">
        <v>32533030</v>
      </c>
      <c r="B389" s="122">
        <v>50000001121</v>
      </c>
      <c r="C389" s="47">
        <v>3299</v>
      </c>
      <c r="D389" s="57" t="s">
        <v>135</v>
      </c>
      <c r="E389" s="117">
        <v>1275000</v>
      </c>
    </row>
    <row r="390" spans="1:5" ht="15" customHeight="1" x14ac:dyDescent="0.2">
      <c r="A390" s="129">
        <v>32533030</v>
      </c>
      <c r="B390" s="122">
        <v>50000001130</v>
      </c>
      <c r="C390" s="47">
        <v>3299</v>
      </c>
      <c r="D390" s="57" t="s">
        <v>135</v>
      </c>
      <c r="E390" s="117">
        <v>425000</v>
      </c>
    </row>
    <row r="391" spans="1:5" ht="15" customHeight="1" x14ac:dyDescent="0.2">
      <c r="A391" s="129">
        <v>32533030</v>
      </c>
      <c r="B391" s="122">
        <v>50000001131</v>
      </c>
      <c r="C391" s="47">
        <v>3299</v>
      </c>
      <c r="D391" s="57" t="s">
        <v>135</v>
      </c>
      <c r="E391" s="117">
        <v>85000</v>
      </c>
    </row>
    <row r="392" spans="1:5" ht="15" customHeight="1" x14ac:dyDescent="0.2">
      <c r="A392" s="129">
        <v>32533030</v>
      </c>
      <c r="B392" s="122">
        <v>50000001132</v>
      </c>
      <c r="C392" s="47">
        <v>3299</v>
      </c>
      <c r="D392" s="57" t="s">
        <v>135</v>
      </c>
      <c r="E392" s="117">
        <v>255000</v>
      </c>
    </row>
    <row r="393" spans="1:5" ht="15" customHeight="1" x14ac:dyDescent="0.2">
      <c r="A393" s="129">
        <v>32533030</v>
      </c>
      <c r="B393" s="122">
        <v>50000001142</v>
      </c>
      <c r="C393" s="47">
        <v>3299</v>
      </c>
      <c r="D393" s="57" t="s">
        <v>135</v>
      </c>
      <c r="E393" s="117">
        <v>85000</v>
      </c>
    </row>
    <row r="394" spans="1:5" ht="15" customHeight="1" x14ac:dyDescent="0.2">
      <c r="A394" s="129">
        <v>32533030</v>
      </c>
      <c r="B394" s="122">
        <v>50000001173</v>
      </c>
      <c r="C394" s="47">
        <v>3299</v>
      </c>
      <c r="D394" s="57" t="s">
        <v>135</v>
      </c>
      <c r="E394" s="117">
        <v>510000</v>
      </c>
    </row>
    <row r="395" spans="1:5" ht="15" customHeight="1" x14ac:dyDescent="0.2">
      <c r="A395" s="129">
        <v>32533030</v>
      </c>
      <c r="B395" s="122">
        <v>50000001202</v>
      </c>
      <c r="C395" s="47">
        <v>3299</v>
      </c>
      <c r="D395" s="57" t="s">
        <v>135</v>
      </c>
      <c r="E395" s="117">
        <v>510000</v>
      </c>
    </row>
    <row r="396" spans="1:5" ht="15" customHeight="1" x14ac:dyDescent="0.2">
      <c r="A396" s="55"/>
      <c r="B396" s="59"/>
      <c r="C396" s="60" t="s">
        <v>55</v>
      </c>
      <c r="D396" s="51"/>
      <c r="E396" s="52">
        <f>SUM(E370:E395)</f>
        <v>0</v>
      </c>
    </row>
    <row r="397" spans="1:5" ht="15" customHeight="1" x14ac:dyDescent="0.2"/>
    <row r="398" spans="1:5" ht="15" customHeight="1" x14ac:dyDescent="0.2"/>
    <row r="399" spans="1:5" ht="15" customHeight="1" x14ac:dyDescent="0.25">
      <c r="A399" s="33" t="s">
        <v>136</v>
      </c>
    </row>
    <row r="400" spans="1:5" ht="15" customHeight="1" x14ac:dyDescent="0.2">
      <c r="A400" s="326" t="s">
        <v>63</v>
      </c>
      <c r="B400" s="326"/>
      <c r="C400" s="326"/>
      <c r="D400" s="326"/>
      <c r="E400" s="326"/>
    </row>
    <row r="401" spans="1:5" ht="15" customHeight="1" x14ac:dyDescent="0.2">
      <c r="A401" s="320" t="s">
        <v>622</v>
      </c>
      <c r="B401" s="320"/>
      <c r="C401" s="320"/>
      <c r="D401" s="320"/>
      <c r="E401" s="320"/>
    </row>
    <row r="402" spans="1:5" ht="15" customHeight="1" x14ac:dyDescent="0.2">
      <c r="A402" s="320"/>
      <c r="B402" s="320"/>
      <c r="C402" s="320"/>
      <c r="D402" s="320"/>
      <c r="E402" s="320"/>
    </row>
    <row r="403" spans="1:5" ht="15" customHeight="1" x14ac:dyDescent="0.2">
      <c r="A403" s="320"/>
      <c r="B403" s="320"/>
      <c r="C403" s="320"/>
      <c r="D403" s="320"/>
      <c r="E403" s="320"/>
    </row>
    <row r="404" spans="1:5" ht="15" customHeight="1" x14ac:dyDescent="0.2">
      <c r="A404" s="320"/>
      <c r="B404" s="320"/>
      <c r="C404" s="320"/>
      <c r="D404" s="320"/>
      <c r="E404" s="320"/>
    </row>
    <row r="405" spans="1:5" ht="15" customHeight="1" x14ac:dyDescent="0.2">
      <c r="A405" s="320"/>
      <c r="B405" s="320"/>
      <c r="C405" s="320"/>
      <c r="D405" s="320"/>
      <c r="E405" s="320"/>
    </row>
    <row r="406" spans="1:5" ht="15" customHeight="1" x14ac:dyDescent="0.2">
      <c r="A406" s="320"/>
      <c r="B406" s="320"/>
      <c r="C406" s="320"/>
      <c r="D406" s="320"/>
      <c r="E406" s="320"/>
    </row>
    <row r="407" spans="1:5" ht="15" customHeight="1" x14ac:dyDescent="0.2">
      <c r="A407" s="320"/>
      <c r="B407" s="320"/>
      <c r="C407" s="320"/>
      <c r="D407" s="320"/>
      <c r="E407" s="320"/>
    </row>
    <row r="408" spans="1:5" ht="15" customHeight="1" x14ac:dyDescent="0.2">
      <c r="A408" s="320"/>
      <c r="B408" s="320"/>
      <c r="C408" s="320"/>
      <c r="D408" s="320"/>
      <c r="E408" s="320"/>
    </row>
    <row r="409" spans="1:5" ht="15" customHeight="1" x14ac:dyDescent="0.2">
      <c r="B409" s="85"/>
    </row>
    <row r="410" spans="1:5" ht="15" customHeight="1" x14ac:dyDescent="0.25">
      <c r="A410" s="36" t="s">
        <v>1</v>
      </c>
      <c r="B410" s="86"/>
      <c r="C410" s="35"/>
      <c r="D410" s="35"/>
      <c r="E410" s="35"/>
    </row>
    <row r="411" spans="1:5" ht="15" customHeight="1" x14ac:dyDescent="0.2">
      <c r="A411" s="38" t="s">
        <v>70</v>
      </c>
      <c r="B411" s="61"/>
      <c r="C411" s="37"/>
      <c r="D411" s="37"/>
      <c r="E411" s="39" t="s">
        <v>71</v>
      </c>
    </row>
    <row r="412" spans="1:5" ht="15" customHeight="1" x14ac:dyDescent="0.2">
      <c r="A412" s="41"/>
      <c r="B412" s="87"/>
      <c r="C412" s="41"/>
      <c r="D412" s="41"/>
      <c r="E412" s="42"/>
    </row>
    <row r="413" spans="1:5" ht="15" customHeight="1" x14ac:dyDescent="0.2">
      <c r="A413" s="43" t="s">
        <v>49</v>
      </c>
      <c r="B413" s="45" t="s">
        <v>50</v>
      </c>
      <c r="C413" s="47" t="s">
        <v>51</v>
      </c>
      <c r="D413" s="54" t="s">
        <v>52</v>
      </c>
      <c r="E413" s="45" t="s">
        <v>53</v>
      </c>
    </row>
    <row r="414" spans="1:5" ht="15" customHeight="1" x14ac:dyDescent="0.2">
      <c r="A414" s="88">
        <v>6</v>
      </c>
      <c r="B414" s="89">
        <v>90000001662</v>
      </c>
      <c r="C414" s="90">
        <v>6172</v>
      </c>
      <c r="D414" s="91" t="s">
        <v>72</v>
      </c>
      <c r="E414" s="124">
        <v>-87750</v>
      </c>
    </row>
    <row r="415" spans="1:5" ht="15" customHeight="1" x14ac:dyDescent="0.2">
      <c r="A415" s="55">
        <v>6</v>
      </c>
      <c r="B415" s="89">
        <v>90000001657</v>
      </c>
      <c r="C415" s="47">
        <v>6172</v>
      </c>
      <c r="D415" s="91" t="s">
        <v>72</v>
      </c>
      <c r="E415" s="124">
        <v>-27750</v>
      </c>
    </row>
    <row r="416" spans="1:5" ht="15" customHeight="1" x14ac:dyDescent="0.2">
      <c r="A416" s="55">
        <v>6</v>
      </c>
      <c r="B416" s="89">
        <v>90000001641</v>
      </c>
      <c r="C416" s="47">
        <v>6172</v>
      </c>
      <c r="D416" s="91" t="s">
        <v>72</v>
      </c>
      <c r="E416" s="124">
        <v>-16500</v>
      </c>
    </row>
    <row r="417" spans="1:5" ht="15" customHeight="1" x14ac:dyDescent="0.2">
      <c r="A417" s="55">
        <v>6</v>
      </c>
      <c r="B417" s="89">
        <v>90000001647</v>
      </c>
      <c r="C417" s="47">
        <v>6172</v>
      </c>
      <c r="D417" s="91" t="s">
        <v>72</v>
      </c>
      <c r="E417" s="124">
        <v>-8250</v>
      </c>
    </row>
    <row r="418" spans="1:5" ht="15" customHeight="1" x14ac:dyDescent="0.2">
      <c r="A418" s="55">
        <v>6</v>
      </c>
      <c r="B418" s="89">
        <v>90000001651</v>
      </c>
      <c r="C418" s="47">
        <v>6172</v>
      </c>
      <c r="D418" s="91" t="s">
        <v>72</v>
      </c>
      <c r="E418" s="124">
        <v>-750</v>
      </c>
    </row>
    <row r="419" spans="1:5" ht="15" customHeight="1" x14ac:dyDescent="0.2">
      <c r="A419" s="88">
        <v>6</v>
      </c>
      <c r="B419" s="89">
        <v>90000001649</v>
      </c>
      <c r="C419" s="90">
        <v>6172</v>
      </c>
      <c r="D419" s="91" t="s">
        <v>72</v>
      </c>
      <c r="E419" s="76">
        <v>1000</v>
      </c>
    </row>
    <row r="420" spans="1:5" ht="15" customHeight="1" x14ac:dyDescent="0.2">
      <c r="A420" s="88">
        <v>6</v>
      </c>
      <c r="B420" s="89">
        <v>90000001658</v>
      </c>
      <c r="C420" s="90">
        <v>6172</v>
      </c>
      <c r="D420" s="91" t="s">
        <v>72</v>
      </c>
      <c r="E420" s="76">
        <v>1000</v>
      </c>
    </row>
    <row r="421" spans="1:5" ht="15" customHeight="1" x14ac:dyDescent="0.2">
      <c r="A421" s="88">
        <v>6</v>
      </c>
      <c r="B421" s="89">
        <v>90000001639</v>
      </c>
      <c r="C421" s="90">
        <v>6172</v>
      </c>
      <c r="D421" s="91" t="s">
        <v>72</v>
      </c>
      <c r="E421" s="76">
        <v>12000</v>
      </c>
    </row>
    <row r="422" spans="1:5" ht="15" customHeight="1" x14ac:dyDescent="0.2">
      <c r="A422" s="88">
        <v>6</v>
      </c>
      <c r="B422" s="89">
        <v>90000001654</v>
      </c>
      <c r="C422" s="90">
        <v>6172</v>
      </c>
      <c r="D422" s="91" t="s">
        <v>72</v>
      </c>
      <c r="E422" s="76">
        <v>12000</v>
      </c>
    </row>
    <row r="423" spans="1:5" ht="15" customHeight="1" x14ac:dyDescent="0.2">
      <c r="A423" s="88">
        <v>6</v>
      </c>
      <c r="B423" s="89">
        <v>90000001642</v>
      </c>
      <c r="C423" s="90">
        <v>6172</v>
      </c>
      <c r="D423" s="91" t="s">
        <v>72</v>
      </c>
      <c r="E423" s="76">
        <v>15000</v>
      </c>
    </row>
    <row r="424" spans="1:5" ht="15" customHeight="1" x14ac:dyDescent="0.2">
      <c r="A424" s="55">
        <v>6</v>
      </c>
      <c r="B424" s="89">
        <v>90000001645</v>
      </c>
      <c r="C424" s="47">
        <v>6172</v>
      </c>
      <c r="D424" s="91" t="s">
        <v>72</v>
      </c>
      <c r="E424" s="76">
        <v>17000</v>
      </c>
    </row>
    <row r="425" spans="1:5" ht="15" customHeight="1" x14ac:dyDescent="0.2">
      <c r="A425" s="55">
        <v>6</v>
      </c>
      <c r="B425" s="89">
        <v>90000001648</v>
      </c>
      <c r="C425" s="47">
        <v>6172</v>
      </c>
      <c r="D425" s="91" t="s">
        <v>72</v>
      </c>
      <c r="E425" s="76">
        <v>22000</v>
      </c>
    </row>
    <row r="426" spans="1:5" ht="15" customHeight="1" x14ac:dyDescent="0.2">
      <c r="A426" s="55">
        <v>6</v>
      </c>
      <c r="B426" s="89">
        <v>90000001655</v>
      </c>
      <c r="C426" s="47">
        <v>6172</v>
      </c>
      <c r="D426" s="91" t="s">
        <v>72</v>
      </c>
      <c r="E426" s="76">
        <v>27000</v>
      </c>
    </row>
    <row r="427" spans="1:5" ht="15" customHeight="1" x14ac:dyDescent="0.2">
      <c r="A427" s="55">
        <v>6</v>
      </c>
      <c r="B427" s="89">
        <v>90000001636</v>
      </c>
      <c r="C427" s="47">
        <v>6172</v>
      </c>
      <c r="D427" s="91" t="s">
        <v>72</v>
      </c>
      <c r="E427" s="76">
        <v>29000</v>
      </c>
    </row>
    <row r="428" spans="1:5" ht="15" customHeight="1" x14ac:dyDescent="0.2">
      <c r="A428" s="55">
        <v>6</v>
      </c>
      <c r="B428" s="89">
        <v>90000001659</v>
      </c>
      <c r="C428" s="47">
        <v>6172</v>
      </c>
      <c r="D428" s="91" t="s">
        <v>72</v>
      </c>
      <c r="E428" s="76">
        <v>44000</v>
      </c>
    </row>
    <row r="429" spans="1:5" ht="15" customHeight="1" x14ac:dyDescent="0.2">
      <c r="A429" s="55">
        <v>6</v>
      </c>
      <c r="B429" s="89">
        <v>90000001646</v>
      </c>
      <c r="C429" s="47">
        <v>6172</v>
      </c>
      <c r="D429" s="91" t="s">
        <v>72</v>
      </c>
      <c r="E429" s="76">
        <v>58000</v>
      </c>
    </row>
    <row r="430" spans="1:5" ht="15" customHeight="1" x14ac:dyDescent="0.2">
      <c r="A430" s="55">
        <v>6</v>
      </c>
      <c r="B430" s="134">
        <v>90000001635</v>
      </c>
      <c r="C430" s="47">
        <v>6172</v>
      </c>
      <c r="D430" s="91" t="s">
        <v>72</v>
      </c>
      <c r="E430" s="76">
        <v>62000</v>
      </c>
    </row>
    <row r="431" spans="1:5" ht="15" customHeight="1" x14ac:dyDescent="0.2">
      <c r="A431" s="55">
        <v>6</v>
      </c>
      <c r="B431" s="47">
        <v>90000001633</v>
      </c>
      <c r="C431" s="47">
        <v>6172</v>
      </c>
      <c r="D431" s="91" t="s">
        <v>72</v>
      </c>
      <c r="E431" s="76">
        <v>78000</v>
      </c>
    </row>
    <row r="432" spans="1:5" ht="15" customHeight="1" x14ac:dyDescent="0.2">
      <c r="A432" s="55">
        <v>6</v>
      </c>
      <c r="B432" s="47">
        <v>90000001650</v>
      </c>
      <c r="C432" s="47">
        <v>6172</v>
      </c>
      <c r="D432" s="91" t="s">
        <v>72</v>
      </c>
      <c r="E432" s="76">
        <v>80000</v>
      </c>
    </row>
    <row r="433" spans="1:5" ht="15" customHeight="1" x14ac:dyDescent="0.2">
      <c r="A433" s="55">
        <v>6</v>
      </c>
      <c r="B433" s="47">
        <v>90000001660</v>
      </c>
      <c r="C433" s="47">
        <v>6172</v>
      </c>
      <c r="D433" s="91" t="s">
        <v>72</v>
      </c>
      <c r="E433" s="76">
        <v>87000</v>
      </c>
    </row>
    <row r="434" spans="1:5" ht="15" customHeight="1" x14ac:dyDescent="0.2">
      <c r="A434" s="55">
        <v>6</v>
      </c>
      <c r="B434" s="47">
        <v>90000001661</v>
      </c>
      <c r="C434" s="47">
        <v>6172</v>
      </c>
      <c r="D434" s="91" t="s">
        <v>72</v>
      </c>
      <c r="E434" s="76">
        <v>92000</v>
      </c>
    </row>
    <row r="435" spans="1:5" ht="15" customHeight="1" x14ac:dyDescent="0.2">
      <c r="A435" s="55">
        <v>6</v>
      </c>
      <c r="B435" s="47">
        <v>90000001640</v>
      </c>
      <c r="C435" s="47">
        <v>6172</v>
      </c>
      <c r="D435" s="91" t="s">
        <v>72</v>
      </c>
      <c r="E435" s="124">
        <v>97000</v>
      </c>
    </row>
    <row r="436" spans="1:5" ht="15" customHeight="1" x14ac:dyDescent="0.2">
      <c r="A436" s="55">
        <v>6</v>
      </c>
      <c r="B436" s="47">
        <v>90000001653</v>
      </c>
      <c r="C436" s="47">
        <v>6172</v>
      </c>
      <c r="D436" s="91" t="s">
        <v>72</v>
      </c>
      <c r="E436" s="124">
        <v>113000</v>
      </c>
    </row>
    <row r="437" spans="1:5" ht="15" customHeight="1" x14ac:dyDescent="0.2">
      <c r="A437" s="55">
        <v>6</v>
      </c>
      <c r="B437" s="47">
        <v>90000001644</v>
      </c>
      <c r="C437" s="47">
        <v>6172</v>
      </c>
      <c r="D437" s="91" t="s">
        <v>72</v>
      </c>
      <c r="E437" s="124">
        <v>139000</v>
      </c>
    </row>
    <row r="438" spans="1:5" ht="15" customHeight="1" x14ac:dyDescent="0.2">
      <c r="A438" s="55">
        <v>6</v>
      </c>
      <c r="B438" s="47">
        <v>90000001632</v>
      </c>
      <c r="C438" s="47">
        <v>6172</v>
      </c>
      <c r="D438" s="91" t="s">
        <v>72</v>
      </c>
      <c r="E438" s="124">
        <v>145000</v>
      </c>
    </row>
    <row r="439" spans="1:5" ht="15" customHeight="1" x14ac:dyDescent="0.2">
      <c r="A439" s="55">
        <v>6</v>
      </c>
      <c r="B439" s="47">
        <v>90000001652</v>
      </c>
      <c r="C439" s="47">
        <v>6172</v>
      </c>
      <c r="D439" s="91" t="s">
        <v>72</v>
      </c>
      <c r="E439" s="124">
        <v>224000</v>
      </c>
    </row>
    <row r="440" spans="1:5" ht="15" customHeight="1" x14ac:dyDescent="0.2">
      <c r="A440" s="55">
        <v>6</v>
      </c>
      <c r="B440" s="47">
        <v>90000001637</v>
      </c>
      <c r="C440" s="47">
        <v>6172</v>
      </c>
      <c r="D440" s="91" t="s">
        <v>72</v>
      </c>
      <c r="E440" s="76">
        <v>249000</v>
      </c>
    </row>
    <row r="441" spans="1:5" ht="15" customHeight="1" x14ac:dyDescent="0.2">
      <c r="A441" s="55">
        <v>6</v>
      </c>
      <c r="B441" s="47">
        <v>90000001638</v>
      </c>
      <c r="C441" s="47">
        <v>6172</v>
      </c>
      <c r="D441" s="91" t="s">
        <v>72</v>
      </c>
      <c r="E441" s="76">
        <v>632000</v>
      </c>
    </row>
    <row r="442" spans="1:5" ht="15" customHeight="1" x14ac:dyDescent="0.2">
      <c r="A442" s="55">
        <v>6</v>
      </c>
      <c r="B442" s="47">
        <v>90000001663</v>
      </c>
      <c r="C442" s="47">
        <v>6172</v>
      </c>
      <c r="D442" s="91" t="s">
        <v>72</v>
      </c>
      <c r="E442" s="76">
        <v>1023000</v>
      </c>
    </row>
    <row r="443" spans="1:5" ht="15" customHeight="1" x14ac:dyDescent="0.2">
      <c r="A443" s="92"/>
      <c r="B443" s="73"/>
      <c r="C443" s="79" t="s">
        <v>55</v>
      </c>
      <c r="D443" s="93"/>
      <c r="E443" s="94">
        <f>SUM(E414:E442)</f>
        <v>3118000</v>
      </c>
    </row>
    <row r="444" spans="1:5" ht="15" customHeight="1" x14ac:dyDescent="0.2">
      <c r="A444" s="35"/>
      <c r="B444" s="86"/>
      <c r="C444" s="35"/>
      <c r="D444" s="35"/>
      <c r="E444" s="35"/>
    </row>
    <row r="445" spans="1:5" ht="15" customHeight="1" x14ac:dyDescent="0.25">
      <c r="A445" s="64" t="s">
        <v>18</v>
      </c>
      <c r="B445" s="95"/>
      <c r="C445" s="65"/>
      <c r="D445" s="65"/>
      <c r="E445" s="68"/>
    </row>
    <row r="446" spans="1:5" ht="15" customHeight="1" x14ac:dyDescent="0.2">
      <c r="A446" s="38" t="s">
        <v>84</v>
      </c>
      <c r="B446" s="87"/>
      <c r="C446" s="41"/>
      <c r="D446" s="41"/>
      <c r="E446" s="41" t="s">
        <v>85</v>
      </c>
    </row>
    <row r="447" spans="1:5" ht="15" customHeight="1" x14ac:dyDescent="0.2">
      <c r="A447" s="77"/>
      <c r="B447" s="103"/>
      <c r="C447" s="104"/>
      <c r="D447" s="105"/>
      <c r="E447" s="106"/>
    </row>
    <row r="448" spans="1:5" ht="15" customHeight="1" x14ac:dyDescent="0.2">
      <c r="A448" s="43" t="s">
        <v>49</v>
      </c>
      <c r="B448" s="45" t="s">
        <v>50</v>
      </c>
      <c r="C448" s="45" t="s">
        <v>51</v>
      </c>
      <c r="D448" s="45" t="s">
        <v>52</v>
      </c>
      <c r="E448" s="45" t="s">
        <v>53</v>
      </c>
    </row>
    <row r="449" spans="1:5" ht="15" customHeight="1" x14ac:dyDescent="0.2">
      <c r="A449" s="55">
        <v>6</v>
      </c>
      <c r="B449" s="135">
        <v>30002001662</v>
      </c>
      <c r="C449" s="135">
        <v>4357</v>
      </c>
      <c r="D449" s="99" t="s">
        <v>56</v>
      </c>
      <c r="E449" s="100">
        <v>-117000</v>
      </c>
    </row>
    <row r="450" spans="1:5" ht="15" customHeight="1" x14ac:dyDescent="0.2">
      <c r="A450" s="55">
        <v>6</v>
      </c>
      <c r="B450" s="135">
        <v>30002001657</v>
      </c>
      <c r="C450" s="101">
        <v>4357</v>
      </c>
      <c r="D450" s="99" t="s">
        <v>56</v>
      </c>
      <c r="E450" s="100">
        <v>-37000</v>
      </c>
    </row>
    <row r="451" spans="1:5" ht="15" customHeight="1" x14ac:dyDescent="0.2">
      <c r="A451" s="55">
        <v>6</v>
      </c>
      <c r="B451" s="135">
        <v>30002001641</v>
      </c>
      <c r="C451" s="135">
        <v>4356</v>
      </c>
      <c r="D451" s="99" t="s">
        <v>56</v>
      </c>
      <c r="E451" s="100">
        <v>-22000</v>
      </c>
    </row>
    <row r="452" spans="1:5" ht="15" customHeight="1" x14ac:dyDescent="0.2">
      <c r="A452" s="55">
        <v>6</v>
      </c>
      <c r="B452" s="135">
        <v>30002001647</v>
      </c>
      <c r="C452" s="135">
        <v>4357</v>
      </c>
      <c r="D452" s="99" t="s">
        <v>56</v>
      </c>
      <c r="E452" s="100">
        <v>-11000</v>
      </c>
    </row>
    <row r="453" spans="1:5" ht="15" customHeight="1" x14ac:dyDescent="0.2">
      <c r="A453" s="55">
        <v>6</v>
      </c>
      <c r="B453" s="135">
        <v>30002001651</v>
      </c>
      <c r="C453" s="135">
        <v>4356</v>
      </c>
      <c r="D453" s="99" t="s">
        <v>56</v>
      </c>
      <c r="E453" s="100">
        <v>-1000</v>
      </c>
    </row>
    <row r="454" spans="1:5" ht="15" customHeight="1" x14ac:dyDescent="0.2">
      <c r="A454" s="55">
        <v>6</v>
      </c>
      <c r="B454" s="135">
        <v>30002001649</v>
      </c>
      <c r="C454" s="135">
        <v>4354</v>
      </c>
      <c r="D454" s="99" t="s">
        <v>56</v>
      </c>
      <c r="E454" s="100">
        <v>1000</v>
      </c>
    </row>
    <row r="455" spans="1:5" ht="15" customHeight="1" x14ac:dyDescent="0.2">
      <c r="A455" s="55">
        <v>6</v>
      </c>
      <c r="B455" s="135">
        <v>30002001658</v>
      </c>
      <c r="C455" s="101">
        <v>4357</v>
      </c>
      <c r="D455" s="99" t="s">
        <v>56</v>
      </c>
      <c r="E455" s="100">
        <v>1000</v>
      </c>
    </row>
    <row r="456" spans="1:5" ht="15" customHeight="1" x14ac:dyDescent="0.2">
      <c r="A456" s="55">
        <v>6</v>
      </c>
      <c r="B456" s="135">
        <v>30002001639</v>
      </c>
      <c r="C456" s="101">
        <v>4351</v>
      </c>
      <c r="D456" s="99" t="s">
        <v>56</v>
      </c>
      <c r="E456" s="100">
        <v>12000</v>
      </c>
    </row>
    <row r="457" spans="1:5" ht="15" customHeight="1" x14ac:dyDescent="0.2">
      <c r="A457" s="55">
        <v>6</v>
      </c>
      <c r="B457" s="135">
        <v>30002001654</v>
      </c>
      <c r="C457" s="135">
        <v>4357</v>
      </c>
      <c r="D457" s="99" t="s">
        <v>56</v>
      </c>
      <c r="E457" s="100">
        <v>12000</v>
      </c>
    </row>
    <row r="458" spans="1:5" ht="15" customHeight="1" x14ac:dyDescent="0.2">
      <c r="A458" s="55">
        <v>6</v>
      </c>
      <c r="B458" s="135">
        <v>30002001642</v>
      </c>
      <c r="C458" s="135">
        <v>4357</v>
      </c>
      <c r="D458" s="99" t="s">
        <v>56</v>
      </c>
      <c r="E458" s="100">
        <v>15000</v>
      </c>
    </row>
    <row r="459" spans="1:5" ht="15" customHeight="1" x14ac:dyDescent="0.2">
      <c r="A459" s="55">
        <v>6</v>
      </c>
      <c r="B459" s="135">
        <v>30002001645</v>
      </c>
      <c r="C459" s="135">
        <v>4357</v>
      </c>
      <c r="D459" s="99" t="s">
        <v>56</v>
      </c>
      <c r="E459" s="100">
        <v>17000</v>
      </c>
    </row>
    <row r="460" spans="1:5" ht="15" customHeight="1" x14ac:dyDescent="0.2">
      <c r="A460" s="55">
        <v>6</v>
      </c>
      <c r="B460" s="135">
        <v>30002001648</v>
      </c>
      <c r="C460" s="135">
        <v>4354</v>
      </c>
      <c r="D460" s="99" t="s">
        <v>56</v>
      </c>
      <c r="E460" s="100">
        <v>22000</v>
      </c>
    </row>
    <row r="461" spans="1:5" ht="15" customHeight="1" x14ac:dyDescent="0.2">
      <c r="A461" s="55">
        <v>6</v>
      </c>
      <c r="B461" s="135">
        <v>30002001655</v>
      </c>
      <c r="C461" s="56">
        <v>4351</v>
      </c>
      <c r="D461" s="99" t="s">
        <v>56</v>
      </c>
      <c r="E461" s="100">
        <v>27000</v>
      </c>
    </row>
    <row r="462" spans="1:5" ht="15" customHeight="1" x14ac:dyDescent="0.2">
      <c r="A462" s="55">
        <v>6</v>
      </c>
      <c r="B462" s="135">
        <v>30002001636</v>
      </c>
      <c r="C462" s="56">
        <v>4357</v>
      </c>
      <c r="D462" s="99" t="s">
        <v>56</v>
      </c>
      <c r="E462" s="100">
        <v>29000</v>
      </c>
    </row>
    <row r="463" spans="1:5" ht="15" customHeight="1" x14ac:dyDescent="0.2">
      <c r="A463" s="55">
        <v>6</v>
      </c>
      <c r="B463" s="135">
        <v>30002001659</v>
      </c>
      <c r="C463" s="56">
        <v>4357</v>
      </c>
      <c r="D463" s="99" t="s">
        <v>56</v>
      </c>
      <c r="E463" s="100">
        <v>44000</v>
      </c>
    </row>
    <row r="464" spans="1:5" ht="15" customHeight="1" x14ac:dyDescent="0.2">
      <c r="A464" s="55">
        <v>6</v>
      </c>
      <c r="B464" s="135">
        <v>30002001646</v>
      </c>
      <c r="C464" s="56">
        <v>4357</v>
      </c>
      <c r="D464" s="99" t="s">
        <v>56</v>
      </c>
      <c r="E464" s="100">
        <v>58000</v>
      </c>
    </row>
    <row r="465" spans="1:5" ht="15" customHeight="1" x14ac:dyDescent="0.2">
      <c r="A465" s="55">
        <v>6</v>
      </c>
      <c r="B465" s="135">
        <v>30002001635</v>
      </c>
      <c r="C465" s="56">
        <v>4357</v>
      </c>
      <c r="D465" s="99" t="s">
        <v>56</v>
      </c>
      <c r="E465" s="100">
        <v>62000</v>
      </c>
    </row>
    <row r="466" spans="1:5" ht="15" customHeight="1" x14ac:dyDescent="0.2">
      <c r="A466" s="55">
        <v>6</v>
      </c>
      <c r="B466" s="135">
        <v>30002001633</v>
      </c>
      <c r="C466" s="56">
        <v>4357</v>
      </c>
      <c r="D466" s="99" t="s">
        <v>56</v>
      </c>
      <c r="E466" s="100">
        <v>78000</v>
      </c>
    </row>
    <row r="467" spans="1:5" ht="15" customHeight="1" x14ac:dyDescent="0.2">
      <c r="A467" s="55">
        <v>6</v>
      </c>
      <c r="B467" s="135">
        <v>30002001650</v>
      </c>
      <c r="C467" s="56">
        <v>4357</v>
      </c>
      <c r="D467" s="99" t="s">
        <v>56</v>
      </c>
      <c r="E467" s="100">
        <v>80000</v>
      </c>
    </row>
    <row r="468" spans="1:5" ht="15" customHeight="1" x14ac:dyDescent="0.2">
      <c r="A468" s="55">
        <v>6</v>
      </c>
      <c r="B468" s="135">
        <v>30002001660</v>
      </c>
      <c r="C468" s="135">
        <v>4357</v>
      </c>
      <c r="D468" s="99" t="s">
        <v>56</v>
      </c>
      <c r="E468" s="100">
        <v>87000</v>
      </c>
    </row>
    <row r="469" spans="1:5" ht="15" customHeight="1" x14ac:dyDescent="0.2">
      <c r="A469" s="55">
        <v>6</v>
      </c>
      <c r="B469" s="135">
        <v>30002001661</v>
      </c>
      <c r="C469" s="135">
        <v>4357</v>
      </c>
      <c r="D469" s="99" t="s">
        <v>56</v>
      </c>
      <c r="E469" s="100">
        <v>92000</v>
      </c>
    </row>
    <row r="470" spans="1:5" ht="15" customHeight="1" x14ac:dyDescent="0.2">
      <c r="A470" s="55">
        <v>6</v>
      </c>
      <c r="B470" s="135">
        <v>30002001640</v>
      </c>
      <c r="C470" s="135">
        <v>4357</v>
      </c>
      <c r="D470" s="99" t="s">
        <v>56</v>
      </c>
      <c r="E470" s="100">
        <v>97000</v>
      </c>
    </row>
    <row r="471" spans="1:5" ht="15" customHeight="1" x14ac:dyDescent="0.2">
      <c r="A471" s="55">
        <v>6</v>
      </c>
      <c r="B471" s="135">
        <v>30002001653</v>
      </c>
      <c r="C471" s="135">
        <v>4357</v>
      </c>
      <c r="D471" s="99" t="s">
        <v>56</v>
      </c>
      <c r="E471" s="100">
        <v>113000</v>
      </c>
    </row>
    <row r="472" spans="1:5" ht="15" customHeight="1" x14ac:dyDescent="0.2">
      <c r="A472" s="55">
        <v>6</v>
      </c>
      <c r="B472" s="135">
        <v>30002001644</v>
      </c>
      <c r="C472" s="135">
        <v>4372</v>
      </c>
      <c r="D472" s="99" t="s">
        <v>56</v>
      </c>
      <c r="E472" s="100">
        <v>139000</v>
      </c>
    </row>
    <row r="473" spans="1:5" ht="15" customHeight="1" x14ac:dyDescent="0.2">
      <c r="A473" s="55">
        <v>6</v>
      </c>
      <c r="B473" s="135">
        <v>30002001632</v>
      </c>
      <c r="C473" s="135">
        <v>4357</v>
      </c>
      <c r="D473" s="99" t="s">
        <v>56</v>
      </c>
      <c r="E473" s="100">
        <v>145000</v>
      </c>
    </row>
    <row r="474" spans="1:5" ht="15" customHeight="1" x14ac:dyDescent="0.2">
      <c r="A474" s="55">
        <v>6</v>
      </c>
      <c r="B474" s="135">
        <v>30002001652</v>
      </c>
      <c r="C474" s="56">
        <v>4357</v>
      </c>
      <c r="D474" s="99" t="s">
        <v>56</v>
      </c>
      <c r="E474" s="100">
        <v>224000</v>
      </c>
    </row>
    <row r="475" spans="1:5" ht="15" customHeight="1" x14ac:dyDescent="0.2">
      <c r="A475" s="55">
        <v>6</v>
      </c>
      <c r="B475" s="56">
        <v>30002001637</v>
      </c>
      <c r="C475" s="56">
        <v>4357</v>
      </c>
      <c r="D475" s="99" t="s">
        <v>56</v>
      </c>
      <c r="E475" s="100">
        <v>249000</v>
      </c>
    </row>
    <row r="476" spans="1:5" ht="15" customHeight="1" x14ac:dyDescent="0.2">
      <c r="A476" s="55">
        <v>6</v>
      </c>
      <c r="B476" s="56">
        <v>30002001638</v>
      </c>
      <c r="C476" s="56">
        <v>4357</v>
      </c>
      <c r="D476" s="99" t="s">
        <v>56</v>
      </c>
      <c r="E476" s="100">
        <v>632000</v>
      </c>
    </row>
    <row r="477" spans="1:5" ht="15" customHeight="1" x14ac:dyDescent="0.2">
      <c r="A477" s="55">
        <v>6</v>
      </c>
      <c r="B477" s="135">
        <v>30002001663</v>
      </c>
      <c r="C477" s="135">
        <v>4357</v>
      </c>
      <c r="D477" s="99" t="s">
        <v>56</v>
      </c>
      <c r="E477" s="100">
        <v>1023000</v>
      </c>
    </row>
    <row r="478" spans="1:5" ht="15" customHeight="1" x14ac:dyDescent="0.2">
      <c r="A478" s="136"/>
      <c r="B478" s="125"/>
      <c r="C478" s="79" t="s">
        <v>55</v>
      </c>
      <c r="D478" s="93"/>
      <c r="E478" s="94">
        <f>SUM(E449:E477)</f>
        <v>3071000</v>
      </c>
    </row>
    <row r="479" spans="1:5" ht="15" customHeight="1" x14ac:dyDescent="0.2">
      <c r="A479" s="41"/>
      <c r="B479" s="87"/>
      <c r="C479" s="41"/>
      <c r="D479" s="41"/>
      <c r="E479" s="41"/>
    </row>
    <row r="480" spans="1:5" ht="15" customHeight="1" x14ac:dyDescent="0.25">
      <c r="A480" s="64" t="s">
        <v>18</v>
      </c>
      <c r="B480" s="95"/>
      <c r="C480" s="65"/>
      <c r="D480" s="65"/>
      <c r="E480" s="65"/>
    </row>
    <row r="481" spans="1:5" ht="15" customHeight="1" x14ac:dyDescent="0.2">
      <c r="A481" s="66" t="s">
        <v>70</v>
      </c>
      <c r="B481" s="95"/>
      <c r="C481" s="65"/>
      <c r="D481" s="65"/>
      <c r="E481" s="67" t="s">
        <v>71</v>
      </c>
    </row>
    <row r="482" spans="1:5" ht="15" customHeight="1" x14ac:dyDescent="0.25">
      <c r="A482" s="64"/>
      <c r="B482" s="107"/>
      <c r="C482" s="65"/>
      <c r="D482" s="65"/>
      <c r="E482" s="69"/>
    </row>
    <row r="483" spans="1:5" ht="15" customHeight="1" x14ac:dyDescent="0.2">
      <c r="A483" s="70"/>
      <c r="B483" s="70"/>
      <c r="C483" s="45" t="s">
        <v>51</v>
      </c>
      <c r="D483" s="71" t="s">
        <v>52</v>
      </c>
      <c r="E483" s="45" t="s">
        <v>53</v>
      </c>
    </row>
    <row r="484" spans="1:5" ht="15" customHeight="1" x14ac:dyDescent="0.2">
      <c r="A484" s="108"/>
      <c r="B484" s="109"/>
      <c r="C484" s="101">
        <v>6172</v>
      </c>
      <c r="D484" s="110" t="s">
        <v>68</v>
      </c>
      <c r="E484" s="111">
        <v>47000</v>
      </c>
    </row>
    <row r="485" spans="1:5" ht="15" customHeight="1" x14ac:dyDescent="0.2">
      <c r="A485" s="108"/>
      <c r="B485" s="77"/>
      <c r="C485" s="79" t="s">
        <v>55</v>
      </c>
      <c r="D485" s="80"/>
      <c r="E485" s="81">
        <f>SUM(E484:E484)</f>
        <v>47000</v>
      </c>
    </row>
    <row r="486" spans="1:5" ht="15" customHeight="1" x14ac:dyDescent="0.2">
      <c r="A486" s="41"/>
      <c r="B486" s="87"/>
      <c r="C486" s="41"/>
      <c r="D486" s="41"/>
      <c r="E486" s="41"/>
    </row>
    <row r="487" spans="1:5" ht="15" customHeight="1" x14ac:dyDescent="0.2">
      <c r="A487" s="41"/>
      <c r="B487" s="87"/>
      <c r="C487" s="41"/>
      <c r="D487" s="41"/>
      <c r="E487" s="41"/>
    </row>
    <row r="488" spans="1:5" ht="15" customHeight="1" x14ac:dyDescent="0.25">
      <c r="A488" s="33" t="s">
        <v>137</v>
      </c>
    </row>
    <row r="489" spans="1:5" ht="15" customHeight="1" x14ac:dyDescent="0.2">
      <c r="A489" s="326" t="s">
        <v>63</v>
      </c>
      <c r="B489" s="326"/>
      <c r="C489" s="326"/>
      <c r="D489" s="326"/>
      <c r="E489" s="326"/>
    </row>
    <row r="490" spans="1:5" ht="15" customHeight="1" x14ac:dyDescent="0.2">
      <c r="A490" s="320" t="s">
        <v>623</v>
      </c>
      <c r="B490" s="320"/>
      <c r="C490" s="320"/>
      <c r="D490" s="320"/>
      <c r="E490" s="320"/>
    </row>
    <row r="491" spans="1:5" ht="15" customHeight="1" x14ac:dyDescent="0.2">
      <c r="A491" s="320"/>
      <c r="B491" s="320"/>
      <c r="C491" s="320"/>
      <c r="D491" s="320"/>
      <c r="E491" s="320"/>
    </row>
    <row r="492" spans="1:5" ht="15" customHeight="1" x14ac:dyDescent="0.2">
      <c r="A492" s="320"/>
      <c r="B492" s="320"/>
      <c r="C492" s="320"/>
      <c r="D492" s="320"/>
      <c r="E492" s="320"/>
    </row>
    <row r="493" spans="1:5" ht="15" customHeight="1" x14ac:dyDescent="0.2">
      <c r="A493" s="320"/>
      <c r="B493" s="320"/>
      <c r="C493" s="320"/>
      <c r="D493" s="320"/>
      <c r="E493" s="320"/>
    </row>
    <row r="494" spans="1:5" ht="15" customHeight="1" x14ac:dyDescent="0.2">
      <c r="A494" s="320"/>
      <c r="B494" s="320"/>
      <c r="C494" s="320"/>
      <c r="D494" s="320"/>
      <c r="E494" s="320"/>
    </row>
    <row r="495" spans="1:5" ht="15" customHeight="1" x14ac:dyDescent="0.2">
      <c r="A495" s="320"/>
      <c r="B495" s="320"/>
      <c r="C495" s="320"/>
      <c r="D495" s="320"/>
      <c r="E495" s="320"/>
    </row>
    <row r="496" spans="1:5" ht="15" customHeight="1" x14ac:dyDescent="0.2">
      <c r="A496" s="320"/>
      <c r="B496" s="320"/>
      <c r="C496" s="320"/>
      <c r="D496" s="320"/>
      <c r="E496" s="320"/>
    </row>
    <row r="497" spans="1:5" ht="15" customHeight="1" x14ac:dyDescent="0.2">
      <c r="A497" s="320"/>
      <c r="B497" s="320"/>
      <c r="C497" s="320"/>
      <c r="D497" s="320"/>
      <c r="E497" s="320"/>
    </row>
    <row r="498" spans="1:5" ht="15" customHeight="1" x14ac:dyDescent="0.2"/>
    <row r="499" spans="1:5" ht="15" customHeight="1" x14ac:dyDescent="0.25">
      <c r="A499" s="36" t="s">
        <v>1</v>
      </c>
      <c r="B499" s="35"/>
      <c r="C499" s="35"/>
      <c r="D499" s="35"/>
      <c r="E499" s="35"/>
    </row>
    <row r="500" spans="1:5" ht="15" customHeight="1" x14ac:dyDescent="0.2">
      <c r="A500" s="38" t="s">
        <v>70</v>
      </c>
      <c r="B500" s="37"/>
      <c r="C500" s="37"/>
      <c r="D500" s="37"/>
      <c r="E500" s="39" t="s">
        <v>71</v>
      </c>
    </row>
    <row r="501" spans="1:5" ht="15" customHeight="1" x14ac:dyDescent="0.2">
      <c r="A501" s="41"/>
      <c r="B501" s="41"/>
      <c r="C501" s="41"/>
      <c r="D501" s="41"/>
      <c r="E501" s="42"/>
    </row>
    <row r="502" spans="1:5" ht="15" customHeight="1" x14ac:dyDescent="0.2">
      <c r="A502" s="43" t="s">
        <v>49</v>
      </c>
      <c r="B502" s="45" t="s">
        <v>50</v>
      </c>
      <c r="C502" s="47" t="s">
        <v>51</v>
      </c>
      <c r="D502" s="54" t="s">
        <v>52</v>
      </c>
      <c r="E502" s="45" t="s">
        <v>53</v>
      </c>
    </row>
    <row r="503" spans="1:5" ht="15" customHeight="1" x14ac:dyDescent="0.2">
      <c r="A503" s="88">
        <v>6</v>
      </c>
      <c r="B503" s="47">
        <v>90000001142</v>
      </c>
      <c r="C503" s="90">
        <v>6172</v>
      </c>
      <c r="D503" s="91" t="s">
        <v>72</v>
      </c>
      <c r="E503" s="49">
        <v>-150000</v>
      </c>
    </row>
    <row r="504" spans="1:5" ht="15" customHeight="1" x14ac:dyDescent="0.2">
      <c r="A504" s="88">
        <v>6</v>
      </c>
      <c r="B504" s="47">
        <v>90000001127</v>
      </c>
      <c r="C504" s="90">
        <v>6172</v>
      </c>
      <c r="D504" s="91" t="s">
        <v>72</v>
      </c>
      <c r="E504" s="49">
        <v>-109679</v>
      </c>
    </row>
    <row r="505" spans="1:5" ht="15" customHeight="1" x14ac:dyDescent="0.2">
      <c r="A505" s="88">
        <v>6</v>
      </c>
      <c r="B505" s="47">
        <v>90000001138</v>
      </c>
      <c r="C505" s="90">
        <v>6172</v>
      </c>
      <c r="D505" s="91" t="s">
        <v>72</v>
      </c>
      <c r="E505" s="49">
        <v>-108294</v>
      </c>
    </row>
    <row r="506" spans="1:5" ht="15" customHeight="1" x14ac:dyDescent="0.2">
      <c r="A506" s="88">
        <v>6</v>
      </c>
      <c r="B506" s="47">
        <v>90000001160</v>
      </c>
      <c r="C506" s="90">
        <v>6172</v>
      </c>
      <c r="D506" s="91" t="s">
        <v>72</v>
      </c>
      <c r="E506" s="49">
        <v>-105000</v>
      </c>
    </row>
    <row r="507" spans="1:5" ht="15" customHeight="1" x14ac:dyDescent="0.2">
      <c r="A507" s="88">
        <v>6</v>
      </c>
      <c r="B507" s="47">
        <v>90000001121</v>
      </c>
      <c r="C507" s="90">
        <v>6172</v>
      </c>
      <c r="D507" s="91" t="s">
        <v>72</v>
      </c>
      <c r="E507" s="49">
        <v>-93750</v>
      </c>
    </row>
    <row r="508" spans="1:5" ht="15" customHeight="1" x14ac:dyDescent="0.2">
      <c r="A508" s="88">
        <v>6</v>
      </c>
      <c r="B508" s="47">
        <v>90000001015</v>
      </c>
      <c r="C508" s="90">
        <v>6172</v>
      </c>
      <c r="D508" s="91" t="s">
        <v>72</v>
      </c>
      <c r="E508" s="49">
        <v>-72750</v>
      </c>
    </row>
    <row r="509" spans="1:5" ht="15" customHeight="1" x14ac:dyDescent="0.2">
      <c r="A509" s="88">
        <v>6</v>
      </c>
      <c r="B509" s="47">
        <v>90000001140</v>
      </c>
      <c r="C509" s="90">
        <v>6172</v>
      </c>
      <c r="D509" s="91" t="s">
        <v>72</v>
      </c>
      <c r="E509" s="49">
        <v>-58109</v>
      </c>
    </row>
    <row r="510" spans="1:5" ht="15" customHeight="1" x14ac:dyDescent="0.2">
      <c r="A510" s="55">
        <v>6</v>
      </c>
      <c r="B510" s="47">
        <v>90000001125</v>
      </c>
      <c r="C510" s="47">
        <v>6172</v>
      </c>
      <c r="D510" s="91" t="s">
        <v>72</v>
      </c>
      <c r="E510" s="49">
        <v>-47250</v>
      </c>
    </row>
    <row r="511" spans="1:5" ht="15" customHeight="1" x14ac:dyDescent="0.2">
      <c r="A511" s="55">
        <v>6</v>
      </c>
      <c r="B511" s="47">
        <v>90000001135</v>
      </c>
      <c r="C511" s="47">
        <v>6172</v>
      </c>
      <c r="D511" s="91" t="s">
        <v>72</v>
      </c>
      <c r="E511" s="49">
        <v>-42000</v>
      </c>
    </row>
    <row r="512" spans="1:5" ht="15" customHeight="1" x14ac:dyDescent="0.2">
      <c r="A512" s="55">
        <v>6</v>
      </c>
      <c r="B512" s="89">
        <v>90000001302</v>
      </c>
      <c r="C512" s="47">
        <v>6172</v>
      </c>
      <c r="D512" s="91" t="s">
        <v>72</v>
      </c>
      <c r="E512" s="49">
        <v>-36972</v>
      </c>
    </row>
    <row r="513" spans="1:5" ht="15" customHeight="1" x14ac:dyDescent="0.2">
      <c r="A513" s="55">
        <v>6</v>
      </c>
      <c r="B513" s="47">
        <v>90000001316</v>
      </c>
      <c r="C513" s="47">
        <v>6172</v>
      </c>
      <c r="D513" s="91" t="s">
        <v>72</v>
      </c>
      <c r="E513" s="49">
        <v>-26000</v>
      </c>
    </row>
    <row r="514" spans="1:5" ht="15" customHeight="1" x14ac:dyDescent="0.2">
      <c r="A514" s="55">
        <v>6</v>
      </c>
      <c r="B514" s="47">
        <v>90000001104</v>
      </c>
      <c r="C514" s="47">
        <v>6172</v>
      </c>
      <c r="D514" s="91" t="s">
        <v>72</v>
      </c>
      <c r="E514" s="49">
        <v>-25543</v>
      </c>
    </row>
    <row r="515" spans="1:5" ht="15" customHeight="1" x14ac:dyDescent="0.2">
      <c r="A515" s="55">
        <v>6</v>
      </c>
      <c r="B515" s="89">
        <v>90000001227</v>
      </c>
      <c r="C515" s="47">
        <v>6172</v>
      </c>
      <c r="D515" s="91" t="s">
        <v>72</v>
      </c>
      <c r="E515" s="49">
        <v>-22500</v>
      </c>
    </row>
    <row r="516" spans="1:5" ht="15" customHeight="1" x14ac:dyDescent="0.2">
      <c r="A516" s="55">
        <v>6</v>
      </c>
      <c r="B516" s="47">
        <v>90000001151</v>
      </c>
      <c r="C516" s="47">
        <v>6172</v>
      </c>
      <c r="D516" s="91" t="s">
        <v>72</v>
      </c>
      <c r="E516" s="49">
        <v>-19226</v>
      </c>
    </row>
    <row r="517" spans="1:5" ht="15" customHeight="1" x14ac:dyDescent="0.2">
      <c r="A517" s="55">
        <v>6</v>
      </c>
      <c r="B517" s="47">
        <v>90000001032</v>
      </c>
      <c r="C517" s="47">
        <v>6172</v>
      </c>
      <c r="D517" s="91" t="s">
        <v>72</v>
      </c>
      <c r="E517" s="49">
        <v>-14732</v>
      </c>
    </row>
    <row r="518" spans="1:5" ht="15" customHeight="1" x14ac:dyDescent="0.2">
      <c r="A518" s="55">
        <v>6</v>
      </c>
      <c r="B518" s="89">
        <v>90000001207</v>
      </c>
      <c r="C518" s="47">
        <v>6172</v>
      </c>
      <c r="D518" s="91" t="s">
        <v>72</v>
      </c>
      <c r="E518" s="49">
        <v>-13500</v>
      </c>
    </row>
    <row r="519" spans="1:5" ht="15" customHeight="1" x14ac:dyDescent="0.2">
      <c r="A519" s="55">
        <v>6</v>
      </c>
      <c r="B519" s="89">
        <v>90000001134</v>
      </c>
      <c r="C519" s="47">
        <v>6172</v>
      </c>
      <c r="D519" s="91" t="s">
        <v>72</v>
      </c>
      <c r="E519" s="49">
        <v>-13164</v>
      </c>
    </row>
    <row r="520" spans="1:5" ht="15" customHeight="1" x14ac:dyDescent="0.2">
      <c r="A520" s="55">
        <v>6</v>
      </c>
      <c r="B520" s="47">
        <v>90000001171</v>
      </c>
      <c r="C520" s="47">
        <v>6172</v>
      </c>
      <c r="D520" s="91" t="s">
        <v>72</v>
      </c>
      <c r="E520" s="49">
        <v>-12050</v>
      </c>
    </row>
    <row r="521" spans="1:5" ht="15" customHeight="1" x14ac:dyDescent="0.2">
      <c r="A521" s="55">
        <v>6</v>
      </c>
      <c r="B521" s="47">
        <v>90000001402</v>
      </c>
      <c r="C521" s="47">
        <v>6172</v>
      </c>
      <c r="D521" s="91" t="s">
        <v>72</v>
      </c>
      <c r="E521" s="49">
        <v>-11643</v>
      </c>
    </row>
    <row r="522" spans="1:5" ht="15" customHeight="1" x14ac:dyDescent="0.2">
      <c r="A522" s="55">
        <v>6</v>
      </c>
      <c r="B522" s="47">
        <v>90000001038</v>
      </c>
      <c r="C522" s="47">
        <v>6172</v>
      </c>
      <c r="D522" s="91" t="s">
        <v>72</v>
      </c>
      <c r="E522" s="49">
        <v>-9750</v>
      </c>
    </row>
    <row r="523" spans="1:5" ht="15" customHeight="1" x14ac:dyDescent="0.2">
      <c r="A523" s="55">
        <v>6</v>
      </c>
      <c r="B523" s="47">
        <v>90000001465</v>
      </c>
      <c r="C523" s="47">
        <v>6172</v>
      </c>
      <c r="D523" s="91" t="s">
        <v>72</v>
      </c>
      <c r="E523" s="49">
        <v>-7264</v>
      </c>
    </row>
    <row r="524" spans="1:5" ht="15" customHeight="1" x14ac:dyDescent="0.2">
      <c r="A524" s="55">
        <v>6</v>
      </c>
      <c r="B524" s="89">
        <v>90000001128</v>
      </c>
      <c r="C524" s="47">
        <v>6172</v>
      </c>
      <c r="D524" s="91" t="s">
        <v>72</v>
      </c>
      <c r="E524" s="49">
        <v>-7170</v>
      </c>
    </row>
    <row r="525" spans="1:5" ht="15" customHeight="1" x14ac:dyDescent="0.2">
      <c r="A525" s="88">
        <v>6</v>
      </c>
      <c r="B525" s="89">
        <v>90000001137</v>
      </c>
      <c r="C525" s="90">
        <v>6172</v>
      </c>
      <c r="D525" s="91" t="s">
        <v>72</v>
      </c>
      <c r="E525" s="49">
        <v>-6750</v>
      </c>
    </row>
    <row r="526" spans="1:5" ht="15" customHeight="1" x14ac:dyDescent="0.2">
      <c r="A526" s="88">
        <v>6</v>
      </c>
      <c r="B526" s="47">
        <v>90000001113</v>
      </c>
      <c r="C526" s="90">
        <v>6172</v>
      </c>
      <c r="D526" s="91" t="s">
        <v>72</v>
      </c>
      <c r="E526" s="49">
        <v>-5250</v>
      </c>
    </row>
    <row r="527" spans="1:5" ht="15" customHeight="1" x14ac:dyDescent="0.2">
      <c r="A527" s="88">
        <v>6</v>
      </c>
      <c r="B527" s="47">
        <v>90000001034</v>
      </c>
      <c r="C527" s="90">
        <v>6172</v>
      </c>
      <c r="D527" s="91" t="s">
        <v>72</v>
      </c>
      <c r="E527" s="49">
        <v>-4814</v>
      </c>
    </row>
    <row r="528" spans="1:5" ht="15" customHeight="1" x14ac:dyDescent="0.2">
      <c r="A528" s="55">
        <v>6</v>
      </c>
      <c r="B528" s="47">
        <v>90000001163</v>
      </c>
      <c r="C528" s="47">
        <v>6172</v>
      </c>
      <c r="D528" s="91" t="s">
        <v>72</v>
      </c>
      <c r="E528" s="49">
        <v>-2976</v>
      </c>
    </row>
    <row r="529" spans="1:5" ht="15" customHeight="1" x14ac:dyDescent="0.2">
      <c r="A529" s="55">
        <v>6</v>
      </c>
      <c r="B529" s="134">
        <v>90000001162</v>
      </c>
      <c r="C529" s="47">
        <v>6172</v>
      </c>
      <c r="D529" s="91" t="s">
        <v>72</v>
      </c>
      <c r="E529" s="49">
        <v>-2922</v>
      </c>
    </row>
    <row r="530" spans="1:5" ht="15" customHeight="1" x14ac:dyDescent="0.2">
      <c r="A530" s="55">
        <v>6</v>
      </c>
      <c r="B530" s="47">
        <v>90000001351</v>
      </c>
      <c r="C530" s="47">
        <v>6172</v>
      </c>
      <c r="D530" s="91" t="s">
        <v>72</v>
      </c>
      <c r="E530" s="49">
        <v>-2459</v>
      </c>
    </row>
    <row r="531" spans="1:5" ht="15" customHeight="1" x14ac:dyDescent="0.2">
      <c r="A531" s="55">
        <v>6</v>
      </c>
      <c r="B531" s="47">
        <v>90000001103</v>
      </c>
      <c r="C531" s="47">
        <v>6172</v>
      </c>
      <c r="D531" s="91" t="s">
        <v>72</v>
      </c>
      <c r="E531" s="49">
        <v>-2325</v>
      </c>
    </row>
    <row r="532" spans="1:5" ht="15" customHeight="1" x14ac:dyDescent="0.2">
      <c r="A532" s="55">
        <v>6</v>
      </c>
      <c r="B532" s="47">
        <v>90000001175</v>
      </c>
      <c r="C532" s="47">
        <v>6172</v>
      </c>
      <c r="D532" s="91" t="s">
        <v>72</v>
      </c>
      <c r="E532" s="49">
        <v>-2112</v>
      </c>
    </row>
    <row r="533" spans="1:5" ht="15" customHeight="1" x14ac:dyDescent="0.2">
      <c r="A533" s="55">
        <v>6</v>
      </c>
      <c r="B533" s="47">
        <v>90000001150</v>
      </c>
      <c r="C533" s="47">
        <v>6172</v>
      </c>
      <c r="D533" s="91" t="s">
        <v>72</v>
      </c>
      <c r="E533" s="49">
        <v>-1710</v>
      </c>
    </row>
    <row r="534" spans="1:5" ht="15" customHeight="1" x14ac:dyDescent="0.2">
      <c r="A534" s="55">
        <v>6</v>
      </c>
      <c r="B534" s="47">
        <v>90000001120</v>
      </c>
      <c r="C534" s="47">
        <v>6172</v>
      </c>
      <c r="D534" s="91" t="s">
        <v>72</v>
      </c>
      <c r="E534" s="49">
        <f>-1200</f>
        <v>-1200</v>
      </c>
    </row>
    <row r="535" spans="1:5" ht="15" customHeight="1" x14ac:dyDescent="0.2">
      <c r="A535" s="55">
        <v>6</v>
      </c>
      <c r="B535" s="47">
        <v>90000001001</v>
      </c>
      <c r="C535" s="47">
        <v>6172</v>
      </c>
      <c r="D535" s="91" t="s">
        <v>72</v>
      </c>
      <c r="E535" s="49">
        <v>-1134</v>
      </c>
    </row>
    <row r="536" spans="1:5" ht="15" customHeight="1" x14ac:dyDescent="0.2">
      <c r="A536" s="55">
        <v>6</v>
      </c>
      <c r="B536" s="47">
        <v>90000001110</v>
      </c>
      <c r="C536" s="47">
        <v>6172</v>
      </c>
      <c r="D536" s="91" t="s">
        <v>72</v>
      </c>
      <c r="E536" s="49">
        <v>-984</v>
      </c>
    </row>
    <row r="537" spans="1:5" ht="15" customHeight="1" x14ac:dyDescent="0.2">
      <c r="A537" s="55">
        <v>6</v>
      </c>
      <c r="B537" s="47">
        <v>90000001132</v>
      </c>
      <c r="C537" s="47">
        <v>6172</v>
      </c>
      <c r="D537" s="91" t="s">
        <v>72</v>
      </c>
      <c r="E537" s="49">
        <v>-614</v>
      </c>
    </row>
    <row r="538" spans="1:5" ht="15" customHeight="1" x14ac:dyDescent="0.2">
      <c r="A538" s="55">
        <v>6</v>
      </c>
      <c r="B538" s="47">
        <v>90000001310</v>
      </c>
      <c r="C538" s="47">
        <v>6172</v>
      </c>
      <c r="D538" s="91" t="s">
        <v>72</v>
      </c>
      <c r="E538" s="49">
        <v>-477</v>
      </c>
    </row>
    <row r="539" spans="1:5" ht="15" customHeight="1" x14ac:dyDescent="0.2">
      <c r="A539" s="55">
        <v>6</v>
      </c>
      <c r="B539" s="47">
        <v>90000001354</v>
      </c>
      <c r="C539" s="47">
        <v>6172</v>
      </c>
      <c r="D539" s="91" t="s">
        <v>72</v>
      </c>
      <c r="E539" s="49">
        <v>-426</v>
      </c>
    </row>
    <row r="540" spans="1:5" ht="15" customHeight="1" x14ac:dyDescent="0.2">
      <c r="A540" s="55">
        <v>6</v>
      </c>
      <c r="B540" s="47">
        <v>90000001222</v>
      </c>
      <c r="C540" s="47">
        <v>6172</v>
      </c>
      <c r="D540" s="91" t="s">
        <v>72</v>
      </c>
      <c r="E540" s="49">
        <v>-372</v>
      </c>
    </row>
    <row r="541" spans="1:5" ht="15" customHeight="1" x14ac:dyDescent="0.2">
      <c r="A541" s="55">
        <v>6</v>
      </c>
      <c r="B541" s="47">
        <v>90000001100</v>
      </c>
      <c r="C541" s="47">
        <v>6172</v>
      </c>
      <c r="D541" s="91" t="s">
        <v>72</v>
      </c>
      <c r="E541" s="49">
        <v>-210</v>
      </c>
    </row>
    <row r="542" spans="1:5" ht="15" customHeight="1" x14ac:dyDescent="0.2">
      <c r="A542" s="55">
        <v>6</v>
      </c>
      <c r="B542" s="47">
        <v>90000001105</v>
      </c>
      <c r="C542" s="47">
        <v>6172</v>
      </c>
      <c r="D542" s="91" t="s">
        <v>72</v>
      </c>
      <c r="E542" s="49">
        <v>-180</v>
      </c>
    </row>
    <row r="543" spans="1:5" ht="15" customHeight="1" x14ac:dyDescent="0.2">
      <c r="A543" s="55">
        <v>6</v>
      </c>
      <c r="B543" s="89">
        <v>90000001301</v>
      </c>
      <c r="C543" s="47">
        <v>6172</v>
      </c>
      <c r="D543" s="91" t="s">
        <v>72</v>
      </c>
      <c r="E543" s="49">
        <v>-92</v>
      </c>
    </row>
    <row r="544" spans="1:5" ht="15" customHeight="1" x14ac:dyDescent="0.2">
      <c r="A544" s="55">
        <v>6</v>
      </c>
      <c r="B544" s="47">
        <v>90000001218</v>
      </c>
      <c r="C544" s="47">
        <v>6172</v>
      </c>
      <c r="D544" s="91" t="s">
        <v>72</v>
      </c>
      <c r="E544" s="49">
        <v>-66</v>
      </c>
    </row>
    <row r="545" spans="1:5" ht="15" customHeight="1" x14ac:dyDescent="0.2">
      <c r="A545" s="55">
        <v>6</v>
      </c>
      <c r="B545" s="47">
        <v>90000001017</v>
      </c>
      <c r="C545" s="47">
        <v>6172</v>
      </c>
      <c r="D545" s="91" t="s">
        <v>72</v>
      </c>
      <c r="E545" s="49">
        <v>30</v>
      </c>
    </row>
    <row r="546" spans="1:5" ht="15" customHeight="1" x14ac:dyDescent="0.2">
      <c r="A546" s="55">
        <v>6</v>
      </c>
      <c r="B546" s="47">
        <v>90000001133</v>
      </c>
      <c r="C546" s="47">
        <v>6172</v>
      </c>
      <c r="D546" s="91" t="s">
        <v>72</v>
      </c>
      <c r="E546" s="49">
        <v>131</v>
      </c>
    </row>
    <row r="547" spans="1:5" ht="15" customHeight="1" x14ac:dyDescent="0.2">
      <c r="A547" s="55">
        <v>6</v>
      </c>
      <c r="B547" s="47">
        <v>90000001024</v>
      </c>
      <c r="C547" s="47">
        <v>6172</v>
      </c>
      <c r="D547" s="91" t="s">
        <v>72</v>
      </c>
      <c r="E547" s="49">
        <v>266</v>
      </c>
    </row>
    <row r="548" spans="1:5" ht="15" customHeight="1" x14ac:dyDescent="0.2">
      <c r="A548" s="55">
        <v>6</v>
      </c>
      <c r="B548" s="47">
        <v>90000001315</v>
      </c>
      <c r="C548" s="47">
        <v>6172</v>
      </c>
      <c r="D548" s="91" t="s">
        <v>72</v>
      </c>
      <c r="E548" s="49">
        <v>381</v>
      </c>
    </row>
    <row r="549" spans="1:5" ht="15" customHeight="1" x14ac:dyDescent="0.2">
      <c r="A549" s="55">
        <v>6</v>
      </c>
      <c r="B549" s="47">
        <v>90000001036</v>
      </c>
      <c r="C549" s="47">
        <v>6172</v>
      </c>
      <c r="D549" s="91" t="s">
        <v>72</v>
      </c>
      <c r="E549" s="49">
        <v>388</v>
      </c>
    </row>
    <row r="550" spans="1:5" ht="15" customHeight="1" x14ac:dyDescent="0.2">
      <c r="A550" s="55">
        <v>6</v>
      </c>
      <c r="B550" s="47">
        <v>90000001401</v>
      </c>
      <c r="C550" s="47">
        <v>6172</v>
      </c>
      <c r="D550" s="91" t="s">
        <v>72</v>
      </c>
      <c r="E550" s="49">
        <v>389</v>
      </c>
    </row>
    <row r="551" spans="1:5" ht="15" customHeight="1" x14ac:dyDescent="0.2">
      <c r="A551" s="55">
        <v>6</v>
      </c>
      <c r="B551" s="47">
        <v>90000001450</v>
      </c>
      <c r="C551" s="47">
        <v>6172</v>
      </c>
      <c r="D551" s="91" t="s">
        <v>72</v>
      </c>
      <c r="E551" s="49">
        <v>416</v>
      </c>
    </row>
    <row r="552" spans="1:5" ht="15" customHeight="1" x14ac:dyDescent="0.2">
      <c r="A552" s="55">
        <v>6</v>
      </c>
      <c r="B552" s="47">
        <v>90000001040</v>
      </c>
      <c r="C552" s="47">
        <v>6172</v>
      </c>
      <c r="D552" s="91" t="s">
        <v>72</v>
      </c>
      <c r="E552" s="49">
        <v>2787</v>
      </c>
    </row>
    <row r="553" spans="1:5" ht="15" customHeight="1" x14ac:dyDescent="0.2">
      <c r="A553" s="55">
        <v>6</v>
      </c>
      <c r="B553" s="89">
        <v>90000001200</v>
      </c>
      <c r="C553" s="47">
        <v>6172</v>
      </c>
      <c r="D553" s="91" t="s">
        <v>72</v>
      </c>
      <c r="E553" s="49">
        <v>3000</v>
      </c>
    </row>
    <row r="554" spans="1:5" ht="15" customHeight="1" x14ac:dyDescent="0.2">
      <c r="A554" s="55">
        <v>6</v>
      </c>
      <c r="B554" s="47">
        <v>90000001161</v>
      </c>
      <c r="C554" s="47">
        <v>6172</v>
      </c>
      <c r="D554" s="91" t="s">
        <v>72</v>
      </c>
      <c r="E554" s="49">
        <v>4559</v>
      </c>
    </row>
    <row r="555" spans="1:5" ht="15" customHeight="1" x14ac:dyDescent="0.2">
      <c r="A555" s="55">
        <v>6</v>
      </c>
      <c r="B555" s="47">
        <v>90000001352</v>
      </c>
      <c r="C555" s="47">
        <v>6172</v>
      </c>
      <c r="D555" s="91" t="s">
        <v>72</v>
      </c>
      <c r="E555" s="49">
        <v>7146</v>
      </c>
    </row>
    <row r="556" spans="1:5" ht="15" customHeight="1" x14ac:dyDescent="0.2">
      <c r="A556" s="55">
        <v>6</v>
      </c>
      <c r="B556" s="47">
        <v>90000001353</v>
      </c>
      <c r="C556" s="47">
        <v>6172</v>
      </c>
      <c r="D556" s="91" t="s">
        <v>72</v>
      </c>
      <c r="E556" s="49">
        <v>7400</v>
      </c>
    </row>
    <row r="557" spans="1:5" ht="15" customHeight="1" x14ac:dyDescent="0.2">
      <c r="A557" s="55">
        <v>6</v>
      </c>
      <c r="B557" s="47">
        <v>90000001303</v>
      </c>
      <c r="C557" s="47">
        <v>6172</v>
      </c>
      <c r="D557" s="91" t="s">
        <v>72</v>
      </c>
      <c r="E557" s="49">
        <v>8404</v>
      </c>
    </row>
    <row r="558" spans="1:5" ht="15" customHeight="1" x14ac:dyDescent="0.2">
      <c r="A558" s="55">
        <v>6</v>
      </c>
      <c r="B558" s="89">
        <v>90000001216</v>
      </c>
      <c r="C558" s="47">
        <v>6172</v>
      </c>
      <c r="D558" s="91" t="s">
        <v>72</v>
      </c>
      <c r="E558" s="49">
        <v>8788</v>
      </c>
    </row>
    <row r="559" spans="1:5" ht="15" customHeight="1" x14ac:dyDescent="0.2">
      <c r="A559" s="55">
        <v>6</v>
      </c>
      <c r="B559" s="47">
        <v>90000001311</v>
      </c>
      <c r="C559" s="47">
        <v>6172</v>
      </c>
      <c r="D559" s="91" t="s">
        <v>72</v>
      </c>
      <c r="E559" s="49">
        <v>8878</v>
      </c>
    </row>
    <row r="560" spans="1:5" ht="15" customHeight="1" x14ac:dyDescent="0.2">
      <c r="A560" s="55">
        <v>6</v>
      </c>
      <c r="B560" s="47">
        <v>90000001154</v>
      </c>
      <c r="C560" s="47">
        <v>6172</v>
      </c>
      <c r="D560" s="91" t="s">
        <v>72</v>
      </c>
      <c r="E560" s="49">
        <v>9000</v>
      </c>
    </row>
    <row r="561" spans="1:5" ht="15" customHeight="1" x14ac:dyDescent="0.2">
      <c r="A561" s="55">
        <v>6</v>
      </c>
      <c r="B561" s="47">
        <v>90000001152</v>
      </c>
      <c r="C561" s="47">
        <v>6172</v>
      </c>
      <c r="D561" s="91" t="s">
        <v>72</v>
      </c>
      <c r="E561" s="49">
        <v>10000</v>
      </c>
    </row>
    <row r="562" spans="1:5" ht="15" customHeight="1" x14ac:dyDescent="0.2">
      <c r="A562" s="55">
        <v>6</v>
      </c>
      <c r="B562" s="47">
        <v>90000001221</v>
      </c>
      <c r="C562" s="47">
        <v>6172</v>
      </c>
      <c r="D562" s="91" t="s">
        <v>72</v>
      </c>
      <c r="E562" s="49">
        <v>11919</v>
      </c>
    </row>
    <row r="563" spans="1:5" ht="15" customHeight="1" x14ac:dyDescent="0.2">
      <c r="A563" s="55">
        <v>6</v>
      </c>
      <c r="B563" s="89">
        <v>90000001201</v>
      </c>
      <c r="C563" s="47">
        <v>6172</v>
      </c>
      <c r="D563" s="116" t="s">
        <v>72</v>
      </c>
      <c r="E563" s="49">
        <v>14072</v>
      </c>
    </row>
    <row r="564" spans="1:5" ht="15" customHeight="1" x14ac:dyDescent="0.2">
      <c r="A564" s="55">
        <v>6</v>
      </c>
      <c r="B564" s="89">
        <v>90000001033</v>
      </c>
      <c r="C564" s="47">
        <v>6172</v>
      </c>
      <c r="D564" s="116" t="s">
        <v>72</v>
      </c>
      <c r="E564" s="49">
        <v>15008</v>
      </c>
    </row>
    <row r="565" spans="1:5" ht="15" customHeight="1" x14ac:dyDescent="0.2">
      <c r="A565" s="55">
        <v>6</v>
      </c>
      <c r="B565" s="47">
        <v>90000001174</v>
      </c>
      <c r="C565" s="47">
        <v>6172</v>
      </c>
      <c r="D565" s="116" t="s">
        <v>72</v>
      </c>
      <c r="E565" s="49">
        <v>15586</v>
      </c>
    </row>
    <row r="566" spans="1:5" ht="15" customHeight="1" x14ac:dyDescent="0.2">
      <c r="A566" s="55">
        <v>6</v>
      </c>
      <c r="B566" s="89">
        <v>90000001225</v>
      </c>
      <c r="C566" s="47">
        <v>6172</v>
      </c>
      <c r="D566" s="116" t="s">
        <v>72</v>
      </c>
      <c r="E566" s="49">
        <v>16862</v>
      </c>
    </row>
    <row r="567" spans="1:5" ht="15" customHeight="1" x14ac:dyDescent="0.2">
      <c r="A567" s="55">
        <v>6</v>
      </c>
      <c r="B567" s="89">
        <v>90000001102</v>
      </c>
      <c r="C567" s="47">
        <v>6172</v>
      </c>
      <c r="D567" s="116" t="s">
        <v>72</v>
      </c>
      <c r="E567" s="49">
        <v>17195</v>
      </c>
    </row>
    <row r="568" spans="1:5" ht="15" customHeight="1" x14ac:dyDescent="0.2">
      <c r="A568" s="55">
        <v>6</v>
      </c>
      <c r="B568" s="47">
        <v>90000001126</v>
      </c>
      <c r="C568" s="47">
        <v>6172</v>
      </c>
      <c r="D568" s="91" t="s">
        <v>72</v>
      </c>
      <c r="E568" s="49">
        <v>19400</v>
      </c>
    </row>
    <row r="569" spans="1:5" ht="15" customHeight="1" x14ac:dyDescent="0.2">
      <c r="A569" s="55">
        <v>6</v>
      </c>
      <c r="B569" s="47">
        <v>90000001130</v>
      </c>
      <c r="C569" s="47">
        <v>6172</v>
      </c>
      <c r="D569" s="91" t="s">
        <v>72</v>
      </c>
      <c r="E569" s="49">
        <v>22016</v>
      </c>
    </row>
    <row r="570" spans="1:5" ht="15" customHeight="1" x14ac:dyDescent="0.2">
      <c r="A570" s="55">
        <v>6</v>
      </c>
      <c r="B570" s="47">
        <v>90000001012</v>
      </c>
      <c r="C570" s="47">
        <v>6172</v>
      </c>
      <c r="D570" s="91" t="s">
        <v>72</v>
      </c>
      <c r="E570" s="49">
        <v>26766</v>
      </c>
    </row>
    <row r="571" spans="1:5" ht="15" customHeight="1" x14ac:dyDescent="0.2">
      <c r="A571" s="55">
        <v>6</v>
      </c>
      <c r="B571" s="47">
        <v>90000001400</v>
      </c>
      <c r="C571" s="47">
        <v>6172</v>
      </c>
      <c r="D571" s="91" t="s">
        <v>72</v>
      </c>
      <c r="E571" s="49">
        <v>32000</v>
      </c>
    </row>
    <row r="572" spans="1:5" ht="15" customHeight="1" x14ac:dyDescent="0.2">
      <c r="A572" s="55">
        <v>6</v>
      </c>
      <c r="B572" s="47">
        <v>90000001111</v>
      </c>
      <c r="C572" s="47">
        <v>6172</v>
      </c>
      <c r="D572" s="91" t="s">
        <v>72</v>
      </c>
      <c r="E572" s="49">
        <v>32572</v>
      </c>
    </row>
    <row r="573" spans="1:5" ht="15" customHeight="1" x14ac:dyDescent="0.2">
      <c r="A573" s="55">
        <v>6</v>
      </c>
      <c r="B573" s="89">
        <v>90000001153</v>
      </c>
      <c r="C573" s="47">
        <v>6172</v>
      </c>
      <c r="D573" s="91" t="s">
        <v>72</v>
      </c>
      <c r="E573" s="49">
        <v>35000</v>
      </c>
    </row>
    <row r="574" spans="1:5" ht="15" customHeight="1" x14ac:dyDescent="0.2">
      <c r="A574" s="55">
        <v>6</v>
      </c>
      <c r="B574" s="47">
        <v>90000001108</v>
      </c>
      <c r="C574" s="47">
        <v>6172</v>
      </c>
      <c r="D574" s="91" t="s">
        <v>72</v>
      </c>
      <c r="E574" s="49">
        <v>40317</v>
      </c>
    </row>
    <row r="575" spans="1:5" ht="15" customHeight="1" x14ac:dyDescent="0.2">
      <c r="A575" s="55">
        <v>6</v>
      </c>
      <c r="B575" s="47">
        <v>90000001407</v>
      </c>
      <c r="C575" s="47">
        <v>6172</v>
      </c>
      <c r="D575" s="91" t="s">
        <v>72</v>
      </c>
      <c r="E575" s="49">
        <v>51370</v>
      </c>
    </row>
    <row r="576" spans="1:5" ht="15" customHeight="1" x14ac:dyDescent="0.2">
      <c r="A576" s="55">
        <v>6</v>
      </c>
      <c r="B576" s="47">
        <v>90000001136</v>
      </c>
      <c r="C576" s="47">
        <v>6172</v>
      </c>
      <c r="D576" s="91" t="s">
        <v>72</v>
      </c>
      <c r="E576" s="49">
        <v>56000</v>
      </c>
    </row>
    <row r="577" spans="1:5" ht="15" customHeight="1" x14ac:dyDescent="0.2">
      <c r="A577" s="55">
        <v>6</v>
      </c>
      <c r="B577" s="47">
        <v>90000001043</v>
      </c>
      <c r="C577" s="47">
        <v>6172</v>
      </c>
      <c r="D577" s="91" t="s">
        <v>72</v>
      </c>
      <c r="E577" s="49">
        <v>60000</v>
      </c>
    </row>
    <row r="578" spans="1:5" ht="15" customHeight="1" x14ac:dyDescent="0.2">
      <c r="A578" s="55">
        <v>6</v>
      </c>
      <c r="B578" s="47">
        <v>90000001129</v>
      </c>
      <c r="C578" s="47">
        <v>6172</v>
      </c>
      <c r="D578" s="91" t="s">
        <v>72</v>
      </c>
      <c r="E578" s="49">
        <v>61023</v>
      </c>
    </row>
    <row r="579" spans="1:5" ht="15" customHeight="1" x14ac:dyDescent="0.2">
      <c r="A579" s="55">
        <v>6</v>
      </c>
      <c r="B579" s="47">
        <v>90000001202</v>
      </c>
      <c r="C579" s="47">
        <v>6172</v>
      </c>
      <c r="D579" s="91" t="s">
        <v>72</v>
      </c>
      <c r="E579" s="49">
        <v>61828</v>
      </c>
    </row>
    <row r="580" spans="1:5" ht="15" customHeight="1" x14ac:dyDescent="0.2">
      <c r="A580" s="55">
        <v>6</v>
      </c>
      <c r="B580" s="47">
        <v>90000001101</v>
      </c>
      <c r="C580" s="47">
        <v>6172</v>
      </c>
      <c r="D580" s="91" t="s">
        <v>72</v>
      </c>
      <c r="E580" s="49">
        <v>61964</v>
      </c>
    </row>
    <row r="581" spans="1:5" ht="15" customHeight="1" x14ac:dyDescent="0.2">
      <c r="A581" s="55">
        <v>6</v>
      </c>
      <c r="B581" s="89">
        <v>90000001131</v>
      </c>
      <c r="C581" s="47">
        <v>6172</v>
      </c>
      <c r="D581" s="91" t="s">
        <v>72</v>
      </c>
      <c r="E581" s="49">
        <v>72293</v>
      </c>
    </row>
    <row r="582" spans="1:5" ht="15" customHeight="1" x14ac:dyDescent="0.2">
      <c r="A582" s="55">
        <v>6</v>
      </c>
      <c r="B582" s="47">
        <v>90000001204</v>
      </c>
      <c r="C582" s="47">
        <v>6172</v>
      </c>
      <c r="D582" s="91" t="s">
        <v>72</v>
      </c>
      <c r="E582" s="49">
        <v>85050</v>
      </c>
    </row>
    <row r="583" spans="1:5" ht="15" customHeight="1" x14ac:dyDescent="0.2">
      <c r="A583" s="55">
        <v>6</v>
      </c>
      <c r="B583" s="47">
        <v>90000001223</v>
      </c>
      <c r="C583" s="47">
        <v>6172</v>
      </c>
      <c r="D583" s="91" t="s">
        <v>72</v>
      </c>
      <c r="E583" s="49">
        <v>85523</v>
      </c>
    </row>
    <row r="584" spans="1:5" ht="15" customHeight="1" x14ac:dyDescent="0.2">
      <c r="A584" s="55">
        <v>6</v>
      </c>
      <c r="B584" s="47">
        <v>90000001212</v>
      </c>
      <c r="C584" s="47">
        <v>6172</v>
      </c>
      <c r="D584" s="91" t="s">
        <v>72</v>
      </c>
      <c r="E584" s="49">
        <v>100131</v>
      </c>
    </row>
    <row r="585" spans="1:5" ht="15" customHeight="1" x14ac:dyDescent="0.2">
      <c r="A585" s="55">
        <v>6</v>
      </c>
      <c r="B585" s="89">
        <v>90000001350</v>
      </c>
      <c r="C585" s="47">
        <v>6172</v>
      </c>
      <c r="D585" s="91" t="s">
        <v>72</v>
      </c>
      <c r="E585" s="49">
        <v>109327</v>
      </c>
    </row>
    <row r="586" spans="1:5" ht="15" customHeight="1" x14ac:dyDescent="0.2">
      <c r="A586" s="55">
        <v>6</v>
      </c>
      <c r="B586" s="47">
        <v>90000001106</v>
      </c>
      <c r="C586" s="47">
        <v>6172</v>
      </c>
      <c r="D586" s="91" t="s">
        <v>72</v>
      </c>
      <c r="E586" s="49">
        <v>165071</v>
      </c>
    </row>
    <row r="587" spans="1:5" ht="15" customHeight="1" x14ac:dyDescent="0.2">
      <c r="A587" s="55">
        <v>6</v>
      </c>
      <c r="B587" s="47">
        <v>90000001016</v>
      </c>
      <c r="C587" s="47">
        <v>6172</v>
      </c>
      <c r="D587" s="116" t="s">
        <v>72</v>
      </c>
      <c r="E587" s="49">
        <v>188920</v>
      </c>
    </row>
    <row r="588" spans="1:5" ht="15" customHeight="1" x14ac:dyDescent="0.2">
      <c r="A588" s="55">
        <v>6</v>
      </c>
      <c r="B588" s="47">
        <v>90000001013</v>
      </c>
      <c r="C588" s="47">
        <v>6172</v>
      </c>
      <c r="D588" s="116" t="s">
        <v>72</v>
      </c>
      <c r="E588" s="49">
        <v>370600</v>
      </c>
    </row>
    <row r="589" spans="1:5" ht="15" customHeight="1" x14ac:dyDescent="0.2">
      <c r="A589" s="55">
        <v>6</v>
      </c>
      <c r="B589" s="47">
        <v>90000001122</v>
      </c>
      <c r="C589" s="47">
        <v>6172</v>
      </c>
      <c r="D589" s="116" t="s">
        <v>72</v>
      </c>
      <c r="E589" s="49">
        <v>385978</v>
      </c>
    </row>
    <row r="590" spans="1:5" ht="15" customHeight="1" x14ac:dyDescent="0.2">
      <c r="A590" s="55">
        <v>6</v>
      </c>
      <c r="B590" s="89">
        <v>90000001205</v>
      </c>
      <c r="C590" s="47">
        <v>6172</v>
      </c>
      <c r="D590" s="116" t="s">
        <v>72</v>
      </c>
      <c r="E590" s="49">
        <v>510581</v>
      </c>
    </row>
    <row r="591" spans="1:5" ht="15" customHeight="1" x14ac:dyDescent="0.2">
      <c r="A591" s="92"/>
      <c r="B591" s="78"/>
      <c r="C591" s="79" t="s">
        <v>55</v>
      </c>
      <c r="D591" s="93"/>
      <c r="E591" s="94">
        <f>SUM(E503:E590)</f>
        <v>1752916</v>
      </c>
    </row>
    <row r="592" spans="1:5" ht="15" customHeight="1" x14ac:dyDescent="0.2">
      <c r="A592" s="35"/>
      <c r="B592" s="35"/>
      <c r="C592" s="35"/>
      <c r="D592" s="35"/>
      <c r="E592" s="35"/>
    </row>
    <row r="593" spans="1:5" ht="15" customHeight="1" x14ac:dyDescent="0.25">
      <c r="A593" s="64" t="s">
        <v>18</v>
      </c>
      <c r="B593" s="65"/>
      <c r="C593" s="65"/>
      <c r="D593" s="65"/>
      <c r="E593" s="68"/>
    </row>
    <row r="594" spans="1:5" ht="15" customHeight="1" x14ac:dyDescent="0.2">
      <c r="A594" s="38" t="s">
        <v>75</v>
      </c>
      <c r="B594" s="37"/>
      <c r="C594" s="37"/>
      <c r="D594" s="37"/>
      <c r="E594" s="39" t="s">
        <v>76</v>
      </c>
    </row>
    <row r="595" spans="1:5" ht="15" customHeight="1" x14ac:dyDescent="0.2">
      <c r="A595" s="77"/>
      <c r="B595" s="137"/>
      <c r="C595" s="104"/>
      <c r="D595" s="105"/>
      <c r="E595" s="106"/>
    </row>
    <row r="596" spans="1:5" ht="15" customHeight="1" x14ac:dyDescent="0.2">
      <c r="A596" s="43" t="s">
        <v>49</v>
      </c>
      <c r="B596" s="45" t="s">
        <v>50</v>
      </c>
      <c r="C596" s="45" t="s">
        <v>51</v>
      </c>
      <c r="D596" s="45" t="s">
        <v>52</v>
      </c>
      <c r="E596" s="45" t="s">
        <v>53</v>
      </c>
    </row>
    <row r="597" spans="1:5" ht="15" customHeight="1" x14ac:dyDescent="0.2">
      <c r="A597" s="55">
        <v>6</v>
      </c>
      <c r="B597" s="56">
        <v>30001000000</v>
      </c>
      <c r="C597" s="56">
        <v>3299</v>
      </c>
      <c r="D597" s="99" t="s">
        <v>56</v>
      </c>
      <c r="E597" s="100">
        <v>-930791</v>
      </c>
    </row>
    <row r="598" spans="1:5" ht="15" customHeight="1" x14ac:dyDescent="0.2">
      <c r="A598" s="55">
        <v>6</v>
      </c>
      <c r="B598" s="56">
        <v>30001001207</v>
      </c>
      <c r="C598" s="56">
        <v>3142</v>
      </c>
      <c r="D598" s="99" t="s">
        <v>56</v>
      </c>
      <c r="E598" s="100">
        <v>-401000</v>
      </c>
    </row>
    <row r="599" spans="1:5" ht="15" customHeight="1" x14ac:dyDescent="0.2">
      <c r="A599" s="55">
        <v>6</v>
      </c>
      <c r="B599" s="135">
        <v>30001001138</v>
      </c>
      <c r="C599" s="101" t="s">
        <v>138</v>
      </c>
      <c r="D599" s="99" t="s">
        <v>56</v>
      </c>
      <c r="E599" s="100">
        <v>-373387</v>
      </c>
    </row>
    <row r="600" spans="1:5" ht="15" customHeight="1" x14ac:dyDescent="0.2">
      <c r="A600" s="55">
        <v>6</v>
      </c>
      <c r="B600" s="135">
        <v>30001001142</v>
      </c>
      <c r="C600" s="135">
        <v>3123</v>
      </c>
      <c r="D600" s="99" t="s">
        <v>56</v>
      </c>
      <c r="E600" s="100">
        <v>-200000</v>
      </c>
    </row>
    <row r="601" spans="1:5" ht="15" customHeight="1" x14ac:dyDescent="0.2">
      <c r="A601" s="55">
        <v>6</v>
      </c>
      <c r="B601" s="135">
        <v>30001001160</v>
      </c>
      <c r="C601" s="135" t="s">
        <v>138</v>
      </c>
      <c r="D601" s="99" t="s">
        <v>56</v>
      </c>
      <c r="E601" s="100">
        <v>-140000</v>
      </c>
    </row>
    <row r="602" spans="1:5" ht="15" customHeight="1" x14ac:dyDescent="0.2">
      <c r="A602" s="55">
        <v>6</v>
      </c>
      <c r="B602" s="135">
        <v>30001001121</v>
      </c>
      <c r="C602" s="101" t="s">
        <v>138</v>
      </c>
      <c r="D602" s="99" t="s">
        <v>56</v>
      </c>
      <c r="E602" s="100">
        <v>-125000</v>
      </c>
    </row>
    <row r="603" spans="1:5" ht="15" customHeight="1" x14ac:dyDescent="0.2">
      <c r="A603" s="55">
        <v>6</v>
      </c>
      <c r="B603" s="135">
        <v>30001001127</v>
      </c>
      <c r="C603" s="135">
        <v>3123</v>
      </c>
      <c r="D603" s="99" t="s">
        <v>56</v>
      </c>
      <c r="E603" s="100">
        <v>-122937</v>
      </c>
    </row>
    <row r="604" spans="1:5" ht="15" customHeight="1" x14ac:dyDescent="0.2">
      <c r="A604" s="55">
        <v>6</v>
      </c>
      <c r="B604" s="56">
        <v>30001001015</v>
      </c>
      <c r="C604" s="56">
        <v>3124</v>
      </c>
      <c r="D604" s="99" t="s">
        <v>56</v>
      </c>
      <c r="E604" s="100">
        <v>-97000</v>
      </c>
    </row>
    <row r="605" spans="1:5" ht="15" customHeight="1" x14ac:dyDescent="0.2">
      <c r="A605" s="55">
        <v>6</v>
      </c>
      <c r="B605" s="135">
        <v>30001001128</v>
      </c>
      <c r="C605" s="135">
        <v>3122</v>
      </c>
      <c r="D605" s="99" t="s">
        <v>56</v>
      </c>
      <c r="E605" s="100">
        <v>-73908</v>
      </c>
    </row>
    <row r="606" spans="1:5" ht="15" customHeight="1" x14ac:dyDescent="0.2">
      <c r="A606" s="55">
        <v>6</v>
      </c>
      <c r="B606" s="135">
        <v>30001001140</v>
      </c>
      <c r="C606" s="135" t="s">
        <v>139</v>
      </c>
      <c r="D606" s="99" t="s">
        <v>56</v>
      </c>
      <c r="E606" s="100">
        <v>-69927</v>
      </c>
    </row>
    <row r="607" spans="1:5" ht="15" customHeight="1" x14ac:dyDescent="0.2">
      <c r="A607" s="55">
        <v>6</v>
      </c>
      <c r="B607" s="135">
        <v>30001001135</v>
      </c>
      <c r="C607" s="135" t="s">
        <v>138</v>
      </c>
      <c r="D607" s="99" t="s">
        <v>56</v>
      </c>
      <c r="E607" s="100">
        <v>-56000</v>
      </c>
    </row>
    <row r="608" spans="1:5" ht="15" customHeight="1" x14ac:dyDescent="0.2">
      <c r="A608" s="55">
        <v>6</v>
      </c>
      <c r="B608" s="56">
        <v>30001001125</v>
      </c>
      <c r="C608" s="56">
        <v>3147</v>
      </c>
      <c r="D608" s="99" t="s">
        <v>56</v>
      </c>
      <c r="E608" s="100">
        <v>-52000</v>
      </c>
    </row>
    <row r="609" spans="1:5" ht="15" customHeight="1" x14ac:dyDescent="0.2">
      <c r="A609" s="55">
        <v>6</v>
      </c>
      <c r="B609" s="56">
        <v>30001001302</v>
      </c>
      <c r="C609" s="56">
        <v>3231</v>
      </c>
      <c r="D609" s="99" t="s">
        <v>56</v>
      </c>
      <c r="E609" s="100">
        <v>-49296</v>
      </c>
    </row>
    <row r="610" spans="1:5" ht="15" customHeight="1" x14ac:dyDescent="0.2">
      <c r="A610" s="55">
        <v>6</v>
      </c>
      <c r="B610" s="135">
        <v>30001001127</v>
      </c>
      <c r="C610" s="135">
        <v>3142</v>
      </c>
      <c r="D610" s="99" t="s">
        <v>56</v>
      </c>
      <c r="E610" s="100">
        <v>-43221</v>
      </c>
    </row>
    <row r="611" spans="1:5" ht="15" customHeight="1" x14ac:dyDescent="0.2">
      <c r="A611" s="55">
        <v>6</v>
      </c>
      <c r="B611" s="56">
        <v>30001001316</v>
      </c>
      <c r="C611" s="56" t="s">
        <v>140</v>
      </c>
      <c r="D611" s="99" t="s">
        <v>56</v>
      </c>
      <c r="E611" s="100">
        <v>-35000</v>
      </c>
    </row>
    <row r="612" spans="1:5" ht="15" customHeight="1" x14ac:dyDescent="0.2">
      <c r="A612" s="55">
        <v>6</v>
      </c>
      <c r="B612" s="135">
        <v>30001001104</v>
      </c>
      <c r="C612" s="135" t="s">
        <v>141</v>
      </c>
      <c r="D612" s="99" t="s">
        <v>56</v>
      </c>
      <c r="E612" s="100">
        <v>-34058</v>
      </c>
    </row>
    <row r="613" spans="1:5" ht="15" customHeight="1" x14ac:dyDescent="0.2">
      <c r="A613" s="55">
        <v>6</v>
      </c>
      <c r="B613" s="56">
        <v>30001001132</v>
      </c>
      <c r="C613" s="56">
        <v>3125</v>
      </c>
      <c r="D613" s="99" t="s">
        <v>56</v>
      </c>
      <c r="E613" s="100">
        <v>-33444</v>
      </c>
    </row>
    <row r="614" spans="1:5" ht="15" customHeight="1" x14ac:dyDescent="0.2">
      <c r="A614" s="55">
        <v>6</v>
      </c>
      <c r="B614" s="56">
        <v>30001001227</v>
      </c>
      <c r="C614" s="56" t="s">
        <v>139</v>
      </c>
      <c r="D614" s="99" t="s">
        <v>56</v>
      </c>
      <c r="E614" s="100">
        <v>-30000</v>
      </c>
    </row>
    <row r="615" spans="1:5" ht="15" customHeight="1" x14ac:dyDescent="0.2">
      <c r="A615" s="55">
        <v>6</v>
      </c>
      <c r="B615" s="56">
        <v>30001001128</v>
      </c>
      <c r="C615" s="56">
        <v>3142</v>
      </c>
      <c r="D615" s="99" t="s">
        <v>56</v>
      </c>
      <c r="E615" s="100">
        <v>-27000</v>
      </c>
    </row>
    <row r="616" spans="1:5" ht="15" customHeight="1" x14ac:dyDescent="0.2">
      <c r="A616" s="55">
        <v>6</v>
      </c>
      <c r="B616" s="56">
        <v>30001001151</v>
      </c>
      <c r="C616" s="56" t="s">
        <v>138</v>
      </c>
      <c r="D616" s="99" t="s">
        <v>56</v>
      </c>
      <c r="E616" s="100">
        <v>-25635</v>
      </c>
    </row>
    <row r="617" spans="1:5" ht="15" customHeight="1" x14ac:dyDescent="0.2">
      <c r="A617" s="55">
        <v>6</v>
      </c>
      <c r="B617" s="56">
        <v>30001001032</v>
      </c>
      <c r="C617" s="56" t="s">
        <v>142</v>
      </c>
      <c r="D617" s="99" t="s">
        <v>56</v>
      </c>
      <c r="E617" s="100">
        <v>-19643</v>
      </c>
    </row>
    <row r="618" spans="1:5" ht="15" customHeight="1" x14ac:dyDescent="0.2">
      <c r="A618" s="55">
        <v>6</v>
      </c>
      <c r="B618" s="56">
        <v>30001001134</v>
      </c>
      <c r="C618" s="56">
        <v>3122</v>
      </c>
      <c r="D618" s="99" t="s">
        <v>56</v>
      </c>
      <c r="E618" s="100">
        <v>-17552</v>
      </c>
    </row>
    <row r="619" spans="1:5" ht="15" customHeight="1" x14ac:dyDescent="0.2">
      <c r="A619" s="55">
        <v>6</v>
      </c>
      <c r="B619" s="135">
        <v>30001001402</v>
      </c>
      <c r="C619" s="101" t="s">
        <v>143</v>
      </c>
      <c r="D619" s="99" t="s">
        <v>56</v>
      </c>
      <c r="E619" s="100">
        <v>-15524</v>
      </c>
    </row>
    <row r="620" spans="1:5" ht="15" customHeight="1" x14ac:dyDescent="0.2">
      <c r="A620" s="55">
        <v>6</v>
      </c>
      <c r="B620" s="56">
        <v>30001001153</v>
      </c>
      <c r="C620" s="56">
        <v>3147</v>
      </c>
      <c r="D620" s="99" t="s">
        <v>56</v>
      </c>
      <c r="E620" s="100">
        <v>-15000</v>
      </c>
    </row>
    <row r="621" spans="1:5" ht="15" customHeight="1" x14ac:dyDescent="0.2">
      <c r="A621" s="55">
        <v>6</v>
      </c>
      <c r="B621" s="56">
        <v>30001001038</v>
      </c>
      <c r="C621" s="56">
        <v>3114</v>
      </c>
      <c r="D621" s="99" t="s">
        <v>56</v>
      </c>
      <c r="E621" s="100">
        <v>-13000</v>
      </c>
    </row>
    <row r="622" spans="1:5" ht="15" customHeight="1" x14ac:dyDescent="0.2">
      <c r="A622" s="55">
        <v>6</v>
      </c>
      <c r="B622" s="56">
        <v>30001001171</v>
      </c>
      <c r="C622" s="56">
        <v>3142</v>
      </c>
      <c r="D622" s="99" t="s">
        <v>56</v>
      </c>
      <c r="E622" s="100">
        <v>-12889</v>
      </c>
    </row>
    <row r="623" spans="1:5" ht="15" customHeight="1" x14ac:dyDescent="0.2">
      <c r="A623" s="55">
        <v>6</v>
      </c>
      <c r="B623" s="135">
        <v>30001001125</v>
      </c>
      <c r="C623" s="56" t="s">
        <v>138</v>
      </c>
      <c r="D623" s="99" t="s">
        <v>56</v>
      </c>
      <c r="E623" s="100">
        <v>-11000</v>
      </c>
    </row>
    <row r="624" spans="1:5" ht="15" customHeight="1" x14ac:dyDescent="0.2">
      <c r="A624" s="55">
        <v>6</v>
      </c>
      <c r="B624" s="56">
        <v>30001001465</v>
      </c>
      <c r="C624" s="56">
        <v>3149</v>
      </c>
      <c r="D624" s="99" t="s">
        <v>56</v>
      </c>
      <c r="E624" s="100">
        <v>-9686</v>
      </c>
    </row>
    <row r="625" spans="1:5" ht="15" customHeight="1" x14ac:dyDescent="0.2">
      <c r="A625" s="55">
        <v>6</v>
      </c>
      <c r="B625" s="56">
        <v>30001001137</v>
      </c>
      <c r="C625" s="56" t="s">
        <v>138</v>
      </c>
      <c r="D625" s="99" t="s">
        <v>56</v>
      </c>
      <c r="E625" s="100">
        <v>-9000</v>
      </c>
    </row>
    <row r="626" spans="1:5" ht="15" customHeight="1" x14ac:dyDescent="0.2">
      <c r="A626" s="55">
        <v>6</v>
      </c>
      <c r="B626" s="135">
        <v>30001001218</v>
      </c>
      <c r="C626" s="56">
        <v>3142</v>
      </c>
      <c r="D626" s="99" t="s">
        <v>56</v>
      </c>
      <c r="E626" s="100">
        <v>-5488</v>
      </c>
    </row>
    <row r="627" spans="1:5" ht="15" customHeight="1" x14ac:dyDescent="0.2">
      <c r="A627" s="55">
        <v>6</v>
      </c>
      <c r="B627" s="56">
        <v>30001001140</v>
      </c>
      <c r="C627" s="56" t="s">
        <v>144</v>
      </c>
      <c r="D627" s="99" t="s">
        <v>56</v>
      </c>
      <c r="E627" s="100">
        <v>-7552</v>
      </c>
    </row>
    <row r="628" spans="1:5" ht="15" customHeight="1" x14ac:dyDescent="0.2">
      <c r="A628" s="55">
        <v>6</v>
      </c>
      <c r="B628" s="135">
        <v>30001001175</v>
      </c>
      <c r="C628" s="56" t="s">
        <v>138</v>
      </c>
      <c r="D628" s="99" t="s">
        <v>56</v>
      </c>
      <c r="E628" s="100">
        <v>-7202</v>
      </c>
    </row>
    <row r="629" spans="1:5" ht="15" customHeight="1" x14ac:dyDescent="0.2">
      <c r="A629" s="55">
        <v>6</v>
      </c>
      <c r="B629" s="135">
        <v>30001001127</v>
      </c>
      <c r="C629" s="135">
        <v>3122</v>
      </c>
      <c r="D629" s="99" t="s">
        <v>56</v>
      </c>
      <c r="E629" s="100">
        <v>-7092</v>
      </c>
    </row>
    <row r="630" spans="1:5" ht="15" customHeight="1" x14ac:dyDescent="0.2">
      <c r="A630" s="55">
        <v>6</v>
      </c>
      <c r="B630" s="135">
        <v>30001001113</v>
      </c>
      <c r="C630" s="135" t="s">
        <v>141</v>
      </c>
      <c r="D630" s="99" t="s">
        <v>56</v>
      </c>
      <c r="E630" s="100">
        <v>-7000</v>
      </c>
    </row>
    <row r="631" spans="1:5" ht="15" customHeight="1" x14ac:dyDescent="0.2">
      <c r="A631" s="55">
        <v>6</v>
      </c>
      <c r="B631" s="56">
        <v>30001001034</v>
      </c>
      <c r="C631" s="56">
        <v>4322</v>
      </c>
      <c r="D631" s="99" t="s">
        <v>56</v>
      </c>
      <c r="E631" s="100">
        <v>-6419</v>
      </c>
    </row>
    <row r="632" spans="1:5" ht="15" customHeight="1" x14ac:dyDescent="0.2">
      <c r="A632" s="55">
        <v>6</v>
      </c>
      <c r="B632" s="56">
        <v>30001001171</v>
      </c>
      <c r="C632" s="56">
        <v>3147</v>
      </c>
      <c r="D632" s="99" t="s">
        <v>56</v>
      </c>
      <c r="E632" s="100">
        <v>-5608</v>
      </c>
    </row>
    <row r="633" spans="1:5" ht="15" customHeight="1" x14ac:dyDescent="0.2">
      <c r="A633" s="55">
        <v>6</v>
      </c>
      <c r="B633" s="56">
        <v>30001001163</v>
      </c>
      <c r="C633" s="56" t="s">
        <v>144</v>
      </c>
      <c r="D633" s="99" t="s">
        <v>56</v>
      </c>
      <c r="E633" s="100">
        <v>-4508</v>
      </c>
    </row>
    <row r="634" spans="1:5" ht="15" customHeight="1" x14ac:dyDescent="0.2">
      <c r="A634" s="55">
        <v>6</v>
      </c>
      <c r="B634" s="135">
        <v>30001001162</v>
      </c>
      <c r="C634" s="135">
        <v>3122</v>
      </c>
      <c r="D634" s="99" t="s">
        <v>56</v>
      </c>
      <c r="E634" s="100">
        <v>-3897</v>
      </c>
    </row>
    <row r="635" spans="1:5" ht="15" customHeight="1" x14ac:dyDescent="0.2">
      <c r="A635" s="55">
        <v>6</v>
      </c>
      <c r="B635" s="56">
        <v>30001001351</v>
      </c>
      <c r="C635" s="56" t="s">
        <v>145</v>
      </c>
      <c r="D635" s="99" t="s">
        <v>56</v>
      </c>
      <c r="E635" s="100">
        <v>-3279</v>
      </c>
    </row>
    <row r="636" spans="1:5" ht="15" customHeight="1" x14ac:dyDescent="0.2">
      <c r="A636" s="55">
        <v>6</v>
      </c>
      <c r="B636" s="135">
        <v>30001001103</v>
      </c>
      <c r="C636" s="135" t="s">
        <v>141</v>
      </c>
      <c r="D636" s="99" t="s">
        <v>56</v>
      </c>
      <c r="E636" s="100">
        <v>-3101</v>
      </c>
    </row>
    <row r="637" spans="1:5" ht="15" customHeight="1" x14ac:dyDescent="0.2">
      <c r="A637" s="55">
        <v>6</v>
      </c>
      <c r="B637" s="56">
        <v>30001001150</v>
      </c>
      <c r="C637" s="56" t="s">
        <v>138</v>
      </c>
      <c r="D637" s="99" t="s">
        <v>56</v>
      </c>
      <c r="E637" s="100">
        <v>-2280</v>
      </c>
    </row>
    <row r="638" spans="1:5" ht="15" customHeight="1" x14ac:dyDescent="0.2">
      <c r="A638" s="55">
        <v>6</v>
      </c>
      <c r="B638" s="56">
        <v>30001001120</v>
      </c>
      <c r="C638" s="56" t="s">
        <v>138</v>
      </c>
      <c r="D638" s="99" t="s">
        <v>56</v>
      </c>
      <c r="E638" s="100">
        <v>-1600</v>
      </c>
    </row>
    <row r="639" spans="1:5" ht="15" customHeight="1" x14ac:dyDescent="0.2">
      <c r="A639" s="55">
        <v>6</v>
      </c>
      <c r="B639" s="56">
        <v>30001001001</v>
      </c>
      <c r="C639" s="56" t="s">
        <v>146</v>
      </c>
      <c r="D639" s="99" t="s">
        <v>56</v>
      </c>
      <c r="E639" s="100">
        <v>-1513</v>
      </c>
    </row>
    <row r="640" spans="1:5" ht="15" customHeight="1" x14ac:dyDescent="0.2">
      <c r="A640" s="55">
        <v>6</v>
      </c>
      <c r="B640" s="56">
        <v>30001001110</v>
      </c>
      <c r="C640" s="56">
        <v>3121</v>
      </c>
      <c r="D640" s="99" t="s">
        <v>56</v>
      </c>
      <c r="E640" s="100">
        <v>-1312</v>
      </c>
    </row>
    <row r="641" spans="1:5" ht="15" customHeight="1" x14ac:dyDescent="0.2">
      <c r="A641" s="55">
        <v>6</v>
      </c>
      <c r="B641" s="56">
        <v>30001001310</v>
      </c>
      <c r="C641" s="56">
        <v>3231</v>
      </c>
      <c r="D641" s="99" t="s">
        <v>56</v>
      </c>
      <c r="E641" s="100">
        <v>-637</v>
      </c>
    </row>
    <row r="642" spans="1:5" ht="15" customHeight="1" x14ac:dyDescent="0.2">
      <c r="A642" s="55">
        <v>6</v>
      </c>
      <c r="B642" s="56">
        <v>30001001354</v>
      </c>
      <c r="C642" s="56" t="s">
        <v>145</v>
      </c>
      <c r="D642" s="99" t="s">
        <v>56</v>
      </c>
      <c r="E642" s="100">
        <v>-568</v>
      </c>
    </row>
    <row r="643" spans="1:5" ht="15" customHeight="1" x14ac:dyDescent="0.2">
      <c r="A643" s="55">
        <v>6</v>
      </c>
      <c r="B643" s="56">
        <v>30001001222</v>
      </c>
      <c r="C643" s="56" t="s">
        <v>147</v>
      </c>
      <c r="D643" s="99" t="s">
        <v>56</v>
      </c>
      <c r="E643" s="100">
        <v>-497</v>
      </c>
    </row>
    <row r="644" spans="1:5" ht="15" customHeight="1" x14ac:dyDescent="0.2">
      <c r="A644" s="55">
        <v>6</v>
      </c>
      <c r="B644" s="56">
        <v>30001001101</v>
      </c>
      <c r="C644" s="56" t="s">
        <v>144</v>
      </c>
      <c r="D644" s="99" t="s">
        <v>56</v>
      </c>
      <c r="E644" s="100">
        <v>-356</v>
      </c>
    </row>
    <row r="645" spans="1:5" ht="15" customHeight="1" x14ac:dyDescent="0.2">
      <c r="A645" s="55">
        <v>6</v>
      </c>
      <c r="B645" s="56">
        <v>30001001100</v>
      </c>
      <c r="C645" s="56" t="s">
        <v>141</v>
      </c>
      <c r="D645" s="99" t="s">
        <v>56</v>
      </c>
      <c r="E645" s="100">
        <v>-280</v>
      </c>
    </row>
    <row r="646" spans="1:5" ht="15" customHeight="1" x14ac:dyDescent="0.2">
      <c r="A646" s="55">
        <v>6</v>
      </c>
      <c r="B646" s="135">
        <v>30001001105</v>
      </c>
      <c r="C646" s="135" t="s">
        <v>141</v>
      </c>
      <c r="D646" s="99" t="s">
        <v>56</v>
      </c>
      <c r="E646" s="100">
        <v>-241</v>
      </c>
    </row>
    <row r="647" spans="1:5" ht="15" customHeight="1" x14ac:dyDescent="0.2">
      <c r="A647" s="55">
        <v>6</v>
      </c>
      <c r="B647" s="56">
        <v>30001001133</v>
      </c>
      <c r="C647" s="56">
        <v>3142</v>
      </c>
      <c r="D647" s="99" t="s">
        <v>56</v>
      </c>
      <c r="E647" s="100">
        <v>-226</v>
      </c>
    </row>
    <row r="648" spans="1:5" ht="15" customHeight="1" x14ac:dyDescent="0.2">
      <c r="A648" s="55">
        <v>6</v>
      </c>
      <c r="B648" s="56">
        <v>30001001301</v>
      </c>
      <c r="C648" s="56">
        <v>3231</v>
      </c>
      <c r="D648" s="99" t="s">
        <v>56</v>
      </c>
      <c r="E648" s="100">
        <v>-123</v>
      </c>
    </row>
    <row r="649" spans="1:5" ht="15" customHeight="1" x14ac:dyDescent="0.2">
      <c r="A649" s="55">
        <v>6</v>
      </c>
      <c r="B649" s="56">
        <v>30001001017</v>
      </c>
      <c r="C649" s="56">
        <v>4322</v>
      </c>
      <c r="D649" s="99" t="s">
        <v>56</v>
      </c>
      <c r="E649" s="100">
        <v>30</v>
      </c>
    </row>
    <row r="650" spans="1:5" ht="15" customHeight="1" x14ac:dyDescent="0.2">
      <c r="A650" s="55">
        <v>6</v>
      </c>
      <c r="B650" s="56">
        <v>30001001133</v>
      </c>
      <c r="C650" s="56">
        <v>3122</v>
      </c>
      <c r="D650" s="99" t="s">
        <v>56</v>
      </c>
      <c r="E650" s="100">
        <v>42</v>
      </c>
    </row>
    <row r="651" spans="1:5" ht="15" customHeight="1" x14ac:dyDescent="0.2">
      <c r="A651" s="55">
        <v>6</v>
      </c>
      <c r="B651" s="56">
        <v>30001001024</v>
      </c>
      <c r="C651" s="56" t="s">
        <v>142</v>
      </c>
      <c r="D651" s="99" t="s">
        <v>56</v>
      </c>
      <c r="E651" s="100">
        <v>266</v>
      </c>
    </row>
    <row r="652" spans="1:5" ht="15" customHeight="1" x14ac:dyDescent="0.2">
      <c r="A652" s="55">
        <v>6</v>
      </c>
      <c r="B652" s="56">
        <v>30001001133</v>
      </c>
      <c r="C652" s="56">
        <v>3121</v>
      </c>
      <c r="D652" s="99" t="s">
        <v>56</v>
      </c>
      <c r="E652" s="100">
        <v>315</v>
      </c>
    </row>
    <row r="653" spans="1:5" ht="15" customHeight="1" x14ac:dyDescent="0.2">
      <c r="A653" s="55">
        <v>6</v>
      </c>
      <c r="B653" s="56">
        <v>30001001218</v>
      </c>
      <c r="C653" s="56">
        <v>3145</v>
      </c>
      <c r="D653" s="99" t="s">
        <v>56</v>
      </c>
      <c r="E653" s="100">
        <v>359</v>
      </c>
    </row>
    <row r="654" spans="1:5" ht="15" customHeight="1" x14ac:dyDescent="0.2">
      <c r="A654" s="55">
        <v>6</v>
      </c>
      <c r="B654" s="56">
        <v>30001001315</v>
      </c>
      <c r="C654" s="56" t="s">
        <v>140</v>
      </c>
      <c r="D654" s="99" t="s">
        <v>56</v>
      </c>
      <c r="E654" s="100">
        <v>381</v>
      </c>
    </row>
    <row r="655" spans="1:5" ht="15" customHeight="1" x14ac:dyDescent="0.2">
      <c r="A655" s="55">
        <v>6</v>
      </c>
      <c r="B655" s="56">
        <v>30001001036</v>
      </c>
      <c r="C655" s="56">
        <v>3114</v>
      </c>
      <c r="D655" s="99" t="s">
        <v>56</v>
      </c>
      <c r="E655" s="100">
        <v>388</v>
      </c>
    </row>
    <row r="656" spans="1:5" ht="15" customHeight="1" x14ac:dyDescent="0.2">
      <c r="A656" s="55">
        <v>6</v>
      </c>
      <c r="B656" s="56">
        <v>30001001401</v>
      </c>
      <c r="C656" s="56" t="s">
        <v>143</v>
      </c>
      <c r="D656" s="99" t="s">
        <v>56</v>
      </c>
      <c r="E656" s="100">
        <v>389</v>
      </c>
    </row>
    <row r="657" spans="1:5" ht="15" customHeight="1" x14ac:dyDescent="0.2">
      <c r="A657" s="55">
        <v>6</v>
      </c>
      <c r="B657" s="56">
        <v>30001001450</v>
      </c>
      <c r="C657" s="56" t="s">
        <v>148</v>
      </c>
      <c r="D657" s="99" t="s">
        <v>56</v>
      </c>
      <c r="E657" s="100">
        <v>416</v>
      </c>
    </row>
    <row r="658" spans="1:5" ht="15" customHeight="1" x14ac:dyDescent="0.2">
      <c r="A658" s="55">
        <v>6</v>
      </c>
      <c r="B658" s="56">
        <v>30001001163</v>
      </c>
      <c r="C658" s="56" t="s">
        <v>138</v>
      </c>
      <c r="D658" s="99" t="s">
        <v>56</v>
      </c>
      <c r="E658" s="100">
        <v>540</v>
      </c>
    </row>
    <row r="659" spans="1:5" ht="15" customHeight="1" x14ac:dyDescent="0.2">
      <c r="A659" s="55">
        <v>6</v>
      </c>
      <c r="B659" s="56">
        <v>30001001200</v>
      </c>
      <c r="C659" s="56">
        <v>3147</v>
      </c>
      <c r="D659" s="99" t="s">
        <v>56</v>
      </c>
      <c r="E659" s="100">
        <v>1000</v>
      </c>
    </row>
    <row r="660" spans="1:5" ht="15" customHeight="1" x14ac:dyDescent="0.2">
      <c r="A660" s="55">
        <v>6</v>
      </c>
      <c r="B660" s="56">
        <v>30001001200</v>
      </c>
      <c r="C660" s="56">
        <v>3123</v>
      </c>
      <c r="D660" s="99" t="s">
        <v>56</v>
      </c>
      <c r="E660" s="100">
        <v>2000</v>
      </c>
    </row>
    <row r="661" spans="1:5" ht="15" customHeight="1" x14ac:dyDescent="0.2">
      <c r="A661" s="55">
        <v>6</v>
      </c>
      <c r="B661" s="135">
        <v>30001001171</v>
      </c>
      <c r="C661" s="135">
        <v>3123</v>
      </c>
      <c r="D661" s="99" t="s">
        <v>56</v>
      </c>
      <c r="E661" s="100">
        <v>2430</v>
      </c>
    </row>
    <row r="662" spans="1:5" ht="15" customHeight="1" x14ac:dyDescent="0.2">
      <c r="A662" s="55">
        <v>6</v>
      </c>
      <c r="B662" s="56">
        <v>30001001040</v>
      </c>
      <c r="C662" s="56">
        <v>3114</v>
      </c>
      <c r="D662" s="99" t="s">
        <v>56</v>
      </c>
      <c r="E662" s="100">
        <v>2787</v>
      </c>
    </row>
    <row r="663" spans="1:5" ht="15" customHeight="1" x14ac:dyDescent="0.2">
      <c r="A663" s="55">
        <v>6</v>
      </c>
      <c r="B663" s="135">
        <v>30001001111</v>
      </c>
      <c r="C663" s="135" t="s">
        <v>141</v>
      </c>
      <c r="D663" s="99" t="s">
        <v>56</v>
      </c>
      <c r="E663" s="100">
        <v>3419</v>
      </c>
    </row>
    <row r="664" spans="1:5" ht="15" customHeight="1" x14ac:dyDescent="0.2">
      <c r="A664" s="55">
        <v>6</v>
      </c>
      <c r="B664" s="56">
        <v>30001001132</v>
      </c>
      <c r="C664" s="56">
        <v>3147</v>
      </c>
      <c r="D664" s="99" t="s">
        <v>56</v>
      </c>
      <c r="E664" s="100">
        <v>3502</v>
      </c>
    </row>
    <row r="665" spans="1:5" ht="15" customHeight="1" x14ac:dyDescent="0.2">
      <c r="A665" s="55">
        <v>6</v>
      </c>
      <c r="B665" s="56">
        <v>30001001175</v>
      </c>
      <c r="C665" s="56" t="s">
        <v>144</v>
      </c>
      <c r="D665" s="99" t="s">
        <v>56</v>
      </c>
      <c r="E665" s="100">
        <v>4386</v>
      </c>
    </row>
    <row r="666" spans="1:5" ht="15" customHeight="1" x14ac:dyDescent="0.2">
      <c r="A666" s="55">
        <v>6</v>
      </c>
      <c r="B666" s="135">
        <v>30001001161</v>
      </c>
      <c r="C666" s="56" t="s">
        <v>138</v>
      </c>
      <c r="D666" s="99" t="s">
        <v>56</v>
      </c>
      <c r="E666" s="100">
        <v>4559</v>
      </c>
    </row>
    <row r="667" spans="1:5" ht="15" customHeight="1" x14ac:dyDescent="0.2">
      <c r="A667" s="55">
        <v>6</v>
      </c>
      <c r="B667" s="135">
        <v>30001001218</v>
      </c>
      <c r="C667" s="56">
        <v>3124</v>
      </c>
      <c r="D667" s="99" t="s">
        <v>56</v>
      </c>
      <c r="E667" s="100">
        <v>5041</v>
      </c>
    </row>
    <row r="668" spans="1:5" ht="15" customHeight="1" x14ac:dyDescent="0.2">
      <c r="A668" s="55">
        <v>6</v>
      </c>
      <c r="B668" s="56">
        <v>30001001352</v>
      </c>
      <c r="C668" s="56" t="s">
        <v>145</v>
      </c>
      <c r="D668" s="99" t="s">
        <v>56</v>
      </c>
      <c r="E668" s="100">
        <v>7146</v>
      </c>
    </row>
    <row r="669" spans="1:5" ht="15" customHeight="1" x14ac:dyDescent="0.2">
      <c r="A669" s="55">
        <v>6</v>
      </c>
      <c r="B669" s="56">
        <v>30001001353</v>
      </c>
      <c r="C669" s="56">
        <v>3421</v>
      </c>
      <c r="D669" s="99" t="s">
        <v>56</v>
      </c>
      <c r="E669" s="100">
        <v>7400</v>
      </c>
    </row>
    <row r="670" spans="1:5" ht="15" customHeight="1" x14ac:dyDescent="0.2">
      <c r="A670" s="55">
        <v>6</v>
      </c>
      <c r="B670" s="56">
        <v>30001001153</v>
      </c>
      <c r="C670" s="56">
        <v>3122</v>
      </c>
      <c r="D670" s="99" t="s">
        <v>56</v>
      </c>
      <c r="E670" s="100">
        <v>8000</v>
      </c>
    </row>
    <row r="671" spans="1:5" ht="15" customHeight="1" x14ac:dyDescent="0.2">
      <c r="A671" s="55">
        <v>6</v>
      </c>
      <c r="B671" s="56">
        <v>30001001303</v>
      </c>
      <c r="C671" s="56" t="s">
        <v>140</v>
      </c>
      <c r="D671" s="99" t="s">
        <v>56</v>
      </c>
      <c r="E671" s="100">
        <v>8404</v>
      </c>
    </row>
    <row r="672" spans="1:5" ht="15" customHeight="1" x14ac:dyDescent="0.2">
      <c r="A672" s="55">
        <v>6</v>
      </c>
      <c r="B672" s="56">
        <v>30001001216</v>
      </c>
      <c r="C672" s="56">
        <v>3123</v>
      </c>
      <c r="D672" s="99" t="s">
        <v>56</v>
      </c>
      <c r="E672" s="100">
        <v>8788</v>
      </c>
    </row>
    <row r="673" spans="1:5" ht="15" customHeight="1" x14ac:dyDescent="0.2">
      <c r="A673" s="55">
        <v>6</v>
      </c>
      <c r="B673" s="56">
        <v>30001001311</v>
      </c>
      <c r="C673" s="56" t="s">
        <v>140</v>
      </c>
      <c r="D673" s="99" t="s">
        <v>56</v>
      </c>
      <c r="E673" s="100">
        <v>8878</v>
      </c>
    </row>
    <row r="674" spans="1:5" ht="15" customHeight="1" x14ac:dyDescent="0.2">
      <c r="A674" s="55">
        <v>6</v>
      </c>
      <c r="B674" s="135">
        <v>30001001154</v>
      </c>
      <c r="C674" s="135" t="s">
        <v>138</v>
      </c>
      <c r="D674" s="99" t="s">
        <v>56</v>
      </c>
      <c r="E674" s="100">
        <v>9000</v>
      </c>
    </row>
    <row r="675" spans="1:5" ht="15" customHeight="1" x14ac:dyDescent="0.2">
      <c r="A675" s="55">
        <v>6</v>
      </c>
      <c r="B675" s="135">
        <v>30001001152</v>
      </c>
      <c r="C675" s="56">
        <v>3122</v>
      </c>
      <c r="D675" s="99" t="s">
        <v>56</v>
      </c>
      <c r="E675" s="100">
        <v>10000</v>
      </c>
    </row>
    <row r="676" spans="1:5" ht="15" customHeight="1" x14ac:dyDescent="0.2">
      <c r="A676" s="55">
        <v>6</v>
      </c>
      <c r="B676" s="56">
        <v>30001001138</v>
      </c>
      <c r="C676" s="56">
        <v>3147</v>
      </c>
      <c r="D676" s="99" t="s">
        <v>56</v>
      </c>
      <c r="E676" s="100">
        <v>11558</v>
      </c>
    </row>
    <row r="677" spans="1:5" ht="15" customHeight="1" x14ac:dyDescent="0.2">
      <c r="A677" s="55">
        <v>6</v>
      </c>
      <c r="B677" s="56">
        <v>30001001221</v>
      </c>
      <c r="C677" s="56" t="s">
        <v>139</v>
      </c>
      <c r="D677" s="99" t="s">
        <v>56</v>
      </c>
      <c r="E677" s="100">
        <v>11919</v>
      </c>
    </row>
    <row r="678" spans="1:5" ht="15" customHeight="1" x14ac:dyDescent="0.2">
      <c r="A678" s="55">
        <v>6</v>
      </c>
      <c r="B678" s="56">
        <v>30001001201</v>
      </c>
      <c r="C678" s="56" t="s">
        <v>139</v>
      </c>
      <c r="D678" s="99" t="s">
        <v>56</v>
      </c>
      <c r="E678" s="100">
        <v>14072</v>
      </c>
    </row>
    <row r="679" spans="1:5" ht="15" customHeight="1" x14ac:dyDescent="0.2">
      <c r="A679" s="55">
        <v>6</v>
      </c>
      <c r="B679" s="56">
        <v>30001001033</v>
      </c>
      <c r="C679" s="56" t="s">
        <v>142</v>
      </c>
      <c r="D679" s="99" t="s">
        <v>56</v>
      </c>
      <c r="E679" s="100">
        <v>15008</v>
      </c>
    </row>
    <row r="680" spans="1:5" ht="15" customHeight="1" x14ac:dyDescent="0.2">
      <c r="A680" s="55">
        <v>6</v>
      </c>
      <c r="B680" s="56">
        <v>30001001174</v>
      </c>
      <c r="C680" s="56">
        <v>3123</v>
      </c>
      <c r="D680" s="99" t="s">
        <v>56</v>
      </c>
      <c r="E680" s="100">
        <v>15586</v>
      </c>
    </row>
    <row r="681" spans="1:5" ht="15" customHeight="1" x14ac:dyDescent="0.2">
      <c r="A681" s="55">
        <v>6</v>
      </c>
      <c r="B681" s="135">
        <v>30001001225</v>
      </c>
      <c r="C681" s="101">
        <v>3124</v>
      </c>
      <c r="D681" s="99" t="s">
        <v>56</v>
      </c>
      <c r="E681" s="100">
        <v>16862</v>
      </c>
    </row>
    <row r="682" spans="1:5" ht="15" customHeight="1" x14ac:dyDescent="0.2">
      <c r="A682" s="55">
        <v>6</v>
      </c>
      <c r="B682" s="56">
        <v>30001001102</v>
      </c>
      <c r="C682" s="56" t="s">
        <v>141</v>
      </c>
      <c r="D682" s="99" t="s">
        <v>56</v>
      </c>
      <c r="E682" s="100">
        <v>17195</v>
      </c>
    </row>
    <row r="683" spans="1:5" ht="15" customHeight="1" x14ac:dyDescent="0.2">
      <c r="A683" s="55">
        <v>6</v>
      </c>
      <c r="B683" s="56">
        <v>30001001126</v>
      </c>
      <c r="C683" s="56" t="s">
        <v>138</v>
      </c>
      <c r="D683" s="99" t="s">
        <v>56</v>
      </c>
      <c r="E683" s="100">
        <v>19400</v>
      </c>
    </row>
    <row r="684" spans="1:5" ht="15" customHeight="1" x14ac:dyDescent="0.2">
      <c r="A684" s="55">
        <v>6</v>
      </c>
      <c r="B684" s="56">
        <v>30001001130</v>
      </c>
      <c r="C684" s="56">
        <v>3122</v>
      </c>
      <c r="D684" s="99" t="s">
        <v>56</v>
      </c>
      <c r="E684" s="100">
        <v>22016</v>
      </c>
    </row>
    <row r="685" spans="1:5" ht="15" customHeight="1" x14ac:dyDescent="0.2">
      <c r="A685" s="55">
        <v>6</v>
      </c>
      <c r="B685" s="56">
        <v>30001001012</v>
      </c>
      <c r="C685" s="56">
        <v>3114</v>
      </c>
      <c r="D685" s="99" t="s">
        <v>56</v>
      </c>
      <c r="E685" s="100">
        <v>26766</v>
      </c>
    </row>
    <row r="686" spans="1:5" ht="15" customHeight="1" x14ac:dyDescent="0.2">
      <c r="A686" s="55">
        <v>6</v>
      </c>
      <c r="B686" s="135">
        <v>30001001127</v>
      </c>
      <c r="C686" s="135">
        <v>3147</v>
      </c>
      <c r="D686" s="99" t="s">
        <v>56</v>
      </c>
      <c r="E686" s="100">
        <v>27011</v>
      </c>
    </row>
    <row r="687" spans="1:5" ht="15" customHeight="1" x14ac:dyDescent="0.2">
      <c r="A687" s="55">
        <v>6</v>
      </c>
      <c r="B687" s="56">
        <v>30001001132</v>
      </c>
      <c r="C687" s="56">
        <v>3122</v>
      </c>
      <c r="D687" s="99" t="s">
        <v>56</v>
      </c>
      <c r="E687" s="100">
        <v>29123</v>
      </c>
    </row>
    <row r="688" spans="1:5" ht="15" customHeight="1" x14ac:dyDescent="0.2">
      <c r="A688" s="55">
        <v>6</v>
      </c>
      <c r="B688" s="56">
        <v>30001001111</v>
      </c>
      <c r="C688" s="56">
        <v>3142</v>
      </c>
      <c r="D688" s="99" t="s">
        <v>56</v>
      </c>
      <c r="E688" s="100">
        <v>29153</v>
      </c>
    </row>
    <row r="689" spans="1:5" ht="15" customHeight="1" x14ac:dyDescent="0.2">
      <c r="A689" s="55">
        <v>6</v>
      </c>
      <c r="B689" s="56">
        <v>30001001400</v>
      </c>
      <c r="C689" s="56" t="s">
        <v>143</v>
      </c>
      <c r="D689" s="99" t="s">
        <v>56</v>
      </c>
      <c r="E689" s="100">
        <v>32000</v>
      </c>
    </row>
    <row r="690" spans="1:5" ht="15" customHeight="1" x14ac:dyDescent="0.2">
      <c r="A690" s="55">
        <v>6</v>
      </c>
      <c r="B690" s="56">
        <v>30001001108</v>
      </c>
      <c r="C690" s="56">
        <v>3121</v>
      </c>
      <c r="D690" s="99" t="s">
        <v>56</v>
      </c>
      <c r="E690" s="100">
        <v>40317</v>
      </c>
    </row>
    <row r="691" spans="1:5" ht="15" customHeight="1" x14ac:dyDescent="0.2">
      <c r="A691" s="55">
        <v>6</v>
      </c>
      <c r="B691" s="135">
        <v>30001001128</v>
      </c>
      <c r="C691" s="135">
        <v>3123</v>
      </c>
      <c r="D691" s="99" t="s">
        <v>56</v>
      </c>
      <c r="E691" s="100">
        <v>41074</v>
      </c>
    </row>
    <row r="692" spans="1:5" ht="15" customHeight="1" x14ac:dyDescent="0.2">
      <c r="A692" s="55">
        <v>6</v>
      </c>
      <c r="B692" s="56">
        <v>30001001153</v>
      </c>
      <c r="C692" s="56" t="s">
        <v>144</v>
      </c>
      <c r="D692" s="99" t="s">
        <v>56</v>
      </c>
      <c r="E692" s="100">
        <v>42000</v>
      </c>
    </row>
    <row r="693" spans="1:5" ht="15" customHeight="1" x14ac:dyDescent="0.2">
      <c r="A693" s="55">
        <v>6</v>
      </c>
      <c r="B693" s="56">
        <v>30001001128</v>
      </c>
      <c r="C693" s="56">
        <v>3147</v>
      </c>
      <c r="D693" s="99" t="s">
        <v>56</v>
      </c>
      <c r="E693" s="100">
        <v>50273</v>
      </c>
    </row>
    <row r="694" spans="1:5" ht="15" customHeight="1" x14ac:dyDescent="0.2">
      <c r="A694" s="55">
        <v>6</v>
      </c>
      <c r="B694" s="135">
        <v>30001001407</v>
      </c>
      <c r="C694" s="135" t="s">
        <v>143</v>
      </c>
      <c r="D694" s="99" t="s">
        <v>56</v>
      </c>
      <c r="E694" s="100">
        <v>51370</v>
      </c>
    </row>
    <row r="695" spans="1:5" ht="15" customHeight="1" x14ac:dyDescent="0.2">
      <c r="A695" s="55">
        <v>6</v>
      </c>
      <c r="B695" s="135">
        <v>30001001136</v>
      </c>
      <c r="C695" s="135" t="s">
        <v>138</v>
      </c>
      <c r="D695" s="99" t="s">
        <v>56</v>
      </c>
      <c r="E695" s="100">
        <v>56000</v>
      </c>
    </row>
    <row r="696" spans="1:5" ht="15" customHeight="1" x14ac:dyDescent="0.2">
      <c r="A696" s="55">
        <v>6</v>
      </c>
      <c r="B696" s="56">
        <v>30001001043</v>
      </c>
      <c r="C696" s="56" t="s">
        <v>142</v>
      </c>
      <c r="D696" s="99" t="s">
        <v>56</v>
      </c>
      <c r="E696" s="100">
        <v>60000</v>
      </c>
    </row>
    <row r="697" spans="1:5" ht="15" customHeight="1" x14ac:dyDescent="0.2">
      <c r="A697" s="55">
        <v>6</v>
      </c>
      <c r="B697" s="135">
        <v>30001001129</v>
      </c>
      <c r="C697" s="56">
        <v>3122</v>
      </c>
      <c r="D697" s="99" t="s">
        <v>56</v>
      </c>
      <c r="E697" s="100">
        <v>61023</v>
      </c>
    </row>
    <row r="698" spans="1:5" ht="15" customHeight="1" x14ac:dyDescent="0.2">
      <c r="A698" s="55">
        <v>6</v>
      </c>
      <c r="B698" s="56">
        <v>30001001202</v>
      </c>
      <c r="C698" s="56" t="s">
        <v>138</v>
      </c>
      <c r="D698" s="99" t="s">
        <v>56</v>
      </c>
      <c r="E698" s="100">
        <v>61828</v>
      </c>
    </row>
    <row r="699" spans="1:5" ht="15" customHeight="1" x14ac:dyDescent="0.2">
      <c r="A699" s="55">
        <v>6</v>
      </c>
      <c r="B699" s="135">
        <v>30001001101</v>
      </c>
      <c r="C699" s="135" t="s">
        <v>141</v>
      </c>
      <c r="D699" s="99" t="s">
        <v>56</v>
      </c>
      <c r="E699" s="100">
        <v>62320</v>
      </c>
    </row>
    <row r="700" spans="1:5" ht="15" customHeight="1" x14ac:dyDescent="0.2">
      <c r="A700" s="55">
        <v>6</v>
      </c>
      <c r="B700" s="56">
        <v>30001001131</v>
      </c>
      <c r="C700" s="56">
        <v>3123</v>
      </c>
      <c r="D700" s="99" t="s">
        <v>56</v>
      </c>
      <c r="E700" s="100">
        <v>72293</v>
      </c>
    </row>
    <row r="701" spans="1:5" ht="15" customHeight="1" x14ac:dyDescent="0.2">
      <c r="A701" s="55">
        <v>6</v>
      </c>
      <c r="B701" s="135">
        <v>30001001204</v>
      </c>
      <c r="C701" s="135" t="s">
        <v>139</v>
      </c>
      <c r="D701" s="99" t="s">
        <v>56</v>
      </c>
      <c r="E701" s="100">
        <v>85050</v>
      </c>
    </row>
    <row r="702" spans="1:5" ht="15" customHeight="1" x14ac:dyDescent="0.2">
      <c r="A702" s="55">
        <v>6</v>
      </c>
      <c r="B702" s="56">
        <v>30001001223</v>
      </c>
      <c r="C702" s="56" t="s">
        <v>139</v>
      </c>
      <c r="D702" s="99" t="s">
        <v>56</v>
      </c>
      <c r="E702" s="100">
        <v>85523</v>
      </c>
    </row>
    <row r="703" spans="1:5" ht="15" customHeight="1" x14ac:dyDescent="0.2">
      <c r="A703" s="55">
        <v>6</v>
      </c>
      <c r="B703" s="56">
        <v>30001001212</v>
      </c>
      <c r="C703" s="56">
        <v>3123</v>
      </c>
      <c r="D703" s="99" t="s">
        <v>56</v>
      </c>
      <c r="E703" s="100">
        <v>100131</v>
      </c>
    </row>
    <row r="704" spans="1:5" ht="15" customHeight="1" x14ac:dyDescent="0.2">
      <c r="A704" s="55">
        <v>6</v>
      </c>
      <c r="B704" s="56">
        <v>30001001350</v>
      </c>
      <c r="C704" s="56" t="s">
        <v>145</v>
      </c>
      <c r="D704" s="99" t="s">
        <v>56</v>
      </c>
      <c r="E704" s="100">
        <v>109327</v>
      </c>
    </row>
    <row r="705" spans="1:5" ht="15" customHeight="1" x14ac:dyDescent="0.2">
      <c r="A705" s="55">
        <v>6</v>
      </c>
      <c r="B705" s="56">
        <v>30001001106</v>
      </c>
      <c r="C705" s="56" t="s">
        <v>141</v>
      </c>
      <c r="D705" s="99" t="s">
        <v>56</v>
      </c>
      <c r="E705" s="100">
        <v>165071</v>
      </c>
    </row>
    <row r="706" spans="1:5" ht="15" customHeight="1" x14ac:dyDescent="0.2">
      <c r="A706" s="55">
        <v>6</v>
      </c>
      <c r="B706" s="56">
        <v>30001001016</v>
      </c>
      <c r="C706" s="56">
        <v>3114</v>
      </c>
      <c r="D706" s="99" t="s">
        <v>56</v>
      </c>
      <c r="E706" s="100">
        <v>188920</v>
      </c>
    </row>
    <row r="707" spans="1:5" ht="15" customHeight="1" x14ac:dyDescent="0.2">
      <c r="A707" s="55">
        <v>6</v>
      </c>
      <c r="B707" s="56">
        <v>30001001138</v>
      </c>
      <c r="C707" s="56">
        <v>3142</v>
      </c>
      <c r="D707" s="99" t="s">
        <v>56</v>
      </c>
      <c r="E707" s="100">
        <v>217437</v>
      </c>
    </row>
    <row r="708" spans="1:5" ht="15" customHeight="1" x14ac:dyDescent="0.2">
      <c r="A708" s="55">
        <v>6</v>
      </c>
      <c r="B708" s="56">
        <v>30001001013</v>
      </c>
      <c r="C708" s="56">
        <v>3114</v>
      </c>
      <c r="D708" s="99" t="s">
        <v>56</v>
      </c>
      <c r="E708" s="100">
        <v>370600</v>
      </c>
    </row>
    <row r="709" spans="1:5" ht="15" customHeight="1" x14ac:dyDescent="0.2">
      <c r="A709" s="55">
        <v>6</v>
      </c>
      <c r="B709" s="56">
        <v>30001001207</v>
      </c>
      <c r="C709" s="56">
        <v>3123</v>
      </c>
      <c r="D709" s="99" t="s">
        <v>56</v>
      </c>
      <c r="E709" s="100">
        <v>383000</v>
      </c>
    </row>
    <row r="710" spans="1:5" ht="15" customHeight="1" x14ac:dyDescent="0.2">
      <c r="A710" s="55">
        <v>6</v>
      </c>
      <c r="B710" s="56">
        <v>30001001122</v>
      </c>
      <c r="C710" s="56" t="s">
        <v>138</v>
      </c>
      <c r="D710" s="99" t="s">
        <v>56</v>
      </c>
      <c r="E710" s="100">
        <v>385978</v>
      </c>
    </row>
    <row r="711" spans="1:5" ht="15" customHeight="1" x14ac:dyDescent="0.2">
      <c r="A711" s="55">
        <v>6</v>
      </c>
      <c r="B711" s="56">
        <v>30001001205</v>
      </c>
      <c r="C711" s="56" t="s">
        <v>139</v>
      </c>
      <c r="D711" s="99" t="s">
        <v>56</v>
      </c>
      <c r="E711" s="100">
        <v>510581</v>
      </c>
    </row>
    <row r="712" spans="1:5" ht="15" customHeight="1" x14ac:dyDescent="0.2">
      <c r="A712" s="55">
        <v>10</v>
      </c>
      <c r="B712" s="56">
        <v>30001001200</v>
      </c>
      <c r="C712" s="56">
        <v>3123</v>
      </c>
      <c r="D712" s="99" t="s">
        <v>56</v>
      </c>
      <c r="E712" s="100">
        <v>400000</v>
      </c>
    </row>
    <row r="713" spans="1:5" ht="15" customHeight="1" x14ac:dyDescent="0.2">
      <c r="A713" s="55">
        <v>10</v>
      </c>
      <c r="B713" s="56">
        <v>30001001043</v>
      </c>
      <c r="C713" s="56">
        <v>3114</v>
      </c>
      <c r="D713" s="99" t="s">
        <v>56</v>
      </c>
      <c r="E713" s="100">
        <v>86026</v>
      </c>
    </row>
    <row r="714" spans="1:5" ht="15" customHeight="1" x14ac:dyDescent="0.2">
      <c r="A714" s="136"/>
      <c r="B714" s="120"/>
      <c r="C714" s="79" t="s">
        <v>55</v>
      </c>
      <c r="D714" s="93"/>
      <c r="E714" s="94">
        <f>SUM(E597:E713)</f>
        <v>960000</v>
      </c>
    </row>
    <row r="715" spans="1:5" ht="15" customHeight="1" x14ac:dyDescent="0.2">
      <c r="A715" s="41"/>
      <c r="B715" s="41"/>
      <c r="C715" s="41"/>
      <c r="D715" s="41"/>
      <c r="E715" s="41"/>
    </row>
    <row r="716" spans="1:5" ht="15" customHeight="1" x14ac:dyDescent="0.25">
      <c r="A716" s="64" t="s">
        <v>18</v>
      </c>
      <c r="B716" s="65"/>
      <c r="C716" s="65"/>
      <c r="D716" s="65"/>
      <c r="E716" s="65"/>
    </row>
    <row r="717" spans="1:5" ht="15" customHeight="1" x14ac:dyDescent="0.2">
      <c r="A717" s="66" t="s">
        <v>70</v>
      </c>
      <c r="B717" s="65"/>
      <c r="C717" s="65"/>
      <c r="D717" s="65"/>
      <c r="E717" s="67" t="s">
        <v>71</v>
      </c>
    </row>
    <row r="718" spans="1:5" ht="15" customHeight="1" x14ac:dyDescent="0.25">
      <c r="A718" s="64"/>
      <c r="B718" s="68"/>
      <c r="C718" s="65"/>
      <c r="D718" s="65"/>
      <c r="E718" s="69"/>
    </row>
    <row r="719" spans="1:5" ht="15" customHeight="1" x14ac:dyDescent="0.2">
      <c r="A719" s="70"/>
      <c r="B719" s="70"/>
      <c r="C719" s="45" t="s">
        <v>51</v>
      </c>
      <c r="D719" s="71" t="s">
        <v>52</v>
      </c>
      <c r="E719" s="45" t="s">
        <v>53</v>
      </c>
    </row>
    <row r="720" spans="1:5" ht="15" customHeight="1" x14ac:dyDescent="0.2">
      <c r="A720" s="108"/>
      <c r="B720" s="109"/>
      <c r="C720" s="101">
        <v>6172</v>
      </c>
      <c r="D720" s="110" t="s">
        <v>68</v>
      </c>
      <c r="E720" s="111">
        <v>792916</v>
      </c>
    </row>
    <row r="721" spans="1:5" ht="15" customHeight="1" x14ac:dyDescent="0.2">
      <c r="A721" s="108"/>
      <c r="B721" s="77"/>
      <c r="C721" s="79" t="s">
        <v>55</v>
      </c>
      <c r="D721" s="80"/>
      <c r="E721" s="81">
        <f>SUM(E720:E720)</f>
        <v>792916</v>
      </c>
    </row>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33" t="s">
        <v>149</v>
      </c>
    </row>
    <row r="731" spans="1:5" ht="15" customHeight="1" x14ac:dyDescent="0.2">
      <c r="A731" s="323" t="s">
        <v>150</v>
      </c>
      <c r="B731" s="323"/>
      <c r="C731" s="323"/>
      <c r="D731" s="323"/>
      <c r="E731" s="323"/>
    </row>
    <row r="732" spans="1:5" ht="15" customHeight="1" x14ac:dyDescent="0.2">
      <c r="A732" s="323"/>
      <c r="B732" s="323"/>
      <c r="C732" s="323"/>
      <c r="D732" s="323"/>
      <c r="E732" s="323"/>
    </row>
    <row r="733" spans="1:5" ht="15" customHeight="1" x14ac:dyDescent="0.2">
      <c r="A733" s="320" t="s">
        <v>151</v>
      </c>
      <c r="B733" s="320"/>
      <c r="C733" s="320"/>
      <c r="D733" s="320"/>
      <c r="E733" s="320"/>
    </row>
    <row r="734" spans="1:5" ht="15" customHeight="1" x14ac:dyDescent="0.2">
      <c r="A734" s="320"/>
      <c r="B734" s="320"/>
      <c r="C734" s="320"/>
      <c r="D734" s="320"/>
      <c r="E734" s="320"/>
    </row>
    <row r="735" spans="1:5" ht="15" customHeight="1" x14ac:dyDescent="0.2">
      <c r="A735" s="320"/>
      <c r="B735" s="320"/>
      <c r="C735" s="320"/>
      <c r="D735" s="320"/>
      <c r="E735" s="320"/>
    </row>
    <row r="736" spans="1:5" ht="15" customHeight="1" x14ac:dyDescent="0.2">
      <c r="A736" s="320"/>
      <c r="B736" s="320"/>
      <c r="C736" s="320"/>
      <c r="D736" s="320"/>
      <c r="E736" s="320"/>
    </row>
    <row r="737" spans="1:5" ht="15" customHeight="1" x14ac:dyDescent="0.2">
      <c r="A737" s="320"/>
      <c r="B737" s="320"/>
      <c r="C737" s="320"/>
      <c r="D737" s="320"/>
      <c r="E737" s="320"/>
    </row>
    <row r="738" spans="1:5" ht="15" customHeight="1" x14ac:dyDescent="0.2">
      <c r="A738" s="320"/>
      <c r="B738" s="320"/>
      <c r="C738" s="320"/>
      <c r="D738" s="320"/>
      <c r="E738" s="320"/>
    </row>
    <row r="739" spans="1:5" ht="15" customHeight="1" x14ac:dyDescent="0.2">
      <c r="A739" s="35"/>
      <c r="B739" s="35"/>
      <c r="C739" s="35"/>
      <c r="D739" s="35"/>
      <c r="E739" s="35"/>
    </row>
    <row r="740" spans="1:5" ht="15" customHeight="1" x14ac:dyDescent="0.25">
      <c r="A740" s="36" t="s">
        <v>18</v>
      </c>
      <c r="B740" s="37"/>
      <c r="C740" s="37"/>
      <c r="D740" s="37"/>
      <c r="E740" s="37"/>
    </row>
    <row r="741" spans="1:5" ht="15" customHeight="1" x14ac:dyDescent="0.2">
      <c r="A741" s="38" t="s">
        <v>152</v>
      </c>
      <c r="B741" s="37"/>
      <c r="C741" s="37"/>
      <c r="D741" s="37"/>
      <c r="E741" s="39" t="s">
        <v>153</v>
      </c>
    </row>
    <row r="742" spans="1:5" ht="15" customHeight="1" x14ac:dyDescent="0.2">
      <c r="A742" s="127"/>
      <c r="B742" s="128"/>
      <c r="C742" s="37"/>
      <c r="D742" s="37"/>
      <c r="E742" s="42"/>
    </row>
    <row r="743" spans="1:5" ht="15" customHeight="1" x14ac:dyDescent="0.2">
      <c r="A743" s="138"/>
      <c r="B743" s="43" t="s">
        <v>50</v>
      </c>
      <c r="C743" s="43" t="s">
        <v>51</v>
      </c>
      <c r="D743" s="54" t="s">
        <v>52</v>
      </c>
      <c r="E743" s="112" t="s">
        <v>53</v>
      </c>
    </row>
    <row r="744" spans="1:5" ht="15" customHeight="1" x14ac:dyDescent="0.2">
      <c r="A744" s="53"/>
      <c r="B744" s="114">
        <v>20000000000</v>
      </c>
      <c r="C744" s="56">
        <v>6172</v>
      </c>
      <c r="D744" s="121" t="s">
        <v>154</v>
      </c>
      <c r="E744" s="139">
        <v>-3250000</v>
      </c>
    </row>
    <row r="745" spans="1:5" ht="15" customHeight="1" x14ac:dyDescent="0.2">
      <c r="A745" s="53"/>
      <c r="B745" s="114">
        <v>60013000000</v>
      </c>
      <c r="C745" s="56">
        <v>6172</v>
      </c>
      <c r="D745" s="91" t="s">
        <v>155</v>
      </c>
      <c r="E745" s="139">
        <v>50000</v>
      </c>
    </row>
    <row r="746" spans="1:5" ht="15" customHeight="1" x14ac:dyDescent="0.2">
      <c r="A746" s="53"/>
      <c r="B746" s="114">
        <v>20000000000</v>
      </c>
      <c r="C746" s="56">
        <v>6172</v>
      </c>
      <c r="D746" s="121" t="s">
        <v>93</v>
      </c>
      <c r="E746" s="139">
        <v>3200000</v>
      </c>
    </row>
    <row r="747" spans="1:5" ht="15" customHeight="1" x14ac:dyDescent="0.2">
      <c r="A747" s="53"/>
      <c r="B747" s="140"/>
      <c r="C747" s="60" t="s">
        <v>55</v>
      </c>
      <c r="D747" s="51"/>
      <c r="E747" s="52">
        <f>SUM(E744:E746)</f>
        <v>0</v>
      </c>
    </row>
    <row r="748" spans="1:5" ht="15" customHeight="1" x14ac:dyDescent="0.2"/>
    <row r="749" spans="1:5" ht="15" customHeight="1" x14ac:dyDescent="0.2"/>
    <row r="750" spans="1:5" ht="15" customHeight="1" x14ac:dyDescent="0.25">
      <c r="A750" s="33" t="s">
        <v>156</v>
      </c>
    </row>
    <row r="751" spans="1:5" ht="15" customHeight="1" x14ac:dyDescent="0.2">
      <c r="A751" s="323" t="s">
        <v>157</v>
      </c>
      <c r="B751" s="323"/>
      <c r="C751" s="323"/>
      <c r="D751" s="323"/>
      <c r="E751" s="323"/>
    </row>
    <row r="752" spans="1:5" ht="15" customHeight="1" x14ac:dyDescent="0.2">
      <c r="A752" s="323"/>
      <c r="B752" s="323"/>
      <c r="C752" s="323"/>
      <c r="D752" s="323"/>
      <c r="E752" s="323"/>
    </row>
    <row r="753" spans="1:5" ht="15" customHeight="1" x14ac:dyDescent="0.2">
      <c r="A753" s="320" t="s">
        <v>158</v>
      </c>
      <c r="B753" s="320"/>
      <c r="C753" s="320"/>
      <c r="D753" s="320"/>
      <c r="E753" s="320"/>
    </row>
    <row r="754" spans="1:5" ht="15" customHeight="1" x14ac:dyDescent="0.2">
      <c r="A754" s="320"/>
      <c r="B754" s="320"/>
      <c r="C754" s="320"/>
      <c r="D754" s="320"/>
      <c r="E754" s="320"/>
    </row>
    <row r="755" spans="1:5" ht="15" customHeight="1" x14ac:dyDescent="0.2">
      <c r="A755" s="320"/>
      <c r="B755" s="320"/>
      <c r="C755" s="320"/>
      <c r="D755" s="320"/>
      <c r="E755" s="320"/>
    </row>
    <row r="756" spans="1:5" ht="15" customHeight="1" x14ac:dyDescent="0.2">
      <c r="A756" s="320"/>
      <c r="B756" s="320"/>
      <c r="C756" s="320"/>
      <c r="D756" s="320"/>
      <c r="E756" s="320"/>
    </row>
    <row r="757" spans="1:5" ht="15" customHeight="1" x14ac:dyDescent="0.2">
      <c r="A757" s="320"/>
      <c r="B757" s="320"/>
      <c r="C757" s="320"/>
      <c r="D757" s="320"/>
      <c r="E757" s="320"/>
    </row>
    <row r="758" spans="1:5" ht="15" customHeight="1" x14ac:dyDescent="0.2">
      <c r="A758" s="37"/>
      <c r="B758" s="141"/>
      <c r="C758" s="142"/>
      <c r="D758" s="37"/>
      <c r="E758" s="143"/>
    </row>
    <row r="759" spans="1:5" ht="15" customHeight="1" x14ac:dyDescent="0.25">
      <c r="A759" s="36" t="s">
        <v>18</v>
      </c>
      <c r="B759" s="61"/>
      <c r="C759" s="37"/>
      <c r="D759" s="37"/>
      <c r="E759" s="41"/>
    </row>
    <row r="760" spans="1:5" ht="15" customHeight="1" x14ac:dyDescent="0.2">
      <c r="A760" s="38" t="s">
        <v>159</v>
      </c>
      <c r="B760" s="61"/>
      <c r="C760" s="37"/>
      <c r="D760" s="37"/>
      <c r="E760" s="39" t="s">
        <v>160</v>
      </c>
    </row>
    <row r="761" spans="1:5" ht="15" customHeight="1" x14ac:dyDescent="0.2">
      <c r="A761" s="38"/>
      <c r="B761" s="87"/>
      <c r="C761" s="37"/>
      <c r="D761" s="37"/>
      <c r="E761" s="42"/>
    </row>
    <row r="762" spans="1:5" ht="15" customHeight="1" x14ac:dyDescent="0.2">
      <c r="A762" s="138"/>
      <c r="B762" s="43" t="s">
        <v>50</v>
      </c>
      <c r="C762" s="43" t="s">
        <v>51</v>
      </c>
      <c r="D762" s="54" t="s">
        <v>52</v>
      </c>
      <c r="E762" s="45" t="s">
        <v>53</v>
      </c>
    </row>
    <row r="763" spans="1:5" ht="15" customHeight="1" x14ac:dyDescent="0.2">
      <c r="A763" s="53"/>
      <c r="B763" s="122">
        <v>12000000000</v>
      </c>
      <c r="C763" s="144">
        <v>6172</v>
      </c>
      <c r="D763" s="121" t="s">
        <v>154</v>
      </c>
      <c r="E763" s="117">
        <v>-202000</v>
      </c>
    </row>
    <row r="764" spans="1:5" ht="15" customHeight="1" x14ac:dyDescent="0.2">
      <c r="A764" s="53"/>
      <c r="B764" s="122">
        <v>12004000000</v>
      </c>
      <c r="C764" s="144">
        <v>6172</v>
      </c>
      <c r="D764" s="121" t="s">
        <v>154</v>
      </c>
      <c r="E764" s="117">
        <v>70000</v>
      </c>
    </row>
    <row r="765" spans="1:5" ht="15" customHeight="1" x14ac:dyDescent="0.2">
      <c r="A765" s="53"/>
      <c r="B765" s="122">
        <v>12000000000</v>
      </c>
      <c r="C765" s="144">
        <v>6172</v>
      </c>
      <c r="D765" s="121" t="s">
        <v>109</v>
      </c>
      <c r="E765" s="117">
        <v>70000</v>
      </c>
    </row>
    <row r="766" spans="1:5" ht="15" customHeight="1" x14ac:dyDescent="0.2">
      <c r="A766" s="53"/>
      <c r="B766" s="122">
        <v>12000000000</v>
      </c>
      <c r="C766" s="144">
        <v>6172</v>
      </c>
      <c r="D766" s="99" t="s">
        <v>161</v>
      </c>
      <c r="E766" s="117">
        <v>62000</v>
      </c>
    </row>
    <row r="767" spans="1:5" ht="15" customHeight="1" x14ac:dyDescent="0.2">
      <c r="A767" s="145"/>
      <c r="B767" s="146"/>
      <c r="C767" s="60" t="s">
        <v>55</v>
      </c>
      <c r="D767" s="51"/>
      <c r="E767" s="52">
        <f>SUM(E763:E766)</f>
        <v>0</v>
      </c>
    </row>
    <row r="768" spans="1:5" ht="15" customHeight="1" x14ac:dyDescent="0.2">
      <c r="A768" s="145"/>
      <c r="B768" s="145"/>
      <c r="C768" s="142"/>
      <c r="D768" s="37"/>
      <c r="E768" s="147"/>
    </row>
    <row r="769" spans="1:5" ht="15" customHeight="1" x14ac:dyDescent="0.2">
      <c r="A769" s="145"/>
      <c r="B769" s="145"/>
      <c r="C769" s="142"/>
      <c r="D769" s="37"/>
      <c r="E769" s="147"/>
    </row>
    <row r="770" spans="1:5" ht="15" customHeight="1" x14ac:dyDescent="0.25">
      <c r="A770" s="33" t="s">
        <v>162</v>
      </c>
    </row>
    <row r="771" spans="1:5" ht="15" customHeight="1" x14ac:dyDescent="0.2">
      <c r="A771" s="323" t="s">
        <v>157</v>
      </c>
      <c r="B771" s="323"/>
      <c r="C771" s="323"/>
      <c r="D771" s="323"/>
      <c r="E771" s="323"/>
    </row>
    <row r="772" spans="1:5" ht="15" customHeight="1" x14ac:dyDescent="0.2">
      <c r="A772" s="323"/>
      <c r="B772" s="323"/>
      <c r="C772" s="323"/>
      <c r="D772" s="323"/>
      <c r="E772" s="323"/>
    </row>
    <row r="773" spans="1:5" ht="15" customHeight="1" x14ac:dyDescent="0.2">
      <c r="A773" s="320" t="s">
        <v>163</v>
      </c>
      <c r="B773" s="320"/>
      <c r="C773" s="320"/>
      <c r="D773" s="320"/>
      <c r="E773" s="320"/>
    </row>
    <row r="774" spans="1:5" ht="15" customHeight="1" x14ac:dyDescent="0.2">
      <c r="A774" s="320"/>
      <c r="B774" s="320"/>
      <c r="C774" s="320"/>
      <c r="D774" s="320"/>
      <c r="E774" s="320"/>
    </row>
    <row r="775" spans="1:5" ht="15" customHeight="1" x14ac:dyDescent="0.2">
      <c r="A775" s="320"/>
      <c r="B775" s="320"/>
      <c r="C775" s="320"/>
      <c r="D775" s="320"/>
      <c r="E775" s="320"/>
    </row>
    <row r="776" spans="1:5" ht="15" customHeight="1" x14ac:dyDescent="0.2">
      <c r="A776" s="320"/>
      <c r="B776" s="320"/>
      <c r="C776" s="320"/>
      <c r="D776" s="320"/>
      <c r="E776" s="320"/>
    </row>
    <row r="777" spans="1:5" ht="15" customHeight="1" x14ac:dyDescent="0.2">
      <c r="A777" s="320"/>
      <c r="B777" s="320"/>
      <c r="C777" s="320"/>
      <c r="D777" s="320"/>
      <c r="E777" s="320"/>
    </row>
    <row r="778" spans="1:5" ht="15" customHeight="1" x14ac:dyDescent="0.2">
      <c r="A778" s="37"/>
      <c r="B778" s="141"/>
      <c r="C778" s="142"/>
      <c r="D778" s="37"/>
      <c r="E778" s="143"/>
    </row>
    <row r="779" spans="1:5" ht="15" customHeight="1" x14ac:dyDescent="0.2">
      <c r="A779" s="37"/>
      <c r="B779" s="141"/>
      <c r="C779" s="142"/>
      <c r="D779" s="37"/>
      <c r="E779" s="143"/>
    </row>
    <row r="780" spans="1:5" ht="15" customHeight="1" x14ac:dyDescent="0.2">
      <c r="A780" s="37"/>
      <c r="B780" s="141"/>
      <c r="C780" s="142"/>
      <c r="D780" s="37"/>
      <c r="E780" s="143"/>
    </row>
    <row r="781" spans="1:5" ht="15" customHeight="1" x14ac:dyDescent="0.2">
      <c r="A781" s="37"/>
      <c r="B781" s="141"/>
      <c r="C781" s="142"/>
      <c r="D781" s="37"/>
      <c r="E781" s="143"/>
    </row>
    <row r="782" spans="1:5" ht="15" customHeight="1" x14ac:dyDescent="0.25">
      <c r="A782" s="36" t="s">
        <v>18</v>
      </c>
      <c r="B782" s="61"/>
      <c r="C782" s="37"/>
      <c r="D782" s="37"/>
      <c r="E782" s="41"/>
    </row>
    <row r="783" spans="1:5" ht="15" customHeight="1" x14ac:dyDescent="0.2">
      <c r="A783" s="38" t="s">
        <v>159</v>
      </c>
      <c r="B783" s="61"/>
      <c r="C783" s="37"/>
      <c r="D783" s="37"/>
      <c r="E783" s="39" t="s">
        <v>160</v>
      </c>
    </row>
    <row r="784" spans="1:5" ht="15" customHeight="1" x14ac:dyDescent="0.2">
      <c r="A784" s="38"/>
      <c r="B784" s="87"/>
      <c r="C784" s="37"/>
      <c r="D784" s="37"/>
      <c r="E784" s="42"/>
    </row>
    <row r="785" spans="1:5" ht="15" customHeight="1" x14ac:dyDescent="0.2">
      <c r="A785" s="43" t="s">
        <v>49</v>
      </c>
      <c r="B785" s="43" t="s">
        <v>50</v>
      </c>
      <c r="C785" s="43" t="s">
        <v>51</v>
      </c>
      <c r="D785" s="54" t="s">
        <v>52</v>
      </c>
      <c r="E785" s="45" t="s">
        <v>53</v>
      </c>
    </row>
    <row r="786" spans="1:5" ht="15" customHeight="1" x14ac:dyDescent="0.2">
      <c r="A786" s="113">
        <v>98074</v>
      </c>
      <c r="B786" s="122">
        <v>12000000000</v>
      </c>
      <c r="C786" s="144">
        <v>6172</v>
      </c>
      <c r="D786" s="121" t="s">
        <v>93</v>
      </c>
      <c r="E786" s="117">
        <v>-72</v>
      </c>
    </row>
    <row r="787" spans="1:5" ht="15" customHeight="1" x14ac:dyDescent="0.2">
      <c r="A787" s="113">
        <v>98193</v>
      </c>
      <c r="B787" s="122">
        <v>12000000000</v>
      </c>
      <c r="C787" s="144">
        <v>6172</v>
      </c>
      <c r="D787" s="99" t="s">
        <v>93</v>
      </c>
      <c r="E787" s="117">
        <v>-52171.37</v>
      </c>
    </row>
    <row r="788" spans="1:5" ht="15" customHeight="1" x14ac:dyDescent="0.2">
      <c r="A788" s="113">
        <v>98193</v>
      </c>
      <c r="B788" s="122">
        <v>12000000000</v>
      </c>
      <c r="C788" s="144">
        <v>6172</v>
      </c>
      <c r="D788" s="121" t="s">
        <v>164</v>
      </c>
      <c r="E788" s="117">
        <v>18037</v>
      </c>
    </row>
    <row r="789" spans="1:5" ht="15" customHeight="1" x14ac:dyDescent="0.2">
      <c r="A789" s="113">
        <v>98193</v>
      </c>
      <c r="B789" s="122">
        <v>12000000000</v>
      </c>
      <c r="C789" s="144">
        <v>6172</v>
      </c>
      <c r="D789" s="121" t="s">
        <v>165</v>
      </c>
      <c r="E789" s="117">
        <v>4510</v>
      </c>
    </row>
    <row r="790" spans="1:5" ht="15" customHeight="1" x14ac:dyDescent="0.2">
      <c r="A790" s="113">
        <v>98193</v>
      </c>
      <c r="B790" s="122">
        <v>12000000000</v>
      </c>
      <c r="C790" s="144">
        <v>6172</v>
      </c>
      <c r="D790" s="121" t="s">
        <v>166</v>
      </c>
      <c r="E790" s="117">
        <v>1623</v>
      </c>
    </row>
    <row r="791" spans="1:5" ht="15" customHeight="1" x14ac:dyDescent="0.2">
      <c r="A791" s="113">
        <v>98193</v>
      </c>
      <c r="B791" s="122">
        <v>12002000000</v>
      </c>
      <c r="C791" s="144">
        <v>6172</v>
      </c>
      <c r="D791" s="121" t="s">
        <v>109</v>
      </c>
      <c r="E791" s="117">
        <v>1603</v>
      </c>
    </row>
    <row r="792" spans="1:5" ht="15" customHeight="1" x14ac:dyDescent="0.2">
      <c r="A792" s="113">
        <v>98193</v>
      </c>
      <c r="B792" s="122">
        <v>12000000000</v>
      </c>
      <c r="C792" s="144">
        <v>6172</v>
      </c>
      <c r="D792" s="121" t="s">
        <v>167</v>
      </c>
      <c r="E792" s="117">
        <v>5686.57</v>
      </c>
    </row>
    <row r="793" spans="1:5" ht="15" customHeight="1" x14ac:dyDescent="0.2">
      <c r="A793" s="113">
        <v>98193</v>
      </c>
      <c r="B793" s="122">
        <v>12000000000</v>
      </c>
      <c r="C793" s="144">
        <v>6172</v>
      </c>
      <c r="D793" s="121" t="s">
        <v>168</v>
      </c>
      <c r="E793" s="117">
        <v>1066.8</v>
      </c>
    </row>
    <row r="794" spans="1:5" ht="15" customHeight="1" x14ac:dyDescent="0.2">
      <c r="A794" s="113">
        <v>98193</v>
      </c>
      <c r="B794" s="122">
        <v>12000000000</v>
      </c>
      <c r="C794" s="144">
        <v>6172</v>
      </c>
      <c r="D794" s="121" t="s">
        <v>92</v>
      </c>
      <c r="E794" s="117">
        <v>18336</v>
      </c>
    </row>
    <row r="795" spans="1:5" ht="15" customHeight="1" x14ac:dyDescent="0.2">
      <c r="A795" s="113">
        <v>98193</v>
      </c>
      <c r="B795" s="122">
        <v>12000000000</v>
      </c>
      <c r="C795" s="144">
        <v>6172</v>
      </c>
      <c r="D795" s="121" t="s">
        <v>129</v>
      </c>
      <c r="E795" s="117">
        <v>1309</v>
      </c>
    </row>
    <row r="796" spans="1:5" ht="15" customHeight="1" x14ac:dyDescent="0.2">
      <c r="A796" s="113">
        <v>98074</v>
      </c>
      <c r="B796" s="122">
        <v>12000000000</v>
      </c>
      <c r="C796" s="144">
        <v>6172</v>
      </c>
      <c r="D796" s="121" t="s">
        <v>129</v>
      </c>
      <c r="E796" s="117">
        <v>72</v>
      </c>
    </row>
    <row r="797" spans="1:5" ht="15" customHeight="1" x14ac:dyDescent="0.2">
      <c r="A797" s="113"/>
      <c r="B797" s="146"/>
      <c r="C797" s="60" t="s">
        <v>55</v>
      </c>
      <c r="D797" s="51"/>
      <c r="E797" s="52">
        <f>SUM(E786:E796)</f>
        <v>-3.637978807091713E-12</v>
      </c>
    </row>
    <row r="798" spans="1:5" ht="15" customHeight="1" x14ac:dyDescent="0.2"/>
    <row r="799" spans="1:5" ht="15" customHeight="1" x14ac:dyDescent="0.2"/>
    <row r="800" spans="1:5" ht="15" customHeight="1" x14ac:dyDescent="0.25">
      <c r="A800" s="33" t="s">
        <v>169</v>
      </c>
    </row>
    <row r="801" spans="1:5" ht="15" customHeight="1" x14ac:dyDescent="0.2">
      <c r="A801" s="321" t="s">
        <v>63</v>
      </c>
      <c r="B801" s="321"/>
      <c r="C801" s="321"/>
      <c r="D801" s="321"/>
      <c r="E801" s="321"/>
    </row>
    <row r="802" spans="1:5" ht="15" customHeight="1" x14ac:dyDescent="0.2">
      <c r="A802" s="321" t="s">
        <v>170</v>
      </c>
      <c r="B802" s="321"/>
      <c r="C802" s="321"/>
      <c r="D802" s="321"/>
      <c r="E802" s="321"/>
    </row>
    <row r="803" spans="1:5" ht="15" customHeight="1" x14ac:dyDescent="0.2">
      <c r="A803" s="320" t="s">
        <v>171</v>
      </c>
      <c r="B803" s="320"/>
      <c r="C803" s="320"/>
      <c r="D803" s="320"/>
      <c r="E803" s="320"/>
    </row>
    <row r="804" spans="1:5" ht="15" customHeight="1" x14ac:dyDescent="0.2">
      <c r="A804" s="320"/>
      <c r="B804" s="320"/>
      <c r="C804" s="320"/>
      <c r="D804" s="320"/>
      <c r="E804" s="320"/>
    </row>
    <row r="805" spans="1:5" ht="15" customHeight="1" x14ac:dyDescent="0.2">
      <c r="A805" s="320"/>
      <c r="B805" s="320"/>
      <c r="C805" s="320"/>
      <c r="D805" s="320"/>
      <c r="E805" s="320"/>
    </row>
    <row r="806" spans="1:5" ht="15" customHeight="1" x14ac:dyDescent="0.2">
      <c r="A806" s="320"/>
      <c r="B806" s="320"/>
      <c r="C806" s="320"/>
      <c r="D806" s="320"/>
      <c r="E806" s="320"/>
    </row>
    <row r="807" spans="1:5" ht="15" customHeight="1" x14ac:dyDescent="0.2">
      <c r="A807" s="63"/>
      <c r="B807" s="63"/>
      <c r="C807" s="63"/>
      <c r="D807" s="63"/>
      <c r="E807" s="63"/>
    </row>
    <row r="808" spans="1:5" ht="15" customHeight="1" x14ac:dyDescent="0.25">
      <c r="A808" s="64" t="s">
        <v>1</v>
      </c>
      <c r="B808" s="65"/>
      <c r="C808" s="65"/>
      <c r="D808" s="65"/>
      <c r="E808" s="65"/>
    </row>
    <row r="809" spans="1:5" ht="15" customHeight="1" x14ac:dyDescent="0.2">
      <c r="A809" s="66" t="s">
        <v>75</v>
      </c>
      <c r="B809" s="65"/>
      <c r="C809" s="65"/>
      <c r="D809" s="65"/>
      <c r="E809" s="67" t="s">
        <v>76</v>
      </c>
    </row>
    <row r="810" spans="1:5" ht="15" customHeight="1" x14ac:dyDescent="0.25">
      <c r="A810" s="68"/>
      <c r="B810" s="64"/>
      <c r="C810" s="65"/>
      <c r="D810" s="65"/>
      <c r="E810" s="69"/>
    </row>
    <row r="811" spans="1:5" ht="15" customHeight="1" x14ac:dyDescent="0.2">
      <c r="A811" s="45" t="s">
        <v>49</v>
      </c>
      <c r="B811" s="43" t="s">
        <v>50</v>
      </c>
      <c r="C811" s="45" t="s">
        <v>51</v>
      </c>
      <c r="D811" s="71" t="s">
        <v>52</v>
      </c>
      <c r="E811" s="45" t="s">
        <v>53</v>
      </c>
    </row>
    <row r="812" spans="1:5" ht="15" customHeight="1" x14ac:dyDescent="0.2">
      <c r="A812" s="113">
        <v>33353</v>
      </c>
      <c r="B812" s="78">
        <v>90000000000</v>
      </c>
      <c r="C812" s="74"/>
      <c r="D812" s="148" t="s">
        <v>172</v>
      </c>
      <c r="E812" s="76">
        <v>7423000</v>
      </c>
    </row>
    <row r="813" spans="1:5" ht="15" customHeight="1" x14ac:dyDescent="0.2">
      <c r="A813" s="92"/>
      <c r="B813" s="78"/>
      <c r="C813" s="79" t="s">
        <v>55</v>
      </c>
      <c r="D813" s="80"/>
      <c r="E813" s="81">
        <f>SUM(E812:E812)</f>
        <v>7423000</v>
      </c>
    </row>
    <row r="814" spans="1:5" ht="15" customHeight="1" x14ac:dyDescent="0.25">
      <c r="A814" s="33"/>
      <c r="B814" s="119"/>
      <c r="C814" s="119"/>
      <c r="D814" s="119"/>
      <c r="E814" s="119"/>
    </row>
    <row r="815" spans="1:5" ht="15" customHeight="1" x14ac:dyDescent="0.25">
      <c r="A815" s="36" t="s">
        <v>18</v>
      </c>
      <c r="B815" s="37"/>
      <c r="C815" s="37"/>
      <c r="D815" s="37"/>
      <c r="E815" s="41"/>
    </row>
    <row r="816" spans="1:5" ht="15" customHeight="1" x14ac:dyDescent="0.2">
      <c r="A816" s="38" t="s">
        <v>75</v>
      </c>
      <c r="B816" s="37"/>
      <c r="C816" s="37"/>
      <c r="D816" s="37"/>
      <c r="E816" s="39" t="s">
        <v>76</v>
      </c>
    </row>
    <row r="817" spans="1:5" ht="15" customHeight="1" x14ac:dyDescent="0.2"/>
    <row r="818" spans="1:5" ht="15" customHeight="1" x14ac:dyDescent="0.2">
      <c r="A818" s="149" t="s">
        <v>173</v>
      </c>
      <c r="E818" s="150">
        <v>7423000</v>
      </c>
    </row>
    <row r="819" spans="1:5" ht="15" customHeight="1" x14ac:dyDescent="0.2"/>
    <row r="820" spans="1:5" ht="15" customHeight="1" x14ac:dyDescent="0.2"/>
    <row r="821" spans="1:5" ht="15" customHeight="1" x14ac:dyDescent="0.25">
      <c r="A821" s="33" t="s">
        <v>174</v>
      </c>
    </row>
    <row r="822" spans="1:5" ht="15" customHeight="1" x14ac:dyDescent="0.2">
      <c r="A822" s="328" t="s">
        <v>63</v>
      </c>
      <c r="B822" s="328"/>
      <c r="C822" s="328"/>
      <c r="D822" s="328"/>
      <c r="E822" s="328"/>
    </row>
    <row r="823" spans="1:5" ht="15" customHeight="1" x14ac:dyDescent="0.2">
      <c r="A823" s="321" t="s">
        <v>170</v>
      </c>
      <c r="B823" s="321"/>
      <c r="C823" s="321"/>
      <c r="D823" s="321"/>
      <c r="E823" s="321"/>
    </row>
    <row r="824" spans="1:5" ht="15" customHeight="1" x14ac:dyDescent="0.2">
      <c r="A824" s="320" t="s">
        <v>175</v>
      </c>
      <c r="B824" s="320"/>
      <c r="C824" s="320"/>
      <c r="D824" s="320"/>
      <c r="E824" s="320"/>
    </row>
    <row r="825" spans="1:5" ht="15" customHeight="1" x14ac:dyDescent="0.2">
      <c r="A825" s="320"/>
      <c r="B825" s="320"/>
      <c r="C825" s="320"/>
      <c r="D825" s="320"/>
      <c r="E825" s="320"/>
    </row>
    <row r="826" spans="1:5" ht="15" customHeight="1" x14ac:dyDescent="0.2">
      <c r="A826" s="320"/>
      <c r="B826" s="320"/>
      <c r="C826" s="320"/>
      <c r="D826" s="320"/>
      <c r="E826" s="320"/>
    </row>
    <row r="827" spans="1:5" ht="15" customHeight="1" x14ac:dyDescent="0.2">
      <c r="A827" s="320"/>
      <c r="B827" s="320"/>
      <c r="C827" s="320"/>
      <c r="D827" s="320"/>
      <c r="E827" s="320"/>
    </row>
    <row r="828" spans="1:5" ht="15" customHeight="1" x14ac:dyDescent="0.2">
      <c r="A828" s="320"/>
      <c r="B828" s="320"/>
      <c r="C828" s="320"/>
      <c r="D828" s="320"/>
      <c r="E828" s="320"/>
    </row>
    <row r="829" spans="1:5" ht="15" customHeight="1" x14ac:dyDescent="0.2">
      <c r="A829" s="320"/>
      <c r="B829" s="320"/>
      <c r="C829" s="320"/>
      <c r="D829" s="320"/>
      <c r="E829" s="320"/>
    </row>
    <row r="830" spans="1:5" ht="15" customHeight="1" x14ac:dyDescent="0.2">
      <c r="A830" s="320"/>
      <c r="B830" s="320"/>
      <c r="C830" s="320"/>
      <c r="D830" s="320"/>
      <c r="E830" s="320"/>
    </row>
    <row r="831" spans="1:5" ht="15" customHeight="1" x14ac:dyDescent="0.2">
      <c r="A831" s="62"/>
      <c r="B831" s="151"/>
      <c r="C831" s="62"/>
      <c r="D831" s="62"/>
      <c r="E831" s="62"/>
    </row>
    <row r="832" spans="1:5" ht="15" customHeight="1" x14ac:dyDescent="0.2">
      <c r="A832" s="62"/>
      <c r="B832" s="151"/>
      <c r="C832" s="62"/>
      <c r="D832" s="62"/>
      <c r="E832" s="62"/>
    </row>
    <row r="833" spans="1:5" ht="15" customHeight="1" x14ac:dyDescent="0.25">
      <c r="A833" s="64" t="s">
        <v>1</v>
      </c>
      <c r="B833" s="61"/>
      <c r="C833" s="37"/>
      <c r="D833" s="37"/>
      <c r="E833" s="37"/>
    </row>
    <row r="834" spans="1:5" ht="15" customHeight="1" x14ac:dyDescent="0.2">
      <c r="A834" s="132" t="s">
        <v>132</v>
      </c>
      <c r="B834" s="61"/>
      <c r="C834" s="37"/>
      <c r="D834" s="37"/>
      <c r="E834" s="39" t="s">
        <v>176</v>
      </c>
    </row>
    <row r="835" spans="1:5" ht="15" customHeight="1" x14ac:dyDescent="0.25">
      <c r="A835" s="36"/>
      <c r="B835" s="152"/>
      <c r="C835" s="37"/>
      <c r="D835" s="37"/>
      <c r="E835" s="42"/>
    </row>
    <row r="836" spans="1:5" ht="15" customHeight="1" x14ac:dyDescent="0.2">
      <c r="A836" s="43" t="s">
        <v>49</v>
      </c>
      <c r="B836" s="45" t="s">
        <v>50</v>
      </c>
      <c r="C836" s="43" t="s">
        <v>51</v>
      </c>
      <c r="D836" s="54" t="s">
        <v>52</v>
      </c>
      <c r="E836" s="112" t="s">
        <v>53</v>
      </c>
    </row>
    <row r="837" spans="1:5" ht="15" customHeight="1" x14ac:dyDescent="0.2">
      <c r="A837" s="153">
        <v>32533012</v>
      </c>
      <c r="B837" s="154">
        <v>50000000000</v>
      </c>
      <c r="C837" s="155"/>
      <c r="D837" s="131" t="s">
        <v>177</v>
      </c>
      <c r="E837" s="117">
        <v>5370895.7999999998</v>
      </c>
    </row>
    <row r="838" spans="1:5" ht="15" customHeight="1" x14ac:dyDescent="0.2">
      <c r="A838" s="153">
        <v>32133012</v>
      </c>
      <c r="B838" s="154">
        <v>50000000000</v>
      </c>
      <c r="C838" s="155"/>
      <c r="D838" s="131" t="s">
        <v>177</v>
      </c>
      <c r="E838" s="117">
        <v>947805.24</v>
      </c>
    </row>
    <row r="839" spans="1:5" ht="15" customHeight="1" x14ac:dyDescent="0.2">
      <c r="A839" s="153"/>
      <c r="B839" s="156"/>
      <c r="C839" s="60" t="s">
        <v>55</v>
      </c>
      <c r="D839" s="51"/>
      <c r="E839" s="52">
        <f>SUM(E837:E838)</f>
        <v>6318701.04</v>
      </c>
    </row>
    <row r="840" spans="1:5" ht="15" customHeight="1" x14ac:dyDescent="0.2">
      <c r="A840" s="157"/>
      <c r="B840" s="158"/>
      <c r="C840" s="142"/>
      <c r="D840" s="37"/>
      <c r="E840" s="147"/>
    </row>
    <row r="841" spans="1:5" ht="15" customHeight="1" x14ac:dyDescent="0.25">
      <c r="A841" s="36" t="s">
        <v>18</v>
      </c>
      <c r="B841" s="61"/>
      <c r="C841" s="37"/>
      <c r="D841" s="37"/>
      <c r="E841" s="157"/>
    </row>
    <row r="842" spans="1:5" ht="15" customHeight="1" x14ac:dyDescent="0.2">
      <c r="A842" s="132" t="s">
        <v>132</v>
      </c>
      <c r="B842" s="61"/>
      <c r="C842" s="37"/>
      <c r="D842" s="37"/>
      <c r="E842" s="39" t="s">
        <v>176</v>
      </c>
    </row>
    <row r="843" spans="1:5" ht="15" customHeight="1" x14ac:dyDescent="0.2">
      <c r="A843" s="157"/>
      <c r="B843" s="159"/>
      <c r="C843" s="37"/>
      <c r="E843" s="133"/>
    </row>
    <row r="844" spans="1:5" ht="15" customHeight="1" x14ac:dyDescent="0.2">
      <c r="A844" s="43" t="s">
        <v>49</v>
      </c>
      <c r="B844" s="43" t="s">
        <v>50</v>
      </c>
      <c r="C844" s="43" t="s">
        <v>51</v>
      </c>
      <c r="D844" s="43" t="s">
        <v>52</v>
      </c>
      <c r="E844" s="112" t="s">
        <v>53</v>
      </c>
    </row>
    <row r="845" spans="1:5" ht="15" customHeight="1" x14ac:dyDescent="0.2">
      <c r="A845" s="153">
        <v>32133012</v>
      </c>
      <c r="B845" s="154">
        <v>50000000000</v>
      </c>
      <c r="C845" s="155">
        <v>3299</v>
      </c>
      <c r="D845" s="91" t="s">
        <v>178</v>
      </c>
      <c r="E845" s="117">
        <v>37500</v>
      </c>
    </row>
    <row r="846" spans="1:5" ht="15" customHeight="1" x14ac:dyDescent="0.2">
      <c r="A846" s="153">
        <v>32133012</v>
      </c>
      <c r="B846" s="154">
        <v>50000000000</v>
      </c>
      <c r="C846" s="155">
        <v>3299</v>
      </c>
      <c r="D846" s="91" t="s">
        <v>178</v>
      </c>
      <c r="E846" s="117">
        <v>82500</v>
      </c>
    </row>
    <row r="847" spans="1:5" ht="15" customHeight="1" x14ac:dyDescent="0.2">
      <c r="A847" s="153">
        <v>32133012</v>
      </c>
      <c r="B847" s="154">
        <v>50000000000</v>
      </c>
      <c r="C847" s="155">
        <v>3299</v>
      </c>
      <c r="D847" s="91" t="s">
        <v>178</v>
      </c>
      <c r="E847" s="117">
        <v>37500</v>
      </c>
    </row>
    <row r="848" spans="1:5" ht="15" customHeight="1" x14ac:dyDescent="0.2">
      <c r="A848" s="153">
        <v>32133012</v>
      </c>
      <c r="B848" s="154">
        <v>50000003001</v>
      </c>
      <c r="C848" s="155">
        <v>3299</v>
      </c>
      <c r="D848" s="91" t="s">
        <v>116</v>
      </c>
      <c r="E848" s="117">
        <v>15000</v>
      </c>
    </row>
    <row r="849" spans="1:5" ht="15" customHeight="1" x14ac:dyDescent="0.2">
      <c r="A849" s="153">
        <v>32133012</v>
      </c>
      <c r="B849" s="154">
        <v>50000003028</v>
      </c>
      <c r="C849" s="155">
        <v>3299</v>
      </c>
      <c r="D849" s="91" t="s">
        <v>116</v>
      </c>
      <c r="E849" s="117">
        <v>30000</v>
      </c>
    </row>
    <row r="850" spans="1:5" ht="15" customHeight="1" x14ac:dyDescent="0.2">
      <c r="A850" s="153">
        <v>32133012</v>
      </c>
      <c r="B850" s="154">
        <v>50000001127</v>
      </c>
      <c r="C850" s="155">
        <v>3299</v>
      </c>
      <c r="D850" s="57" t="s">
        <v>135</v>
      </c>
      <c r="E850" s="117">
        <v>3000</v>
      </c>
    </row>
    <row r="851" spans="1:5" ht="15" customHeight="1" x14ac:dyDescent="0.2">
      <c r="A851" s="153">
        <v>32133012</v>
      </c>
      <c r="B851" s="154">
        <v>50000000000</v>
      </c>
      <c r="C851" s="155">
        <v>3299</v>
      </c>
      <c r="D851" s="75" t="s">
        <v>68</v>
      </c>
      <c r="E851" s="117">
        <v>742305.16</v>
      </c>
    </row>
    <row r="852" spans="1:5" ht="15" customHeight="1" x14ac:dyDescent="0.2">
      <c r="A852" s="153">
        <v>32533012</v>
      </c>
      <c r="B852" s="154">
        <v>50000000000</v>
      </c>
      <c r="C852" s="155">
        <v>3299</v>
      </c>
      <c r="D852" s="91" t="s">
        <v>178</v>
      </c>
      <c r="E852" s="117">
        <v>212500</v>
      </c>
    </row>
    <row r="853" spans="1:5" ht="15" customHeight="1" x14ac:dyDescent="0.2">
      <c r="A853" s="153">
        <v>32533012</v>
      </c>
      <c r="B853" s="154">
        <v>50000000000</v>
      </c>
      <c r="C853" s="155">
        <v>3299</v>
      </c>
      <c r="D853" s="91" t="s">
        <v>178</v>
      </c>
      <c r="E853" s="117">
        <v>467500</v>
      </c>
    </row>
    <row r="854" spans="1:5" ht="15" customHeight="1" x14ac:dyDescent="0.2">
      <c r="A854" s="153">
        <v>32533012</v>
      </c>
      <c r="B854" s="154">
        <v>50000000000</v>
      </c>
      <c r="C854" s="155">
        <v>3299</v>
      </c>
      <c r="D854" s="91" t="s">
        <v>178</v>
      </c>
      <c r="E854" s="117">
        <v>212500</v>
      </c>
    </row>
    <row r="855" spans="1:5" ht="15" customHeight="1" x14ac:dyDescent="0.2">
      <c r="A855" s="153">
        <v>32533012</v>
      </c>
      <c r="B855" s="154">
        <v>50000003001</v>
      </c>
      <c r="C855" s="155">
        <v>3299</v>
      </c>
      <c r="D855" s="91" t="s">
        <v>116</v>
      </c>
      <c r="E855" s="117">
        <v>85000</v>
      </c>
    </row>
    <row r="856" spans="1:5" ht="15" customHeight="1" x14ac:dyDescent="0.2">
      <c r="A856" s="153">
        <v>32533012</v>
      </c>
      <c r="B856" s="154">
        <v>50000003028</v>
      </c>
      <c r="C856" s="155">
        <v>3299</v>
      </c>
      <c r="D856" s="91" t="s">
        <v>116</v>
      </c>
      <c r="E856" s="117">
        <v>170000</v>
      </c>
    </row>
    <row r="857" spans="1:5" ht="15" customHeight="1" x14ac:dyDescent="0.2">
      <c r="A857" s="153">
        <v>32533012</v>
      </c>
      <c r="B857" s="154">
        <v>50000001127</v>
      </c>
      <c r="C857" s="155">
        <v>3299</v>
      </c>
      <c r="D857" s="57" t="s">
        <v>135</v>
      </c>
      <c r="E857" s="117">
        <v>17000</v>
      </c>
    </row>
    <row r="858" spans="1:5" ht="15" customHeight="1" x14ac:dyDescent="0.2">
      <c r="A858" s="153">
        <v>32533012</v>
      </c>
      <c r="B858" s="154">
        <v>50000000000</v>
      </c>
      <c r="C858" s="155">
        <v>3299</v>
      </c>
      <c r="D858" s="75" t="s">
        <v>68</v>
      </c>
      <c r="E858" s="117">
        <v>4206395.88</v>
      </c>
    </row>
    <row r="859" spans="1:5" ht="15" customHeight="1" x14ac:dyDescent="0.2">
      <c r="A859" s="78"/>
      <c r="B859" s="160"/>
      <c r="C859" s="60" t="s">
        <v>55</v>
      </c>
      <c r="D859" s="161"/>
      <c r="E859" s="52">
        <f>SUM(E845:E858)</f>
        <v>6318701.04</v>
      </c>
    </row>
    <row r="860" spans="1:5" ht="15" customHeight="1" x14ac:dyDescent="0.2"/>
    <row r="861" spans="1:5" ht="15" customHeight="1" x14ac:dyDescent="0.2"/>
    <row r="862" spans="1:5" ht="15" customHeight="1" x14ac:dyDescent="0.25">
      <c r="A862" s="33" t="s">
        <v>179</v>
      </c>
    </row>
    <row r="863" spans="1:5" ht="15" customHeight="1" x14ac:dyDescent="0.2">
      <c r="A863" s="321" t="s">
        <v>63</v>
      </c>
      <c r="B863" s="321"/>
      <c r="C863" s="321"/>
      <c r="D863" s="321"/>
      <c r="E863" s="321"/>
    </row>
    <row r="864" spans="1:5" ht="15" customHeight="1" x14ac:dyDescent="0.2">
      <c r="A864" s="322" t="s">
        <v>180</v>
      </c>
      <c r="B864" s="322"/>
      <c r="C864" s="322"/>
      <c r="D864" s="322"/>
      <c r="E864" s="322"/>
    </row>
    <row r="865" spans="1:5" ht="15" customHeight="1" x14ac:dyDescent="0.2">
      <c r="A865" s="322"/>
      <c r="B865" s="322"/>
      <c r="C865" s="322"/>
      <c r="D865" s="322"/>
      <c r="E865" s="322"/>
    </row>
    <row r="866" spans="1:5" ht="15" customHeight="1" x14ac:dyDescent="0.2">
      <c r="A866" s="322"/>
      <c r="B866" s="322"/>
      <c r="C866" s="322"/>
      <c r="D866" s="322"/>
      <c r="E866" s="322"/>
    </row>
    <row r="867" spans="1:5" ht="15" customHeight="1" x14ac:dyDescent="0.2">
      <c r="A867" s="322"/>
      <c r="B867" s="322"/>
      <c r="C867" s="322"/>
      <c r="D867" s="322"/>
      <c r="E867" s="322"/>
    </row>
    <row r="868" spans="1:5" ht="15" customHeight="1" x14ac:dyDescent="0.2">
      <c r="A868" s="322"/>
      <c r="B868" s="322"/>
      <c r="C868" s="322"/>
      <c r="D868" s="322"/>
      <c r="E868" s="322"/>
    </row>
    <row r="869" spans="1:5" ht="15" customHeight="1" x14ac:dyDescent="0.2">
      <c r="A869" s="322"/>
      <c r="B869" s="322"/>
      <c r="C869" s="322"/>
      <c r="D869" s="322"/>
      <c r="E869" s="322"/>
    </row>
    <row r="870" spans="1:5" ht="15" customHeight="1" x14ac:dyDescent="0.2">
      <c r="A870" s="322"/>
      <c r="B870" s="322"/>
      <c r="C870" s="322"/>
      <c r="D870" s="322"/>
      <c r="E870" s="322"/>
    </row>
    <row r="871" spans="1:5" ht="15" customHeight="1" x14ac:dyDescent="0.2">
      <c r="A871" s="35"/>
      <c r="B871" s="86"/>
      <c r="C871" s="35"/>
      <c r="D871" s="35"/>
      <c r="E871" s="35"/>
    </row>
    <row r="872" spans="1:5" ht="15" customHeight="1" x14ac:dyDescent="0.25">
      <c r="A872" s="36" t="s">
        <v>1</v>
      </c>
      <c r="B872" s="61"/>
      <c r="C872" s="37"/>
      <c r="D872" s="37"/>
      <c r="E872" s="37"/>
    </row>
    <row r="873" spans="1:5" ht="15" customHeight="1" x14ac:dyDescent="0.2">
      <c r="A873" s="38" t="s">
        <v>70</v>
      </c>
      <c r="B873" s="61"/>
      <c r="C873" s="37"/>
      <c r="D873" s="37"/>
      <c r="E873" s="39" t="s">
        <v>71</v>
      </c>
    </row>
    <row r="874" spans="1:5" ht="15" customHeight="1" x14ac:dyDescent="0.25">
      <c r="B874" s="162"/>
      <c r="C874" s="37"/>
      <c r="D874" s="37"/>
      <c r="E874" s="42"/>
    </row>
    <row r="875" spans="1:5" ht="15" customHeight="1" x14ac:dyDescent="0.2">
      <c r="A875" s="43" t="s">
        <v>49</v>
      </c>
      <c r="B875" s="45" t="s">
        <v>50</v>
      </c>
      <c r="C875" s="43" t="s">
        <v>51</v>
      </c>
      <c r="D875" s="54" t="s">
        <v>52</v>
      </c>
      <c r="E875" s="112" t="s">
        <v>53</v>
      </c>
    </row>
    <row r="876" spans="1:5" ht="15" customHeight="1" x14ac:dyDescent="0.2">
      <c r="A876" s="55">
        <v>22</v>
      </c>
      <c r="B876" s="114">
        <v>90000001227</v>
      </c>
      <c r="C876" s="47">
        <v>6172</v>
      </c>
      <c r="D876" s="163" t="s">
        <v>181</v>
      </c>
      <c r="E876" s="139">
        <v>489227</v>
      </c>
    </row>
    <row r="877" spans="1:5" ht="15" customHeight="1" x14ac:dyDescent="0.2">
      <c r="A877" s="55"/>
      <c r="B877" s="114"/>
      <c r="C877" s="60" t="s">
        <v>55</v>
      </c>
      <c r="D877" s="51"/>
      <c r="E877" s="52">
        <f>SUM(E876)</f>
        <v>489227</v>
      </c>
    </row>
    <row r="878" spans="1:5" ht="15" customHeight="1" x14ac:dyDescent="0.2">
      <c r="A878" s="41"/>
      <c r="B878" s="87"/>
      <c r="C878" s="41"/>
      <c r="D878" s="41"/>
      <c r="E878" s="41"/>
    </row>
    <row r="879" spans="1:5" ht="15" customHeight="1" x14ac:dyDescent="0.25">
      <c r="A879" s="36" t="s">
        <v>18</v>
      </c>
      <c r="B879" s="61"/>
      <c r="C879" s="37"/>
      <c r="D879" s="37"/>
      <c r="E879" s="41"/>
    </row>
    <row r="880" spans="1:5" ht="15" customHeight="1" x14ac:dyDescent="0.2">
      <c r="A880" s="66" t="s">
        <v>75</v>
      </c>
      <c r="B880" s="95"/>
      <c r="C880" s="65"/>
      <c r="D880" s="65"/>
      <c r="E880" s="67" t="s">
        <v>76</v>
      </c>
    </row>
    <row r="881" spans="1:5" ht="15" customHeight="1" x14ac:dyDescent="0.2">
      <c r="A881" s="41"/>
      <c r="B881" s="159"/>
      <c r="C881" s="37"/>
      <c r="E881" s="133"/>
    </row>
    <row r="882" spans="1:5" ht="15" customHeight="1" x14ac:dyDescent="0.2">
      <c r="A882" s="43" t="s">
        <v>49</v>
      </c>
      <c r="B882" s="45" t="s">
        <v>50</v>
      </c>
      <c r="C882" s="43" t="s">
        <v>51</v>
      </c>
      <c r="D882" s="44" t="s">
        <v>52</v>
      </c>
      <c r="E882" s="112" t="s">
        <v>53</v>
      </c>
    </row>
    <row r="883" spans="1:5" ht="15" customHeight="1" x14ac:dyDescent="0.2">
      <c r="A883" s="113">
        <v>22</v>
      </c>
      <c r="B883" s="135">
        <v>30001001227</v>
      </c>
      <c r="C883" s="56">
        <v>3123</v>
      </c>
      <c r="D883" s="131" t="s">
        <v>56</v>
      </c>
      <c r="E883" s="139">
        <v>489227</v>
      </c>
    </row>
    <row r="884" spans="1:5" ht="15" customHeight="1" x14ac:dyDescent="0.2">
      <c r="A884" s="55"/>
      <c r="B884" s="114"/>
      <c r="C884" s="60" t="s">
        <v>55</v>
      </c>
      <c r="D884" s="164"/>
      <c r="E884" s="165">
        <f>SUM(E883:E883)</f>
        <v>489227</v>
      </c>
    </row>
    <row r="885" spans="1:5" ht="15" customHeight="1" x14ac:dyDescent="0.25">
      <c r="A885" s="33" t="s">
        <v>182</v>
      </c>
    </row>
    <row r="886" spans="1:5" ht="15" customHeight="1" x14ac:dyDescent="0.2">
      <c r="A886" s="321" t="s">
        <v>63</v>
      </c>
      <c r="B886" s="321"/>
      <c r="C886" s="321"/>
      <c r="D886" s="321"/>
      <c r="E886" s="321"/>
    </row>
    <row r="887" spans="1:5" ht="15" customHeight="1" x14ac:dyDescent="0.2">
      <c r="A887" s="321" t="s">
        <v>183</v>
      </c>
      <c r="B887" s="321"/>
      <c r="C887" s="321"/>
      <c r="D887" s="321"/>
      <c r="E887" s="321"/>
    </row>
    <row r="888" spans="1:5" ht="15" customHeight="1" x14ac:dyDescent="0.2">
      <c r="A888" s="322" t="s">
        <v>184</v>
      </c>
      <c r="B888" s="322"/>
      <c r="C888" s="322"/>
      <c r="D888" s="322"/>
      <c r="E888" s="322"/>
    </row>
    <row r="889" spans="1:5" ht="15" customHeight="1" x14ac:dyDescent="0.2">
      <c r="A889" s="322"/>
      <c r="B889" s="322"/>
      <c r="C889" s="322"/>
      <c r="D889" s="322"/>
      <c r="E889" s="322"/>
    </row>
    <row r="890" spans="1:5" ht="15" customHeight="1" x14ac:dyDescent="0.2">
      <c r="A890" s="322"/>
      <c r="B890" s="322"/>
      <c r="C890" s="322"/>
      <c r="D890" s="322"/>
      <c r="E890" s="322"/>
    </row>
    <row r="891" spans="1:5" ht="15" customHeight="1" x14ac:dyDescent="0.2">
      <c r="A891" s="322"/>
      <c r="B891" s="322"/>
      <c r="C891" s="322"/>
      <c r="D891" s="322"/>
      <c r="E891" s="322"/>
    </row>
    <row r="892" spans="1:5" ht="15" customHeight="1" x14ac:dyDescent="0.2">
      <c r="A892" s="322"/>
      <c r="B892" s="322"/>
      <c r="C892" s="322"/>
      <c r="D892" s="322"/>
      <c r="E892" s="322"/>
    </row>
    <row r="893" spans="1:5" ht="15" customHeight="1" x14ac:dyDescent="0.2">
      <c r="A893" s="35"/>
      <c r="B893" s="35"/>
      <c r="C893" s="35"/>
      <c r="D893" s="35"/>
      <c r="E893" s="35"/>
    </row>
    <row r="894" spans="1:5" ht="15" customHeight="1" x14ac:dyDescent="0.25">
      <c r="A894" s="36" t="s">
        <v>1</v>
      </c>
      <c r="B894" s="37"/>
      <c r="C894" s="37"/>
      <c r="D894" s="37"/>
      <c r="E894" s="37"/>
    </row>
    <row r="895" spans="1:5" ht="15" customHeight="1" x14ac:dyDescent="0.2">
      <c r="A895" s="38" t="s">
        <v>70</v>
      </c>
      <c r="B895" s="37"/>
      <c r="C895" s="37"/>
      <c r="D895" s="37"/>
      <c r="E895" s="39" t="s">
        <v>71</v>
      </c>
    </row>
    <row r="896" spans="1:5" ht="15" customHeight="1" x14ac:dyDescent="0.25">
      <c r="B896" s="36"/>
      <c r="C896" s="37"/>
      <c r="D896" s="37"/>
      <c r="E896" s="42"/>
    </row>
    <row r="897" spans="1:5" ht="15" customHeight="1" x14ac:dyDescent="0.2">
      <c r="A897" s="45" t="s">
        <v>49</v>
      </c>
      <c r="B897" s="43" t="s">
        <v>50</v>
      </c>
      <c r="C897" s="43" t="s">
        <v>51</v>
      </c>
      <c r="D897" s="54" t="s">
        <v>52</v>
      </c>
      <c r="E897" s="112" t="s">
        <v>53</v>
      </c>
    </row>
    <row r="898" spans="1:5" ht="15" customHeight="1" x14ac:dyDescent="0.2">
      <c r="A898" s="113">
        <v>34070</v>
      </c>
      <c r="B898" s="78">
        <v>90000000000</v>
      </c>
      <c r="C898" s="144"/>
      <c r="D898" s="148" t="s">
        <v>172</v>
      </c>
      <c r="E898" s="139">
        <v>70000</v>
      </c>
    </row>
    <row r="899" spans="1:5" ht="15" customHeight="1" x14ac:dyDescent="0.2">
      <c r="A899" s="92"/>
      <c r="B899" s="78"/>
      <c r="C899" s="60" t="s">
        <v>55</v>
      </c>
      <c r="D899" s="51"/>
      <c r="E899" s="52">
        <f>SUM(E898:E898)</f>
        <v>70000</v>
      </c>
    </row>
    <row r="900" spans="1:5" ht="15" customHeight="1" x14ac:dyDescent="0.2">
      <c r="A900" s="41"/>
      <c r="B900" s="41"/>
      <c r="C900" s="41"/>
      <c r="D900" s="41"/>
    </row>
    <row r="901" spans="1:5" ht="15" customHeight="1" x14ac:dyDescent="0.25">
      <c r="A901" s="36" t="s">
        <v>18</v>
      </c>
      <c r="B901" s="37"/>
      <c r="C901" s="37"/>
      <c r="D901" s="37"/>
      <c r="E901" s="37"/>
    </row>
    <row r="902" spans="1:5" ht="15" customHeight="1" x14ac:dyDescent="0.2">
      <c r="A902" s="38" t="s">
        <v>60</v>
      </c>
      <c r="B902" s="37"/>
      <c r="C902" s="37"/>
      <c r="D902" s="37"/>
      <c r="E902" s="39" t="s">
        <v>61</v>
      </c>
    </row>
    <row r="903" spans="1:5" ht="15" customHeight="1" x14ac:dyDescent="0.2">
      <c r="A903" s="41"/>
      <c r="B903" s="40"/>
      <c r="C903" s="37"/>
      <c r="E903" s="133"/>
    </row>
    <row r="904" spans="1:5" ht="15" customHeight="1" x14ac:dyDescent="0.2">
      <c r="A904" s="43" t="s">
        <v>49</v>
      </c>
      <c r="B904" s="45" t="s">
        <v>50</v>
      </c>
      <c r="C904" s="43" t="s">
        <v>51</v>
      </c>
      <c r="D904" s="44" t="s">
        <v>52</v>
      </c>
      <c r="E904" s="112" t="s">
        <v>53</v>
      </c>
    </row>
    <row r="905" spans="1:5" ht="15" customHeight="1" x14ac:dyDescent="0.2">
      <c r="A905" s="166">
        <v>34070</v>
      </c>
      <c r="B905" s="56">
        <v>30003001602</v>
      </c>
      <c r="C905" s="56">
        <v>3315</v>
      </c>
      <c r="D905" s="167" t="s">
        <v>56</v>
      </c>
      <c r="E905" s="58">
        <v>70000</v>
      </c>
    </row>
    <row r="906" spans="1:5" ht="15" customHeight="1" x14ac:dyDescent="0.2">
      <c r="A906" s="168"/>
      <c r="B906" s="146"/>
      <c r="C906" s="60" t="s">
        <v>55</v>
      </c>
      <c r="D906" s="164"/>
      <c r="E906" s="165">
        <f>SUM(E905:E905)</f>
        <v>70000</v>
      </c>
    </row>
    <row r="907" spans="1:5" ht="15" customHeight="1" x14ac:dyDescent="0.2"/>
    <row r="908" spans="1:5" ht="15" customHeight="1" x14ac:dyDescent="0.2"/>
    <row r="909" spans="1:5" ht="15" customHeight="1" x14ac:dyDescent="0.25">
      <c r="A909" s="33" t="s">
        <v>185</v>
      </c>
    </row>
    <row r="910" spans="1:5" ht="15" customHeight="1" x14ac:dyDescent="0.2">
      <c r="A910" s="323" t="s">
        <v>45</v>
      </c>
      <c r="B910" s="323"/>
      <c r="C910" s="323"/>
      <c r="D910" s="323"/>
      <c r="E910" s="323"/>
    </row>
    <row r="911" spans="1:5" ht="15" customHeight="1" x14ac:dyDescent="0.2">
      <c r="A911" s="321" t="s">
        <v>186</v>
      </c>
      <c r="B911" s="321"/>
      <c r="C911" s="321"/>
      <c r="D911" s="321"/>
      <c r="E911" s="321"/>
    </row>
    <row r="912" spans="1:5" ht="15" customHeight="1" x14ac:dyDescent="0.2">
      <c r="A912" s="322" t="s">
        <v>187</v>
      </c>
      <c r="B912" s="322"/>
      <c r="C912" s="322"/>
      <c r="D912" s="322"/>
      <c r="E912" s="322"/>
    </row>
    <row r="913" spans="1:5" ht="15" customHeight="1" x14ac:dyDescent="0.2">
      <c r="A913" s="322"/>
      <c r="B913" s="322"/>
      <c r="C913" s="322"/>
      <c r="D913" s="322"/>
      <c r="E913" s="322"/>
    </row>
    <row r="914" spans="1:5" ht="15" customHeight="1" x14ac:dyDescent="0.2">
      <c r="A914" s="322"/>
      <c r="B914" s="322"/>
      <c r="C914" s="322"/>
      <c r="D914" s="322"/>
      <c r="E914" s="322"/>
    </row>
    <row r="915" spans="1:5" ht="15" customHeight="1" x14ac:dyDescent="0.2">
      <c r="A915" s="322"/>
      <c r="B915" s="322"/>
      <c r="C915" s="322"/>
      <c r="D915" s="322"/>
      <c r="E915" s="322"/>
    </row>
    <row r="916" spans="1:5" ht="15" customHeight="1" x14ac:dyDescent="0.2">
      <c r="A916" s="322"/>
      <c r="B916" s="322"/>
      <c r="C916" s="322"/>
      <c r="D916" s="322"/>
      <c r="E916" s="322"/>
    </row>
    <row r="917" spans="1:5" ht="15" customHeight="1" x14ac:dyDescent="0.2">
      <c r="A917" s="322"/>
      <c r="B917" s="322"/>
      <c r="C917" s="322"/>
      <c r="D917" s="322"/>
      <c r="E917" s="322"/>
    </row>
    <row r="918" spans="1:5" ht="15" customHeight="1" x14ac:dyDescent="0.2">
      <c r="A918" s="322"/>
      <c r="B918" s="322"/>
      <c r="C918" s="322"/>
      <c r="D918" s="322"/>
      <c r="E918" s="322"/>
    </row>
    <row r="919" spans="1:5" ht="15" customHeight="1" x14ac:dyDescent="0.2"/>
    <row r="920" spans="1:5" ht="15" customHeight="1" x14ac:dyDescent="0.25">
      <c r="A920" s="64" t="s">
        <v>1</v>
      </c>
      <c r="B920" s="37"/>
      <c r="C920" s="37"/>
      <c r="D920" s="37"/>
      <c r="E920" s="37"/>
    </row>
    <row r="921" spans="1:5" ht="15" customHeight="1" x14ac:dyDescent="0.2">
      <c r="A921" s="132" t="s">
        <v>188</v>
      </c>
      <c r="B921" s="37"/>
      <c r="C921" s="37"/>
      <c r="D921" s="37"/>
      <c r="E921" s="39" t="s">
        <v>189</v>
      </c>
    </row>
    <row r="922" spans="1:5" ht="15" customHeight="1" x14ac:dyDescent="0.25">
      <c r="A922" s="36"/>
      <c r="B922" s="41"/>
      <c r="C922" s="37"/>
      <c r="D922" s="37"/>
      <c r="E922" s="42"/>
    </row>
    <row r="923" spans="1:5" ht="15" customHeight="1" x14ac:dyDescent="0.2">
      <c r="A923" s="47" t="s">
        <v>49</v>
      </c>
      <c r="B923" s="43" t="s">
        <v>50</v>
      </c>
      <c r="C923" s="43" t="s">
        <v>51</v>
      </c>
      <c r="D923" s="54" t="s">
        <v>52</v>
      </c>
      <c r="E923" s="43" t="s">
        <v>53</v>
      </c>
    </row>
    <row r="924" spans="1:5" ht="15" customHeight="1" x14ac:dyDescent="0.2">
      <c r="A924" s="129">
        <v>33113233</v>
      </c>
      <c r="B924" s="122">
        <v>90000100806</v>
      </c>
      <c r="C924" s="47"/>
      <c r="D924" s="169" t="s">
        <v>172</v>
      </c>
      <c r="E924" s="117">
        <v>22297.37</v>
      </c>
    </row>
    <row r="925" spans="1:5" ht="15" customHeight="1" x14ac:dyDescent="0.2">
      <c r="A925" s="129">
        <v>33513233</v>
      </c>
      <c r="B925" s="122">
        <v>90000100806</v>
      </c>
      <c r="C925" s="47"/>
      <c r="D925" s="169" t="s">
        <v>172</v>
      </c>
      <c r="E925" s="117">
        <v>126351.73</v>
      </c>
    </row>
    <row r="926" spans="1:5" ht="15" customHeight="1" x14ac:dyDescent="0.2">
      <c r="A926" s="146"/>
      <c r="B926" s="146"/>
      <c r="C926" s="60" t="s">
        <v>55</v>
      </c>
      <c r="D926" s="51"/>
      <c r="E926" s="52">
        <f>SUM(E924:E925)</f>
        <v>148649.1</v>
      </c>
    </row>
    <row r="927" spans="1:5" ht="15" customHeight="1" x14ac:dyDescent="0.2">
      <c r="A927" s="41"/>
      <c r="B927" s="145"/>
      <c r="C927" s="142"/>
      <c r="D927" s="37"/>
      <c r="E927" s="147"/>
    </row>
    <row r="928" spans="1:5" ht="15" customHeight="1" x14ac:dyDescent="0.25">
      <c r="A928" s="36" t="s">
        <v>18</v>
      </c>
      <c r="B928" s="37"/>
      <c r="C928" s="37"/>
      <c r="D928" s="37"/>
      <c r="E928" s="37"/>
    </row>
    <row r="929" spans="1:5" ht="15" customHeight="1" x14ac:dyDescent="0.2">
      <c r="A929" s="132" t="s">
        <v>188</v>
      </c>
      <c r="B929" s="37"/>
      <c r="C929" s="37"/>
      <c r="D929" s="37"/>
      <c r="E929" s="39" t="s">
        <v>189</v>
      </c>
    </row>
    <row r="930" spans="1:5" ht="15" customHeight="1" x14ac:dyDescent="0.25">
      <c r="A930" s="36"/>
      <c r="B930" s="41"/>
      <c r="C930" s="37"/>
      <c r="D930" s="37"/>
      <c r="E930" s="42"/>
    </row>
    <row r="931" spans="1:5" ht="15" customHeight="1" x14ac:dyDescent="0.2">
      <c r="A931" s="47" t="s">
        <v>49</v>
      </c>
      <c r="B931" s="43" t="s">
        <v>50</v>
      </c>
      <c r="C931" s="43" t="s">
        <v>51</v>
      </c>
      <c r="D931" s="54" t="s">
        <v>52</v>
      </c>
      <c r="E931" s="43" t="s">
        <v>53</v>
      </c>
    </row>
    <row r="932" spans="1:5" ht="15" customHeight="1" x14ac:dyDescent="0.2">
      <c r="A932" s="129">
        <v>33113233</v>
      </c>
      <c r="B932" s="122">
        <v>60002100806</v>
      </c>
      <c r="C932" s="47">
        <v>4399</v>
      </c>
      <c r="D932" s="121" t="s">
        <v>93</v>
      </c>
      <c r="E932" s="117">
        <v>18000</v>
      </c>
    </row>
    <row r="933" spans="1:5" ht="15" customHeight="1" x14ac:dyDescent="0.2">
      <c r="A933" s="129">
        <v>33513233</v>
      </c>
      <c r="B933" s="122">
        <v>60002100806</v>
      </c>
      <c r="C933" s="47">
        <v>4399</v>
      </c>
      <c r="D933" s="121" t="s">
        <v>93</v>
      </c>
      <c r="E933" s="117">
        <v>102000</v>
      </c>
    </row>
    <row r="934" spans="1:5" ht="15" customHeight="1" x14ac:dyDescent="0.2">
      <c r="A934" s="129">
        <v>33113233</v>
      </c>
      <c r="B934" s="122">
        <v>60002100806</v>
      </c>
      <c r="C934" s="47">
        <v>4399</v>
      </c>
      <c r="D934" s="121" t="s">
        <v>94</v>
      </c>
      <c r="E934" s="117">
        <v>4297.37</v>
      </c>
    </row>
    <row r="935" spans="1:5" ht="15" customHeight="1" x14ac:dyDescent="0.2">
      <c r="A935" s="129">
        <v>33513233</v>
      </c>
      <c r="B935" s="122">
        <v>60002100806</v>
      </c>
      <c r="C935" s="47">
        <v>4399</v>
      </c>
      <c r="D935" s="121" t="s">
        <v>94</v>
      </c>
      <c r="E935" s="117">
        <v>24351.73</v>
      </c>
    </row>
    <row r="936" spans="1:5" ht="15" customHeight="1" x14ac:dyDescent="0.2">
      <c r="A936" s="146"/>
      <c r="B936" s="146"/>
      <c r="C936" s="60" t="s">
        <v>55</v>
      </c>
      <c r="D936" s="51"/>
      <c r="E936" s="52">
        <f>SUM(E932:E935)</f>
        <v>148649.1</v>
      </c>
    </row>
    <row r="937" spans="1:5" ht="15" customHeight="1" x14ac:dyDescent="0.25">
      <c r="A937" s="33" t="s">
        <v>190</v>
      </c>
    </row>
    <row r="938" spans="1:5" ht="15" customHeight="1" x14ac:dyDescent="0.2">
      <c r="A938" s="323" t="s">
        <v>45</v>
      </c>
      <c r="B938" s="323"/>
      <c r="C938" s="323"/>
      <c r="D938" s="323"/>
      <c r="E938" s="323"/>
    </row>
    <row r="939" spans="1:5" ht="15" customHeight="1" x14ac:dyDescent="0.2">
      <c r="A939" s="321" t="s">
        <v>186</v>
      </c>
      <c r="B939" s="321"/>
      <c r="C939" s="321"/>
      <c r="D939" s="321"/>
      <c r="E939" s="321"/>
    </row>
    <row r="940" spans="1:5" ht="15" customHeight="1" x14ac:dyDescent="0.2">
      <c r="A940" s="322" t="s">
        <v>191</v>
      </c>
      <c r="B940" s="322"/>
      <c r="C940" s="322"/>
      <c r="D940" s="322"/>
      <c r="E940" s="322"/>
    </row>
    <row r="941" spans="1:5" ht="15" customHeight="1" x14ac:dyDescent="0.2">
      <c r="A941" s="322"/>
      <c r="B941" s="322"/>
      <c r="C941" s="322"/>
      <c r="D941" s="322"/>
      <c r="E941" s="322"/>
    </row>
    <row r="942" spans="1:5" ht="15" customHeight="1" x14ac:dyDescent="0.2">
      <c r="A942" s="322"/>
      <c r="B942" s="322"/>
      <c r="C942" s="322"/>
      <c r="D942" s="322"/>
      <c r="E942" s="322"/>
    </row>
    <row r="943" spans="1:5" ht="15" customHeight="1" x14ac:dyDescent="0.2">
      <c r="A943" s="322"/>
      <c r="B943" s="322"/>
      <c r="C943" s="322"/>
      <c r="D943" s="322"/>
      <c r="E943" s="322"/>
    </row>
    <row r="944" spans="1:5" ht="15" customHeight="1" x14ac:dyDescent="0.2">
      <c r="A944" s="322"/>
      <c r="B944" s="322"/>
      <c r="C944" s="322"/>
      <c r="D944" s="322"/>
      <c r="E944" s="322"/>
    </row>
    <row r="945" spans="1:5" ht="15" customHeight="1" x14ac:dyDescent="0.2">
      <c r="A945" s="322"/>
      <c r="B945" s="322"/>
      <c r="C945" s="322"/>
      <c r="D945" s="322"/>
      <c r="E945" s="322"/>
    </row>
    <row r="946" spans="1:5" ht="15" customHeight="1" x14ac:dyDescent="0.2">
      <c r="A946" s="322"/>
      <c r="B946" s="322"/>
      <c r="C946" s="322"/>
      <c r="D946" s="322"/>
      <c r="E946" s="322"/>
    </row>
    <row r="947" spans="1:5" ht="15" customHeight="1" x14ac:dyDescent="0.2"/>
    <row r="948" spans="1:5" ht="15" customHeight="1" x14ac:dyDescent="0.25">
      <c r="A948" s="64" t="s">
        <v>1</v>
      </c>
      <c r="B948" s="37"/>
      <c r="C948" s="37"/>
      <c r="D948" s="37"/>
      <c r="E948" s="37"/>
    </row>
    <row r="949" spans="1:5" ht="15" customHeight="1" x14ac:dyDescent="0.2">
      <c r="A949" s="132" t="s">
        <v>188</v>
      </c>
      <c r="B949" s="37"/>
      <c r="C949" s="37"/>
      <c r="D949" s="37"/>
      <c r="E949" s="39" t="s">
        <v>189</v>
      </c>
    </row>
    <row r="950" spans="1:5" ht="15" customHeight="1" x14ac:dyDescent="0.25">
      <c r="A950" s="36"/>
      <c r="B950" s="41"/>
      <c r="C950" s="37"/>
      <c r="D950" s="37"/>
      <c r="E950" s="42"/>
    </row>
    <row r="951" spans="1:5" ht="15" customHeight="1" x14ac:dyDescent="0.2">
      <c r="A951" s="47" t="s">
        <v>49</v>
      </c>
      <c r="B951" s="43" t="s">
        <v>50</v>
      </c>
      <c r="C951" s="43" t="s">
        <v>51</v>
      </c>
      <c r="D951" s="54" t="s">
        <v>52</v>
      </c>
      <c r="E951" s="43" t="s">
        <v>53</v>
      </c>
    </row>
    <row r="952" spans="1:5" ht="15" customHeight="1" x14ac:dyDescent="0.2">
      <c r="A952" s="129">
        <v>33113233</v>
      </c>
      <c r="B952" s="122">
        <v>90000100580</v>
      </c>
      <c r="C952" s="47"/>
      <c r="D952" s="169" t="s">
        <v>172</v>
      </c>
      <c r="E952" s="117">
        <v>11127.67</v>
      </c>
    </row>
    <row r="953" spans="1:5" ht="15" customHeight="1" x14ac:dyDescent="0.2">
      <c r="A953" s="129">
        <v>33513233</v>
      </c>
      <c r="B953" s="122">
        <v>90000100580</v>
      </c>
      <c r="C953" s="47"/>
      <c r="D953" s="169" t="s">
        <v>172</v>
      </c>
      <c r="E953" s="117">
        <v>63056.81</v>
      </c>
    </row>
    <row r="954" spans="1:5" ht="15" customHeight="1" x14ac:dyDescent="0.2">
      <c r="A954" s="146"/>
      <c r="B954" s="146"/>
      <c r="C954" s="60" t="s">
        <v>55</v>
      </c>
      <c r="D954" s="51"/>
      <c r="E954" s="52">
        <f>SUM(E952:E953)</f>
        <v>74184.479999999996</v>
      </c>
    </row>
    <row r="955" spans="1:5" ht="15" customHeight="1" x14ac:dyDescent="0.2">
      <c r="A955" s="41"/>
      <c r="B955" s="145"/>
      <c r="C955" s="142"/>
      <c r="D955" s="37"/>
      <c r="E955" s="147"/>
    </row>
    <row r="956" spans="1:5" ht="15" customHeight="1" x14ac:dyDescent="0.25">
      <c r="A956" s="36" t="s">
        <v>18</v>
      </c>
      <c r="B956" s="37"/>
      <c r="C956" s="37"/>
      <c r="D956" s="37"/>
      <c r="E956" s="37"/>
    </row>
    <row r="957" spans="1:5" ht="15" customHeight="1" x14ac:dyDescent="0.2">
      <c r="A957" s="132" t="s">
        <v>188</v>
      </c>
      <c r="B957" s="37"/>
      <c r="C957" s="37"/>
      <c r="D957" s="37"/>
      <c r="E957" s="39" t="s">
        <v>189</v>
      </c>
    </row>
    <row r="958" spans="1:5" ht="15" customHeight="1" x14ac:dyDescent="0.25">
      <c r="A958" s="36"/>
      <c r="B958" s="41"/>
      <c r="C958" s="37"/>
      <c r="D958" s="37"/>
      <c r="E958" s="42"/>
    </row>
    <row r="959" spans="1:5" ht="15" customHeight="1" x14ac:dyDescent="0.2">
      <c r="A959" s="47" t="s">
        <v>49</v>
      </c>
      <c r="B959" s="43" t="s">
        <v>50</v>
      </c>
      <c r="C959" s="43" t="s">
        <v>51</v>
      </c>
      <c r="D959" s="54" t="s">
        <v>52</v>
      </c>
      <c r="E959" s="43" t="s">
        <v>53</v>
      </c>
    </row>
    <row r="960" spans="1:5" ht="15" customHeight="1" x14ac:dyDescent="0.2">
      <c r="A960" s="129">
        <v>33113233</v>
      </c>
      <c r="B960" s="122">
        <v>60002100580</v>
      </c>
      <c r="C960" s="47">
        <v>4378</v>
      </c>
      <c r="D960" s="121" t="s">
        <v>93</v>
      </c>
      <c r="E960" s="117">
        <v>10527.67</v>
      </c>
    </row>
    <row r="961" spans="1:5" ht="15" customHeight="1" x14ac:dyDescent="0.2">
      <c r="A961" s="129">
        <v>33513233</v>
      </c>
      <c r="B961" s="122">
        <v>60002100580</v>
      </c>
      <c r="C961" s="47">
        <v>4378</v>
      </c>
      <c r="D961" s="121" t="s">
        <v>93</v>
      </c>
      <c r="E961" s="117">
        <v>59656.81</v>
      </c>
    </row>
    <row r="962" spans="1:5" ht="15" customHeight="1" x14ac:dyDescent="0.2">
      <c r="A962" s="129">
        <v>33113233</v>
      </c>
      <c r="B962" s="122">
        <v>60002100580</v>
      </c>
      <c r="C962" s="47">
        <v>4378</v>
      </c>
      <c r="D962" s="121" t="s">
        <v>94</v>
      </c>
      <c r="E962" s="117">
        <v>600</v>
      </c>
    </row>
    <row r="963" spans="1:5" ht="15" customHeight="1" x14ac:dyDescent="0.2">
      <c r="A963" s="129">
        <v>33513233</v>
      </c>
      <c r="B963" s="122">
        <v>60002100580</v>
      </c>
      <c r="C963" s="47">
        <v>4378</v>
      </c>
      <c r="D963" s="121" t="s">
        <v>94</v>
      </c>
      <c r="E963" s="117">
        <v>3400</v>
      </c>
    </row>
    <row r="964" spans="1:5" ht="15" customHeight="1" x14ac:dyDescent="0.2">
      <c r="A964" s="146"/>
      <c r="B964" s="146"/>
      <c r="C964" s="60" t="s">
        <v>55</v>
      </c>
      <c r="D964" s="51"/>
      <c r="E964" s="52">
        <f>SUM(E960:E963)</f>
        <v>74184.479999999996</v>
      </c>
    </row>
    <row r="965" spans="1:5" ht="15" customHeight="1" x14ac:dyDescent="0.2"/>
    <row r="966" spans="1:5" ht="15" customHeight="1" x14ac:dyDescent="0.2"/>
    <row r="967" spans="1:5" ht="15" customHeight="1" x14ac:dyDescent="0.25">
      <c r="A967" s="33" t="s">
        <v>192</v>
      </c>
    </row>
    <row r="968" spans="1:5" ht="15" customHeight="1" x14ac:dyDescent="0.2">
      <c r="A968" s="323" t="s">
        <v>45</v>
      </c>
      <c r="B968" s="323"/>
      <c r="C968" s="323"/>
      <c r="D968" s="323"/>
      <c r="E968" s="323"/>
    </row>
    <row r="969" spans="1:5" ht="15" customHeight="1" x14ac:dyDescent="0.2">
      <c r="A969" s="321" t="s">
        <v>186</v>
      </c>
      <c r="B969" s="321"/>
      <c r="C969" s="321"/>
      <c r="D969" s="321"/>
      <c r="E969" s="321"/>
    </row>
    <row r="970" spans="1:5" ht="15" customHeight="1" x14ac:dyDescent="0.2">
      <c r="A970" s="322" t="s">
        <v>193</v>
      </c>
      <c r="B970" s="322"/>
      <c r="C970" s="322"/>
      <c r="D970" s="322"/>
      <c r="E970" s="322"/>
    </row>
    <row r="971" spans="1:5" ht="15" customHeight="1" x14ac:dyDescent="0.2">
      <c r="A971" s="322"/>
      <c r="B971" s="322"/>
      <c r="C971" s="322"/>
      <c r="D971" s="322"/>
      <c r="E971" s="322"/>
    </row>
    <row r="972" spans="1:5" ht="15" customHeight="1" x14ac:dyDescent="0.2">
      <c r="A972" s="322"/>
      <c r="B972" s="322"/>
      <c r="C972" s="322"/>
      <c r="D972" s="322"/>
      <c r="E972" s="322"/>
    </row>
    <row r="973" spans="1:5" ht="15" customHeight="1" x14ac:dyDescent="0.2">
      <c r="A973" s="322"/>
      <c r="B973" s="322"/>
      <c r="C973" s="322"/>
      <c r="D973" s="322"/>
      <c r="E973" s="322"/>
    </row>
    <row r="974" spans="1:5" ht="15" customHeight="1" x14ac:dyDescent="0.2">
      <c r="A974" s="322"/>
      <c r="B974" s="322"/>
      <c r="C974" s="322"/>
      <c r="D974" s="322"/>
      <c r="E974" s="322"/>
    </row>
    <row r="975" spans="1:5" ht="15" customHeight="1" x14ac:dyDescent="0.2">
      <c r="A975" s="322"/>
      <c r="B975" s="322"/>
      <c r="C975" s="322"/>
      <c r="D975" s="322"/>
      <c r="E975" s="322"/>
    </row>
    <row r="976" spans="1:5" ht="15" customHeight="1" x14ac:dyDescent="0.2">
      <c r="A976" s="322"/>
      <c r="B976" s="322"/>
      <c r="C976" s="322"/>
      <c r="D976" s="322"/>
      <c r="E976" s="322"/>
    </row>
    <row r="977" spans="1:5" ht="15" customHeight="1" x14ac:dyDescent="0.2">
      <c r="A977" s="322"/>
      <c r="B977" s="322"/>
      <c r="C977" s="322"/>
      <c r="D977" s="322"/>
      <c r="E977" s="322"/>
    </row>
    <row r="978" spans="1:5" ht="15" customHeight="1" x14ac:dyDescent="0.2">
      <c r="A978" s="322"/>
      <c r="B978" s="322"/>
      <c r="C978" s="322"/>
      <c r="D978" s="322"/>
      <c r="E978" s="322"/>
    </row>
    <row r="979" spans="1:5" ht="15" customHeight="1" x14ac:dyDescent="0.2"/>
    <row r="980" spans="1:5" ht="15" customHeight="1" x14ac:dyDescent="0.25">
      <c r="A980" s="64" t="s">
        <v>1</v>
      </c>
      <c r="B980" s="37"/>
      <c r="C980" s="37"/>
      <c r="D980" s="37"/>
      <c r="E980" s="37"/>
    </row>
    <row r="981" spans="1:5" ht="15" customHeight="1" x14ac:dyDescent="0.2">
      <c r="A981" s="132" t="s">
        <v>188</v>
      </c>
      <c r="B981" s="37"/>
      <c r="C981" s="37"/>
      <c r="D981" s="37"/>
      <c r="E981" s="39" t="s">
        <v>194</v>
      </c>
    </row>
    <row r="982" spans="1:5" ht="15" customHeight="1" x14ac:dyDescent="0.25">
      <c r="A982" s="36"/>
      <c r="B982" s="41"/>
      <c r="C982" s="37"/>
      <c r="D982" s="37"/>
      <c r="E982" s="42"/>
    </row>
    <row r="983" spans="1:5" ht="15" customHeight="1" x14ac:dyDescent="0.2">
      <c r="A983" s="47" t="s">
        <v>49</v>
      </c>
      <c r="B983" s="43" t="s">
        <v>50</v>
      </c>
      <c r="C983" s="43" t="s">
        <v>51</v>
      </c>
      <c r="D983" s="54" t="s">
        <v>52</v>
      </c>
      <c r="E983" s="45" t="s">
        <v>53</v>
      </c>
    </row>
    <row r="984" spans="1:5" ht="15" customHeight="1" x14ac:dyDescent="0.2">
      <c r="A984" s="129">
        <v>33113233</v>
      </c>
      <c r="B984" s="122">
        <v>90000100117</v>
      </c>
      <c r="C984" s="47"/>
      <c r="D984" s="169" t="s">
        <v>172</v>
      </c>
      <c r="E984" s="117">
        <v>-176961.01</v>
      </c>
    </row>
    <row r="985" spans="1:5" ht="15" customHeight="1" x14ac:dyDescent="0.2">
      <c r="A985" s="129">
        <v>33513233</v>
      </c>
      <c r="B985" s="122">
        <v>90000100117</v>
      </c>
      <c r="C985" s="47"/>
      <c r="D985" s="169" t="s">
        <v>172</v>
      </c>
      <c r="E985" s="117">
        <v>-1002779.1</v>
      </c>
    </row>
    <row r="986" spans="1:5" ht="15" customHeight="1" x14ac:dyDescent="0.2">
      <c r="A986" s="129"/>
      <c r="B986" s="122">
        <v>90000100117</v>
      </c>
      <c r="C986" s="47">
        <v>4379</v>
      </c>
      <c r="D986" s="75" t="s">
        <v>67</v>
      </c>
      <c r="E986" s="117">
        <v>13998.32</v>
      </c>
    </row>
    <row r="987" spans="1:5" ht="15" customHeight="1" x14ac:dyDescent="0.2">
      <c r="A987" s="129"/>
      <c r="B987" s="122">
        <v>90000100117</v>
      </c>
      <c r="C987" s="47">
        <v>4379</v>
      </c>
      <c r="D987" s="57" t="s">
        <v>195</v>
      </c>
      <c r="E987" s="117">
        <v>1322471.29</v>
      </c>
    </row>
    <row r="988" spans="1:5" ht="15" customHeight="1" x14ac:dyDescent="0.2">
      <c r="A988" s="146"/>
      <c r="B988" s="146"/>
      <c r="C988" s="60" t="s">
        <v>55</v>
      </c>
      <c r="D988" s="51"/>
      <c r="E988" s="52">
        <f>SUM(E984:E987)</f>
        <v>156729.50000000023</v>
      </c>
    </row>
    <row r="989" spans="1:5" ht="15" customHeight="1" x14ac:dyDescent="0.2">
      <c r="A989" s="41"/>
      <c r="B989" s="145"/>
      <c r="C989" s="142"/>
      <c r="D989" s="37"/>
      <c r="E989" s="147"/>
    </row>
    <row r="990" spans="1:5" ht="15" customHeight="1" x14ac:dyDescent="0.25">
      <c r="A990" s="36" t="s">
        <v>18</v>
      </c>
      <c r="B990" s="37"/>
      <c r="C990" s="37"/>
      <c r="D990" s="37"/>
      <c r="E990" s="37"/>
    </row>
    <row r="991" spans="1:5" ht="15" customHeight="1" x14ac:dyDescent="0.2">
      <c r="A991" s="132" t="s">
        <v>188</v>
      </c>
      <c r="B991" s="37"/>
      <c r="C991" s="37"/>
      <c r="D991" s="37"/>
      <c r="E991" s="39" t="s">
        <v>194</v>
      </c>
    </row>
    <row r="992" spans="1:5" ht="15" customHeight="1" x14ac:dyDescent="0.25">
      <c r="A992" s="36"/>
      <c r="B992" s="41"/>
      <c r="C992" s="37"/>
      <c r="D992" s="37"/>
      <c r="E992" s="42"/>
    </row>
    <row r="993" spans="1:5" ht="15" customHeight="1" x14ac:dyDescent="0.2">
      <c r="A993" s="141"/>
      <c r="B993" s="43" t="s">
        <v>50</v>
      </c>
      <c r="C993" s="43" t="s">
        <v>51</v>
      </c>
      <c r="D993" s="54" t="s">
        <v>52</v>
      </c>
      <c r="E993" s="45" t="s">
        <v>53</v>
      </c>
    </row>
    <row r="994" spans="1:5" ht="15" customHeight="1" x14ac:dyDescent="0.2">
      <c r="A994" s="170"/>
      <c r="B994" s="122">
        <v>60002100117</v>
      </c>
      <c r="C994" s="47">
        <v>4379</v>
      </c>
      <c r="D994" s="75" t="s">
        <v>68</v>
      </c>
      <c r="E994" s="117">
        <v>156729.5</v>
      </c>
    </row>
    <row r="995" spans="1:5" ht="15" customHeight="1" x14ac:dyDescent="0.2">
      <c r="A995" s="145"/>
      <c r="B995" s="146"/>
      <c r="C995" s="60" t="s">
        <v>55</v>
      </c>
      <c r="D995" s="51"/>
      <c r="E995" s="52">
        <f>SUM(E991:E992)</f>
        <v>0</v>
      </c>
    </row>
    <row r="996" spans="1:5" ht="15" customHeight="1" x14ac:dyDescent="0.2"/>
    <row r="997" spans="1:5" ht="15" customHeight="1" x14ac:dyDescent="0.2"/>
    <row r="998" spans="1:5" ht="15" customHeight="1" x14ac:dyDescent="0.25">
      <c r="A998" s="33" t="s">
        <v>196</v>
      </c>
    </row>
    <row r="999" spans="1:5" ht="15" customHeight="1" x14ac:dyDescent="0.2">
      <c r="A999" s="323" t="s">
        <v>197</v>
      </c>
      <c r="B999" s="323"/>
      <c r="C999" s="323"/>
      <c r="D999" s="323"/>
      <c r="E999" s="323"/>
    </row>
    <row r="1000" spans="1:5" ht="15" customHeight="1" x14ac:dyDescent="0.2">
      <c r="A1000" s="323"/>
      <c r="B1000" s="323"/>
      <c r="C1000" s="323"/>
      <c r="D1000" s="323"/>
      <c r="E1000" s="323"/>
    </row>
    <row r="1001" spans="1:5" ht="15" customHeight="1" x14ac:dyDescent="0.2">
      <c r="A1001" s="320" t="s">
        <v>198</v>
      </c>
      <c r="B1001" s="320"/>
      <c r="C1001" s="320"/>
      <c r="D1001" s="320"/>
      <c r="E1001" s="320"/>
    </row>
    <row r="1002" spans="1:5" ht="15" customHeight="1" x14ac:dyDescent="0.2">
      <c r="A1002" s="320"/>
      <c r="B1002" s="320"/>
      <c r="C1002" s="320"/>
      <c r="D1002" s="320"/>
      <c r="E1002" s="320"/>
    </row>
    <row r="1003" spans="1:5" ht="15" customHeight="1" x14ac:dyDescent="0.2">
      <c r="A1003" s="320"/>
      <c r="B1003" s="320"/>
      <c r="C1003" s="320"/>
      <c r="D1003" s="320"/>
      <c r="E1003" s="320"/>
    </row>
    <row r="1004" spans="1:5" ht="15" customHeight="1" x14ac:dyDescent="0.2">
      <c r="A1004" s="320"/>
      <c r="B1004" s="320"/>
      <c r="C1004" s="320"/>
      <c r="D1004" s="320"/>
      <c r="E1004" s="320"/>
    </row>
    <row r="1005" spans="1:5" ht="15" customHeight="1" x14ac:dyDescent="0.2">
      <c r="A1005" s="37"/>
      <c r="B1005" s="127"/>
      <c r="C1005" s="142"/>
      <c r="D1005" s="37"/>
      <c r="E1005" s="143"/>
    </row>
    <row r="1006" spans="1:5" ht="15" customHeight="1" x14ac:dyDescent="0.25">
      <c r="A1006" s="36" t="s">
        <v>18</v>
      </c>
      <c r="B1006" s="37"/>
      <c r="C1006" s="37"/>
      <c r="D1006" s="37"/>
      <c r="E1006" s="41"/>
    </row>
    <row r="1007" spans="1:5" ht="15" customHeight="1" x14ac:dyDescent="0.2">
      <c r="A1007" s="38" t="s">
        <v>199</v>
      </c>
      <c r="B1007" s="37"/>
      <c r="C1007" s="37"/>
      <c r="D1007" s="37"/>
      <c r="E1007" s="39" t="s">
        <v>200</v>
      </c>
    </row>
    <row r="1008" spans="1:5" ht="15" customHeight="1" x14ac:dyDescent="0.2">
      <c r="A1008" s="38"/>
      <c r="B1008" s="41"/>
      <c r="C1008" s="37"/>
      <c r="D1008" s="37"/>
      <c r="E1008" s="42"/>
    </row>
    <row r="1009" spans="1:5" ht="15" customHeight="1" x14ac:dyDescent="0.2">
      <c r="A1009" s="70"/>
      <c r="B1009" s="43" t="s">
        <v>50</v>
      </c>
      <c r="C1009" s="43" t="s">
        <v>51</v>
      </c>
      <c r="D1009" s="54" t="s">
        <v>52</v>
      </c>
      <c r="E1009" s="45" t="s">
        <v>53</v>
      </c>
    </row>
    <row r="1010" spans="1:5" ht="15" customHeight="1" x14ac:dyDescent="0.2">
      <c r="A1010" s="53"/>
      <c r="B1010" s="122">
        <v>11000007070</v>
      </c>
      <c r="C1010" s="47">
        <v>6113</v>
      </c>
      <c r="D1010" s="121" t="s">
        <v>94</v>
      </c>
      <c r="E1010" s="49">
        <v>-66762.600000000006</v>
      </c>
    </row>
    <row r="1011" spans="1:5" ht="15" customHeight="1" x14ac:dyDescent="0.2">
      <c r="A1011" s="53"/>
      <c r="B1011" s="122">
        <v>11000007083</v>
      </c>
      <c r="C1011" s="47">
        <v>6113</v>
      </c>
      <c r="D1011" s="121" t="s">
        <v>94</v>
      </c>
      <c r="E1011" s="49">
        <v>-34451.97</v>
      </c>
    </row>
    <row r="1012" spans="1:5" ht="15" customHeight="1" x14ac:dyDescent="0.2">
      <c r="A1012" s="53"/>
      <c r="B1012" s="122">
        <v>11000007357</v>
      </c>
      <c r="C1012" s="47">
        <v>6113</v>
      </c>
      <c r="D1012" s="121" t="s">
        <v>94</v>
      </c>
      <c r="E1012" s="49">
        <v>-230000</v>
      </c>
    </row>
    <row r="1013" spans="1:5" ht="15" customHeight="1" x14ac:dyDescent="0.2">
      <c r="A1013" s="53"/>
      <c r="B1013" s="122">
        <v>11000007565</v>
      </c>
      <c r="C1013" s="47">
        <v>6113</v>
      </c>
      <c r="D1013" s="121" t="s">
        <v>94</v>
      </c>
      <c r="E1013" s="49">
        <v>50000</v>
      </c>
    </row>
    <row r="1014" spans="1:5" ht="15" customHeight="1" x14ac:dyDescent="0.2">
      <c r="A1014" s="53"/>
      <c r="B1014" s="122">
        <v>11000007566</v>
      </c>
      <c r="C1014" s="47">
        <v>6113</v>
      </c>
      <c r="D1014" s="121" t="s">
        <v>94</v>
      </c>
      <c r="E1014" s="49">
        <v>35000</v>
      </c>
    </row>
    <row r="1015" spans="1:5" ht="15" customHeight="1" x14ac:dyDescent="0.2">
      <c r="A1015" s="53"/>
      <c r="B1015" s="122">
        <v>11000007564</v>
      </c>
      <c r="C1015" s="47">
        <v>6113</v>
      </c>
      <c r="D1015" s="121" t="s">
        <v>94</v>
      </c>
      <c r="E1015" s="49">
        <v>246214.57</v>
      </c>
    </row>
    <row r="1016" spans="1:5" ht="15" customHeight="1" x14ac:dyDescent="0.2">
      <c r="A1016" s="171"/>
      <c r="B1016" s="125"/>
      <c r="C1016" s="79" t="s">
        <v>55</v>
      </c>
      <c r="D1016" s="93"/>
      <c r="E1016" s="94">
        <f>SUM(E1010:E1015)</f>
        <v>0</v>
      </c>
    </row>
    <row r="1017" spans="1:5" ht="15" customHeight="1" x14ac:dyDescent="0.2"/>
    <row r="1018" spans="1:5" ht="15" customHeight="1" x14ac:dyDescent="0.2"/>
    <row r="1019" spans="1:5" ht="15" customHeight="1" x14ac:dyDescent="0.25">
      <c r="A1019" s="33" t="s">
        <v>201</v>
      </c>
    </row>
    <row r="1020" spans="1:5" ht="15" customHeight="1" x14ac:dyDescent="0.2">
      <c r="A1020" s="323" t="s">
        <v>157</v>
      </c>
      <c r="B1020" s="323"/>
      <c r="C1020" s="323"/>
      <c r="D1020" s="323"/>
      <c r="E1020" s="323"/>
    </row>
    <row r="1021" spans="1:5" ht="15" customHeight="1" x14ac:dyDescent="0.2">
      <c r="A1021" s="323"/>
      <c r="B1021" s="323"/>
      <c r="C1021" s="323"/>
      <c r="D1021" s="323"/>
      <c r="E1021" s="323"/>
    </row>
    <row r="1022" spans="1:5" ht="15" customHeight="1" x14ac:dyDescent="0.2">
      <c r="A1022" s="320" t="s">
        <v>202</v>
      </c>
      <c r="B1022" s="320"/>
      <c r="C1022" s="320"/>
      <c r="D1022" s="320"/>
      <c r="E1022" s="320"/>
    </row>
    <row r="1023" spans="1:5" ht="15" customHeight="1" x14ac:dyDescent="0.2">
      <c r="A1023" s="320"/>
      <c r="B1023" s="320"/>
      <c r="C1023" s="320"/>
      <c r="D1023" s="320"/>
      <c r="E1023" s="320"/>
    </row>
    <row r="1024" spans="1:5" ht="15" customHeight="1" x14ac:dyDescent="0.2">
      <c r="A1024" s="320"/>
      <c r="B1024" s="320"/>
      <c r="C1024" s="320"/>
      <c r="D1024" s="320"/>
      <c r="E1024" s="320"/>
    </row>
    <row r="1025" spans="1:5" ht="15" customHeight="1" x14ac:dyDescent="0.2">
      <c r="A1025" s="320"/>
      <c r="B1025" s="320"/>
      <c r="C1025" s="320"/>
      <c r="D1025" s="320"/>
      <c r="E1025" s="320"/>
    </row>
    <row r="1026" spans="1:5" ht="15" customHeight="1" x14ac:dyDescent="0.2">
      <c r="A1026" s="320"/>
      <c r="B1026" s="320"/>
      <c r="C1026" s="320"/>
      <c r="D1026" s="320"/>
      <c r="E1026" s="320"/>
    </row>
    <row r="1027" spans="1:5" ht="15" customHeight="1" x14ac:dyDescent="0.2">
      <c r="A1027" s="37"/>
      <c r="B1027" s="141"/>
      <c r="C1027" s="142"/>
      <c r="D1027" s="37"/>
      <c r="E1027" s="143"/>
    </row>
    <row r="1028" spans="1:5" ht="15" customHeight="1" x14ac:dyDescent="0.25">
      <c r="A1028" s="36" t="s">
        <v>18</v>
      </c>
      <c r="B1028" s="61"/>
      <c r="C1028" s="37"/>
      <c r="D1028" s="37"/>
      <c r="E1028" s="41"/>
    </row>
    <row r="1029" spans="1:5" ht="15" customHeight="1" x14ac:dyDescent="0.2">
      <c r="A1029" s="38" t="s">
        <v>159</v>
      </c>
      <c r="B1029" s="61"/>
      <c r="C1029" s="37"/>
      <c r="D1029" s="37"/>
      <c r="E1029" s="39" t="s">
        <v>160</v>
      </c>
    </row>
    <row r="1030" spans="1:5" ht="15" customHeight="1" x14ac:dyDescent="0.2">
      <c r="A1030" s="38"/>
      <c r="B1030" s="87"/>
      <c r="C1030" s="37"/>
      <c r="D1030" s="37"/>
      <c r="E1030" s="42"/>
    </row>
    <row r="1031" spans="1:5" ht="15" customHeight="1" x14ac:dyDescent="0.2">
      <c r="A1031" s="43" t="s">
        <v>49</v>
      </c>
      <c r="B1031" s="43" t="s">
        <v>50</v>
      </c>
      <c r="C1031" s="43" t="s">
        <v>51</v>
      </c>
      <c r="D1031" s="54" t="s">
        <v>52</v>
      </c>
      <c r="E1031" s="45" t="s">
        <v>53</v>
      </c>
    </row>
    <row r="1032" spans="1:5" ht="15" customHeight="1" x14ac:dyDescent="0.2">
      <c r="A1032" s="172">
        <v>4001</v>
      </c>
      <c r="B1032" s="173">
        <v>12000000000</v>
      </c>
      <c r="C1032" s="56">
        <v>6172</v>
      </c>
      <c r="D1032" s="121" t="s">
        <v>203</v>
      </c>
      <c r="E1032" s="117">
        <v>-2000</v>
      </c>
    </row>
    <row r="1033" spans="1:5" ht="15" customHeight="1" x14ac:dyDescent="0.2">
      <c r="A1033" s="172">
        <v>4001</v>
      </c>
      <c r="B1033" s="122">
        <v>12000000000</v>
      </c>
      <c r="C1033" s="144">
        <v>6172</v>
      </c>
      <c r="D1033" s="121" t="s">
        <v>129</v>
      </c>
      <c r="E1033" s="117">
        <v>2000</v>
      </c>
    </row>
    <row r="1034" spans="1:5" ht="15" customHeight="1" x14ac:dyDescent="0.2">
      <c r="A1034" s="113"/>
      <c r="B1034" s="146"/>
      <c r="C1034" s="79" t="s">
        <v>55</v>
      </c>
      <c r="D1034" s="51"/>
      <c r="E1034" s="52">
        <f>SUM(E1032:E1033)</f>
        <v>0</v>
      </c>
    </row>
    <row r="1035" spans="1:5" ht="15" customHeight="1" x14ac:dyDescent="0.2"/>
    <row r="1036" spans="1:5" ht="15" customHeight="1" x14ac:dyDescent="0.2"/>
    <row r="1037" spans="1:5" ht="15" customHeight="1" x14ac:dyDescent="0.2"/>
    <row r="1038" spans="1:5" ht="15" customHeight="1" x14ac:dyDescent="0.2"/>
    <row r="1039" spans="1:5" ht="15" customHeight="1" x14ac:dyDescent="0.2"/>
    <row r="1040" spans="1:5" ht="15" customHeight="1" x14ac:dyDescent="0.2"/>
    <row r="1041" spans="1:5" ht="15" customHeight="1" x14ac:dyDescent="0.2"/>
    <row r="1042" spans="1:5" ht="15" customHeight="1" x14ac:dyDescent="0.25">
      <c r="A1042" s="33" t="s">
        <v>204</v>
      </c>
    </row>
    <row r="1043" spans="1:5" ht="15" customHeight="1" x14ac:dyDescent="0.2">
      <c r="A1043" s="323" t="s">
        <v>205</v>
      </c>
      <c r="B1043" s="323"/>
      <c r="C1043" s="323"/>
      <c r="D1043" s="323"/>
      <c r="E1043" s="323"/>
    </row>
    <row r="1044" spans="1:5" ht="15" customHeight="1" x14ac:dyDescent="0.2">
      <c r="A1044" s="323"/>
      <c r="B1044" s="323"/>
      <c r="C1044" s="323"/>
      <c r="D1044" s="323"/>
      <c r="E1044" s="323"/>
    </row>
    <row r="1045" spans="1:5" ht="15" customHeight="1" x14ac:dyDescent="0.2">
      <c r="A1045" s="320" t="s">
        <v>206</v>
      </c>
      <c r="B1045" s="320"/>
      <c r="C1045" s="320"/>
      <c r="D1045" s="320"/>
      <c r="E1045" s="320"/>
    </row>
    <row r="1046" spans="1:5" ht="15" customHeight="1" x14ac:dyDescent="0.2">
      <c r="A1046" s="320"/>
      <c r="B1046" s="320"/>
      <c r="C1046" s="320"/>
      <c r="D1046" s="320"/>
      <c r="E1046" s="320"/>
    </row>
    <row r="1047" spans="1:5" ht="15" customHeight="1" x14ac:dyDescent="0.2">
      <c r="A1047" s="320"/>
      <c r="B1047" s="320"/>
      <c r="C1047" s="320"/>
      <c r="D1047" s="320"/>
      <c r="E1047" s="320"/>
    </row>
    <row r="1048" spans="1:5" ht="15" customHeight="1" x14ac:dyDescent="0.2">
      <c r="A1048" s="320"/>
      <c r="B1048" s="320"/>
      <c r="C1048" s="320"/>
      <c r="D1048" s="320"/>
      <c r="E1048" s="320"/>
    </row>
    <row r="1049" spans="1:5" ht="15" customHeight="1" x14ac:dyDescent="0.2">
      <c r="A1049" s="320"/>
      <c r="B1049" s="320"/>
      <c r="C1049" s="320"/>
      <c r="D1049" s="320"/>
      <c r="E1049" s="320"/>
    </row>
    <row r="1050" spans="1:5" ht="15" customHeight="1" x14ac:dyDescent="0.2"/>
    <row r="1051" spans="1:5" ht="15" customHeight="1" x14ac:dyDescent="0.25">
      <c r="A1051" s="64" t="s">
        <v>18</v>
      </c>
      <c r="B1051" s="37"/>
      <c r="C1051" s="37"/>
      <c r="D1051" s="37"/>
      <c r="E1051" s="37"/>
    </row>
    <row r="1052" spans="1:5" ht="15" customHeight="1" x14ac:dyDescent="0.2">
      <c r="A1052" s="66" t="s">
        <v>207</v>
      </c>
      <c r="B1052" s="37"/>
      <c r="C1052" s="37"/>
      <c r="D1052" s="37"/>
      <c r="E1052" s="39" t="s">
        <v>208</v>
      </c>
    </row>
    <row r="1053" spans="1:5" ht="15" customHeight="1" x14ac:dyDescent="0.2">
      <c r="A1053" s="174"/>
      <c r="B1053" s="128"/>
      <c r="C1053" s="37"/>
      <c r="D1053" s="37"/>
      <c r="E1053" s="42"/>
    </row>
    <row r="1054" spans="1:5" ht="15" customHeight="1" x14ac:dyDescent="0.2">
      <c r="A1054" s="43" t="s">
        <v>49</v>
      </c>
      <c r="B1054" s="43" t="s">
        <v>50</v>
      </c>
      <c r="C1054" s="43" t="s">
        <v>51</v>
      </c>
      <c r="D1054" s="54" t="s">
        <v>52</v>
      </c>
      <c r="E1054" s="45" t="s">
        <v>53</v>
      </c>
    </row>
    <row r="1055" spans="1:5" ht="15" customHeight="1" x14ac:dyDescent="0.2">
      <c r="A1055" s="55">
        <v>35</v>
      </c>
      <c r="B1055" s="56">
        <v>30102000000</v>
      </c>
      <c r="C1055" s="47">
        <v>3639</v>
      </c>
      <c r="D1055" s="91" t="s">
        <v>178</v>
      </c>
      <c r="E1055" s="49">
        <v>-60000</v>
      </c>
    </row>
    <row r="1056" spans="1:5" ht="15" customHeight="1" x14ac:dyDescent="0.2">
      <c r="A1056" s="113">
        <v>35</v>
      </c>
      <c r="B1056" s="56">
        <v>30101000000</v>
      </c>
      <c r="C1056" s="47">
        <v>3639</v>
      </c>
      <c r="D1056" s="91" t="s">
        <v>116</v>
      </c>
      <c r="E1056" s="100">
        <v>60000</v>
      </c>
    </row>
    <row r="1057" spans="1:5" ht="15" customHeight="1" x14ac:dyDescent="0.2">
      <c r="A1057" s="92"/>
      <c r="B1057" s="120"/>
      <c r="C1057" s="79" t="s">
        <v>55</v>
      </c>
      <c r="D1057" s="93"/>
      <c r="E1057" s="94">
        <f>SUM(E1055:E1056)</f>
        <v>0</v>
      </c>
    </row>
    <row r="1058" spans="1:5" ht="15" customHeight="1" x14ac:dyDescent="0.2"/>
    <row r="1059" spans="1:5" ht="15" customHeight="1" x14ac:dyDescent="0.2"/>
    <row r="1060" spans="1:5" ht="15" customHeight="1" x14ac:dyDescent="0.25">
      <c r="A1060" s="33" t="s">
        <v>209</v>
      </c>
    </row>
    <row r="1061" spans="1:5" ht="15" customHeight="1" x14ac:dyDescent="0.2">
      <c r="A1061" s="323" t="s">
        <v>121</v>
      </c>
      <c r="B1061" s="323"/>
      <c r="C1061" s="323"/>
      <c r="D1061" s="323"/>
      <c r="E1061" s="323"/>
    </row>
    <row r="1062" spans="1:5" ht="15" customHeight="1" x14ac:dyDescent="0.2">
      <c r="A1062" s="323"/>
      <c r="B1062" s="323"/>
      <c r="C1062" s="323"/>
      <c r="D1062" s="323"/>
      <c r="E1062" s="323"/>
    </row>
    <row r="1063" spans="1:5" ht="15" customHeight="1" x14ac:dyDescent="0.2">
      <c r="A1063" s="320" t="s">
        <v>210</v>
      </c>
      <c r="B1063" s="320"/>
      <c r="C1063" s="320"/>
      <c r="D1063" s="320"/>
      <c r="E1063" s="320"/>
    </row>
    <row r="1064" spans="1:5" ht="15" customHeight="1" x14ac:dyDescent="0.2">
      <c r="A1064" s="320"/>
      <c r="B1064" s="320"/>
      <c r="C1064" s="320"/>
      <c r="D1064" s="320"/>
      <c r="E1064" s="320"/>
    </row>
    <row r="1065" spans="1:5" ht="15" customHeight="1" x14ac:dyDescent="0.2">
      <c r="A1065" s="320"/>
      <c r="B1065" s="320"/>
      <c r="C1065" s="320"/>
      <c r="D1065" s="320"/>
      <c r="E1065" s="320"/>
    </row>
    <row r="1066" spans="1:5" ht="15" customHeight="1" x14ac:dyDescent="0.2">
      <c r="A1066" s="320"/>
      <c r="B1066" s="320"/>
      <c r="C1066" s="320"/>
      <c r="D1066" s="320"/>
      <c r="E1066" s="320"/>
    </row>
    <row r="1067" spans="1:5" ht="15" customHeight="1" x14ac:dyDescent="0.2">
      <c r="A1067" s="320"/>
      <c r="B1067" s="320"/>
      <c r="C1067" s="320"/>
      <c r="D1067" s="320"/>
      <c r="E1067" s="320"/>
    </row>
    <row r="1068" spans="1:5" ht="15" customHeight="1" x14ac:dyDescent="0.2">
      <c r="A1068" s="320"/>
      <c r="B1068" s="320"/>
      <c r="C1068" s="320"/>
      <c r="D1068" s="320"/>
      <c r="E1068" s="320"/>
    </row>
    <row r="1069" spans="1:5" ht="15" customHeight="1" x14ac:dyDescent="0.2">
      <c r="A1069" s="320"/>
      <c r="B1069" s="320"/>
      <c r="C1069" s="320"/>
      <c r="D1069" s="320"/>
      <c r="E1069" s="320"/>
    </row>
    <row r="1070" spans="1:5" ht="15" customHeight="1" x14ac:dyDescent="0.2"/>
    <row r="1071" spans="1:5" ht="15" customHeight="1" x14ac:dyDescent="0.25">
      <c r="A1071" s="36" t="s">
        <v>18</v>
      </c>
      <c r="B1071" s="37"/>
      <c r="C1071" s="37"/>
      <c r="D1071" s="37"/>
      <c r="E1071" s="37"/>
    </row>
    <row r="1072" spans="1:5" ht="15" customHeight="1" x14ac:dyDescent="0.2">
      <c r="A1072" s="38" t="s">
        <v>211</v>
      </c>
      <c r="B1072" s="37"/>
      <c r="C1072" s="37"/>
      <c r="D1072" s="37"/>
      <c r="E1072" s="39" t="s">
        <v>212</v>
      </c>
    </row>
    <row r="1073" spans="1:5" ht="15" customHeight="1" x14ac:dyDescent="0.2">
      <c r="A1073" s="127"/>
      <c r="B1073" s="128"/>
      <c r="C1073" s="37"/>
      <c r="D1073" s="37"/>
      <c r="E1073" s="42"/>
    </row>
    <row r="1074" spans="1:5" ht="15" customHeight="1" x14ac:dyDescent="0.2">
      <c r="A1074" s="47" t="s">
        <v>49</v>
      </c>
      <c r="B1074" s="43" t="s">
        <v>50</v>
      </c>
      <c r="C1074" s="43" t="s">
        <v>51</v>
      </c>
      <c r="D1074" s="54" t="s">
        <v>52</v>
      </c>
      <c r="E1074" s="45" t="s">
        <v>53</v>
      </c>
    </row>
    <row r="1075" spans="1:5" ht="15" customHeight="1" x14ac:dyDescent="0.2">
      <c r="A1075" s="129"/>
      <c r="B1075" s="114">
        <v>60009100558</v>
      </c>
      <c r="C1075" s="47">
        <v>6172</v>
      </c>
      <c r="D1075" s="91" t="s">
        <v>213</v>
      </c>
      <c r="E1075" s="139">
        <v>-432000</v>
      </c>
    </row>
    <row r="1076" spans="1:5" ht="15" customHeight="1" x14ac:dyDescent="0.2">
      <c r="A1076" s="129">
        <v>36100880</v>
      </c>
      <c r="B1076" s="114">
        <v>60009100558</v>
      </c>
      <c r="C1076" s="47">
        <v>6172</v>
      </c>
      <c r="D1076" s="175" t="s">
        <v>213</v>
      </c>
      <c r="E1076" s="139">
        <v>64800</v>
      </c>
    </row>
    <row r="1077" spans="1:5" ht="15" customHeight="1" x14ac:dyDescent="0.2">
      <c r="A1077" s="129">
        <v>36500881</v>
      </c>
      <c r="B1077" s="114">
        <v>60009100558</v>
      </c>
      <c r="C1077" s="47">
        <v>6172</v>
      </c>
      <c r="D1077" s="175" t="s">
        <v>213</v>
      </c>
      <c r="E1077" s="139">
        <v>367200</v>
      </c>
    </row>
    <row r="1078" spans="1:5" ht="15" customHeight="1" x14ac:dyDescent="0.2">
      <c r="A1078" s="129"/>
      <c r="B1078" s="114"/>
      <c r="C1078" s="60" t="s">
        <v>55</v>
      </c>
      <c r="D1078" s="51"/>
      <c r="E1078" s="52">
        <f>SUM(E1075:E1077)</f>
        <v>0</v>
      </c>
    </row>
    <row r="1079" spans="1:5" ht="15" customHeight="1" x14ac:dyDescent="0.2"/>
    <row r="1080" spans="1:5" ht="15" customHeight="1" x14ac:dyDescent="0.25">
      <c r="A1080" s="36" t="s">
        <v>18</v>
      </c>
      <c r="B1080" s="37"/>
      <c r="C1080" s="37"/>
      <c r="D1080" s="37"/>
      <c r="E1080" s="37"/>
    </row>
    <row r="1081" spans="1:5" ht="15" customHeight="1" x14ac:dyDescent="0.2">
      <c r="A1081" s="66" t="s">
        <v>123</v>
      </c>
      <c r="B1081" s="37"/>
      <c r="C1081" s="37"/>
      <c r="D1081" s="37"/>
      <c r="E1081" s="39" t="s">
        <v>124</v>
      </c>
    </row>
    <row r="1082" spans="1:5" ht="15" customHeight="1" x14ac:dyDescent="0.2">
      <c r="A1082" s="127"/>
      <c r="B1082" s="128"/>
      <c r="C1082" s="37"/>
      <c r="D1082" s="37"/>
      <c r="E1082" s="42"/>
    </row>
    <row r="1083" spans="1:5" ht="15" customHeight="1" x14ac:dyDescent="0.2">
      <c r="A1083" s="47" t="s">
        <v>49</v>
      </c>
      <c r="B1083" s="43" t="s">
        <v>50</v>
      </c>
      <c r="C1083" s="43" t="s">
        <v>51</v>
      </c>
      <c r="D1083" s="54" t="s">
        <v>52</v>
      </c>
      <c r="E1083" s="45" t="s">
        <v>53</v>
      </c>
    </row>
    <row r="1084" spans="1:5" ht="15" customHeight="1" x14ac:dyDescent="0.2">
      <c r="A1084" s="129">
        <v>38100874</v>
      </c>
      <c r="B1084" s="114">
        <v>60004100149</v>
      </c>
      <c r="C1084" s="47">
        <v>2212</v>
      </c>
      <c r="D1084" s="91" t="s">
        <v>125</v>
      </c>
      <c r="E1084" s="49">
        <v>-32640</v>
      </c>
    </row>
    <row r="1085" spans="1:5" ht="15" customHeight="1" x14ac:dyDescent="0.2">
      <c r="A1085" s="129">
        <v>38100870</v>
      </c>
      <c r="B1085" s="114">
        <v>60004100149</v>
      </c>
      <c r="C1085" s="47">
        <v>2212</v>
      </c>
      <c r="D1085" s="91" t="s">
        <v>125</v>
      </c>
      <c r="E1085" s="49">
        <v>4896</v>
      </c>
    </row>
    <row r="1086" spans="1:5" ht="15" customHeight="1" x14ac:dyDescent="0.2">
      <c r="A1086" s="129">
        <v>38500871</v>
      </c>
      <c r="B1086" s="114">
        <v>60004100149</v>
      </c>
      <c r="C1086" s="47">
        <v>2212</v>
      </c>
      <c r="D1086" s="91" t="s">
        <v>125</v>
      </c>
      <c r="E1086" s="49">
        <v>27744</v>
      </c>
    </row>
    <row r="1087" spans="1:5" ht="15" customHeight="1" x14ac:dyDescent="0.2">
      <c r="A1087" s="129"/>
      <c r="B1087" s="114"/>
      <c r="C1087" s="60" t="s">
        <v>55</v>
      </c>
      <c r="D1087" s="51"/>
      <c r="E1087" s="52">
        <f>SUM(E1084:E1086)</f>
        <v>0</v>
      </c>
    </row>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5">
      <c r="A1093" s="33" t="s">
        <v>214</v>
      </c>
    </row>
    <row r="1094" spans="1:5" ht="15" customHeight="1" x14ac:dyDescent="0.2">
      <c r="A1094" s="323" t="s">
        <v>121</v>
      </c>
      <c r="B1094" s="323"/>
      <c r="C1094" s="323"/>
      <c r="D1094" s="323"/>
      <c r="E1094" s="323"/>
    </row>
    <row r="1095" spans="1:5" ht="15" customHeight="1" x14ac:dyDescent="0.2">
      <c r="A1095" s="323"/>
      <c r="B1095" s="323"/>
      <c r="C1095" s="323"/>
      <c r="D1095" s="323"/>
      <c r="E1095" s="323"/>
    </row>
    <row r="1096" spans="1:5" ht="15" customHeight="1" x14ac:dyDescent="0.2">
      <c r="A1096" s="320" t="s">
        <v>215</v>
      </c>
      <c r="B1096" s="320"/>
      <c r="C1096" s="320"/>
      <c r="D1096" s="320"/>
      <c r="E1096" s="320"/>
    </row>
    <row r="1097" spans="1:5" ht="15" customHeight="1" x14ac:dyDescent="0.2">
      <c r="A1097" s="320"/>
      <c r="B1097" s="320"/>
      <c r="C1097" s="320"/>
      <c r="D1097" s="320"/>
      <c r="E1097" s="320"/>
    </row>
    <row r="1098" spans="1:5" ht="15" customHeight="1" x14ac:dyDescent="0.2">
      <c r="A1098" s="320"/>
      <c r="B1098" s="320"/>
      <c r="C1098" s="320"/>
      <c r="D1098" s="320"/>
      <c r="E1098" s="320"/>
    </row>
    <row r="1099" spans="1:5" ht="15" customHeight="1" x14ac:dyDescent="0.2">
      <c r="A1099" s="320"/>
      <c r="B1099" s="320"/>
      <c r="C1099" s="320"/>
      <c r="D1099" s="320"/>
      <c r="E1099" s="320"/>
    </row>
    <row r="1100" spans="1:5" ht="15" customHeight="1" x14ac:dyDescent="0.2">
      <c r="A1100" s="320"/>
      <c r="B1100" s="320"/>
      <c r="C1100" s="320"/>
      <c r="D1100" s="320"/>
      <c r="E1100" s="320"/>
    </row>
    <row r="1101" spans="1:5" ht="15" customHeight="1" x14ac:dyDescent="0.2">
      <c r="A1101" s="320"/>
      <c r="B1101" s="320"/>
      <c r="C1101" s="320"/>
      <c r="D1101" s="320"/>
      <c r="E1101" s="320"/>
    </row>
    <row r="1102" spans="1:5" ht="15" customHeight="1" x14ac:dyDescent="0.2"/>
    <row r="1103" spans="1:5" ht="15" customHeight="1" x14ac:dyDescent="0.25">
      <c r="A1103" s="36" t="s">
        <v>18</v>
      </c>
      <c r="B1103" s="37"/>
      <c r="C1103" s="37"/>
      <c r="D1103" s="37"/>
      <c r="E1103" s="37"/>
    </row>
    <row r="1104" spans="1:5" ht="15" customHeight="1" x14ac:dyDescent="0.2">
      <c r="A1104" s="176" t="s">
        <v>188</v>
      </c>
      <c r="B1104" s="37"/>
      <c r="C1104" s="37"/>
      <c r="D1104" s="37"/>
      <c r="E1104" s="39" t="s">
        <v>189</v>
      </c>
    </row>
    <row r="1105" spans="1:5" ht="15" customHeight="1" x14ac:dyDescent="0.25">
      <c r="A1105" s="36"/>
      <c r="B1105" s="41"/>
      <c r="C1105" s="37"/>
      <c r="D1105" s="37"/>
      <c r="E1105" s="42"/>
    </row>
    <row r="1106" spans="1:5" ht="15" customHeight="1" x14ac:dyDescent="0.2">
      <c r="A1106" s="47" t="s">
        <v>49</v>
      </c>
      <c r="B1106" s="43" t="s">
        <v>50</v>
      </c>
      <c r="C1106" s="43" t="s">
        <v>51</v>
      </c>
      <c r="D1106" s="54" t="s">
        <v>52</v>
      </c>
      <c r="E1106" s="43" t="s">
        <v>53</v>
      </c>
    </row>
    <row r="1107" spans="1:5" ht="15" customHeight="1" x14ac:dyDescent="0.2">
      <c r="A1107" s="129">
        <v>33113233</v>
      </c>
      <c r="B1107" s="122">
        <v>60002100580</v>
      </c>
      <c r="C1107" s="47">
        <v>4378</v>
      </c>
      <c r="D1107" s="121" t="s">
        <v>93</v>
      </c>
      <c r="E1107" s="117">
        <v>-13285.86</v>
      </c>
    </row>
    <row r="1108" spans="1:5" ht="15" customHeight="1" x14ac:dyDescent="0.2">
      <c r="A1108" s="129">
        <v>33513233</v>
      </c>
      <c r="B1108" s="122">
        <v>60002100580</v>
      </c>
      <c r="C1108" s="47">
        <v>4378</v>
      </c>
      <c r="D1108" s="121" t="s">
        <v>93</v>
      </c>
      <c r="E1108" s="117">
        <v>-75286.539999999994</v>
      </c>
    </row>
    <row r="1109" spans="1:5" ht="15" customHeight="1" x14ac:dyDescent="0.2">
      <c r="A1109" s="129">
        <v>33113233</v>
      </c>
      <c r="B1109" s="122">
        <v>60002100580</v>
      </c>
      <c r="C1109" s="47">
        <v>4378</v>
      </c>
      <c r="D1109" s="121" t="s">
        <v>164</v>
      </c>
      <c r="E1109" s="117">
        <v>7684.56</v>
      </c>
    </row>
    <row r="1110" spans="1:5" ht="15" customHeight="1" x14ac:dyDescent="0.2">
      <c r="A1110" s="129">
        <v>33513233</v>
      </c>
      <c r="B1110" s="122">
        <v>60002100580</v>
      </c>
      <c r="C1110" s="47">
        <v>4378</v>
      </c>
      <c r="D1110" s="121" t="s">
        <v>164</v>
      </c>
      <c r="E1110" s="117">
        <v>43545.84</v>
      </c>
    </row>
    <row r="1111" spans="1:5" ht="15" customHeight="1" x14ac:dyDescent="0.2">
      <c r="A1111" s="129">
        <v>33113233</v>
      </c>
      <c r="B1111" s="122">
        <v>60002100580</v>
      </c>
      <c r="C1111" s="47">
        <v>4378</v>
      </c>
      <c r="D1111" s="121" t="s">
        <v>216</v>
      </c>
      <c r="E1111" s="117">
        <v>1211.25</v>
      </c>
    </row>
    <row r="1112" spans="1:5" ht="15" customHeight="1" x14ac:dyDescent="0.2">
      <c r="A1112" s="129">
        <v>33513233</v>
      </c>
      <c r="B1112" s="122">
        <v>60002100580</v>
      </c>
      <c r="C1112" s="47">
        <v>4378</v>
      </c>
      <c r="D1112" s="121" t="s">
        <v>216</v>
      </c>
      <c r="E1112" s="117">
        <v>6863.75</v>
      </c>
    </row>
    <row r="1113" spans="1:5" ht="15" customHeight="1" x14ac:dyDescent="0.2">
      <c r="A1113" s="129">
        <v>33113233</v>
      </c>
      <c r="B1113" s="122">
        <v>60002100580</v>
      </c>
      <c r="C1113" s="47">
        <v>4378</v>
      </c>
      <c r="D1113" s="121" t="s">
        <v>165</v>
      </c>
      <c r="E1113" s="117">
        <v>3161.7</v>
      </c>
    </row>
    <row r="1114" spans="1:5" ht="15" customHeight="1" x14ac:dyDescent="0.2">
      <c r="A1114" s="129">
        <v>33513233</v>
      </c>
      <c r="B1114" s="122">
        <v>60002100580</v>
      </c>
      <c r="C1114" s="47">
        <v>4378</v>
      </c>
      <c r="D1114" s="121" t="s">
        <v>165</v>
      </c>
      <c r="E1114" s="117">
        <v>17916.3</v>
      </c>
    </row>
    <row r="1115" spans="1:5" ht="15" customHeight="1" x14ac:dyDescent="0.2">
      <c r="A1115" s="129">
        <v>33113233</v>
      </c>
      <c r="B1115" s="122">
        <v>60002100580</v>
      </c>
      <c r="C1115" s="47">
        <v>4378</v>
      </c>
      <c r="D1115" s="121" t="s">
        <v>166</v>
      </c>
      <c r="E1115" s="117">
        <v>1228.3499999999999</v>
      </c>
    </row>
    <row r="1116" spans="1:5" ht="15" customHeight="1" x14ac:dyDescent="0.2">
      <c r="A1116" s="129">
        <v>33513233</v>
      </c>
      <c r="B1116" s="122">
        <v>60002100580</v>
      </c>
      <c r="C1116" s="47">
        <v>4378</v>
      </c>
      <c r="D1116" s="121" t="s">
        <v>166</v>
      </c>
      <c r="E1116" s="117">
        <v>6960.65</v>
      </c>
    </row>
    <row r="1117" spans="1:5" ht="15" customHeight="1" x14ac:dyDescent="0.2">
      <c r="A1117" s="146"/>
      <c r="B1117" s="146"/>
      <c r="C1117" s="60" t="s">
        <v>55</v>
      </c>
      <c r="D1117" s="51"/>
      <c r="E1117" s="52">
        <f>SUM(E1107:E1116)</f>
        <v>0</v>
      </c>
    </row>
    <row r="1118" spans="1:5" ht="15" customHeight="1" x14ac:dyDescent="0.2"/>
    <row r="1119" spans="1:5" ht="15" customHeight="1" x14ac:dyDescent="0.2"/>
    <row r="1120" spans="1:5" ht="15" customHeight="1" x14ac:dyDescent="0.25">
      <c r="A1120" s="33" t="s">
        <v>217</v>
      </c>
    </row>
    <row r="1121" spans="1:5" ht="15" customHeight="1" x14ac:dyDescent="0.2">
      <c r="A1121" s="323" t="s">
        <v>121</v>
      </c>
      <c r="B1121" s="323"/>
      <c r="C1121" s="323"/>
      <c r="D1121" s="323"/>
      <c r="E1121" s="323"/>
    </row>
    <row r="1122" spans="1:5" ht="15" customHeight="1" x14ac:dyDescent="0.2">
      <c r="A1122" s="323"/>
      <c r="B1122" s="323"/>
      <c r="C1122" s="323"/>
      <c r="D1122" s="323"/>
      <c r="E1122" s="323"/>
    </row>
    <row r="1123" spans="1:5" ht="15" customHeight="1" x14ac:dyDescent="0.2">
      <c r="A1123" s="320" t="s">
        <v>218</v>
      </c>
      <c r="B1123" s="320"/>
      <c r="C1123" s="320"/>
      <c r="D1123" s="320"/>
      <c r="E1123" s="320"/>
    </row>
    <row r="1124" spans="1:5" ht="15" customHeight="1" x14ac:dyDescent="0.2">
      <c r="A1124" s="320"/>
      <c r="B1124" s="320"/>
      <c r="C1124" s="320"/>
      <c r="D1124" s="320"/>
      <c r="E1124" s="320"/>
    </row>
    <row r="1125" spans="1:5" ht="15" customHeight="1" x14ac:dyDescent="0.2">
      <c r="A1125" s="320"/>
      <c r="B1125" s="320"/>
      <c r="C1125" s="320"/>
      <c r="D1125" s="320"/>
      <c r="E1125" s="320"/>
    </row>
    <row r="1126" spans="1:5" ht="15" customHeight="1" x14ac:dyDescent="0.2">
      <c r="A1126" s="320"/>
      <c r="B1126" s="320"/>
      <c r="C1126" s="320"/>
      <c r="D1126" s="320"/>
      <c r="E1126" s="320"/>
    </row>
    <row r="1127" spans="1:5" ht="15" customHeight="1" x14ac:dyDescent="0.2">
      <c r="A1127" s="320"/>
      <c r="B1127" s="320"/>
      <c r="C1127" s="320"/>
      <c r="D1127" s="320"/>
      <c r="E1127" s="320"/>
    </row>
    <row r="1128" spans="1:5" ht="15" customHeight="1" x14ac:dyDescent="0.2">
      <c r="A1128" s="320"/>
      <c r="B1128" s="320"/>
      <c r="C1128" s="320"/>
      <c r="D1128" s="320"/>
      <c r="E1128" s="320"/>
    </row>
    <row r="1129" spans="1:5" ht="15" customHeight="1" x14ac:dyDescent="0.2"/>
    <row r="1130" spans="1:5" ht="15" customHeight="1" x14ac:dyDescent="0.25">
      <c r="A1130" s="36" t="s">
        <v>18</v>
      </c>
      <c r="B1130" s="37"/>
      <c r="C1130" s="37"/>
      <c r="D1130" s="37"/>
      <c r="E1130" s="37"/>
    </row>
    <row r="1131" spans="1:5" ht="15" customHeight="1" x14ac:dyDescent="0.2">
      <c r="A1131" s="176" t="s">
        <v>188</v>
      </c>
      <c r="B1131" s="37"/>
      <c r="C1131" s="37"/>
      <c r="D1131" s="37"/>
      <c r="E1131" s="39" t="s">
        <v>189</v>
      </c>
    </row>
    <row r="1132" spans="1:5" ht="15" customHeight="1" x14ac:dyDescent="0.25">
      <c r="A1132" s="36"/>
      <c r="B1132" s="41"/>
      <c r="C1132" s="37"/>
      <c r="D1132" s="37"/>
      <c r="E1132" s="42"/>
    </row>
    <row r="1133" spans="1:5" ht="15" customHeight="1" x14ac:dyDescent="0.2">
      <c r="A1133" s="47" t="s">
        <v>49</v>
      </c>
      <c r="B1133" s="43" t="s">
        <v>50</v>
      </c>
      <c r="C1133" s="43" t="s">
        <v>51</v>
      </c>
      <c r="D1133" s="54" t="s">
        <v>52</v>
      </c>
      <c r="E1133" s="43" t="s">
        <v>53</v>
      </c>
    </row>
    <row r="1134" spans="1:5" ht="15" customHeight="1" x14ac:dyDescent="0.2">
      <c r="A1134" s="129">
        <v>33113233</v>
      </c>
      <c r="B1134" s="122">
        <v>60002100806</v>
      </c>
      <c r="C1134" s="47">
        <v>4399</v>
      </c>
      <c r="D1134" s="121" t="s">
        <v>93</v>
      </c>
      <c r="E1134" s="117">
        <v>-27795.34</v>
      </c>
    </row>
    <row r="1135" spans="1:5" ht="15" customHeight="1" x14ac:dyDescent="0.2">
      <c r="A1135" s="129">
        <v>33513233</v>
      </c>
      <c r="B1135" s="122">
        <v>60002100806</v>
      </c>
      <c r="C1135" s="47">
        <v>4399</v>
      </c>
      <c r="D1135" s="121" t="s">
        <v>93</v>
      </c>
      <c r="E1135" s="117">
        <v>-157506.92000000001</v>
      </c>
    </row>
    <row r="1136" spans="1:5" ht="15" customHeight="1" x14ac:dyDescent="0.2">
      <c r="A1136" s="129">
        <v>33113233</v>
      </c>
      <c r="B1136" s="122">
        <v>60002100806</v>
      </c>
      <c r="C1136" s="47">
        <v>4399</v>
      </c>
      <c r="D1136" s="121" t="s">
        <v>164</v>
      </c>
      <c r="E1136" s="117">
        <v>8734.69</v>
      </c>
    </row>
    <row r="1137" spans="1:5" ht="15" customHeight="1" x14ac:dyDescent="0.2">
      <c r="A1137" s="129">
        <v>33513233</v>
      </c>
      <c r="B1137" s="122">
        <v>60002100806</v>
      </c>
      <c r="C1137" s="47">
        <v>4399</v>
      </c>
      <c r="D1137" s="121" t="s">
        <v>164</v>
      </c>
      <c r="E1137" s="117">
        <v>49496.57</v>
      </c>
    </row>
    <row r="1138" spans="1:5" ht="15" customHeight="1" x14ac:dyDescent="0.2">
      <c r="A1138" s="129">
        <v>33113233</v>
      </c>
      <c r="B1138" s="122">
        <v>60002100806</v>
      </c>
      <c r="C1138" s="47">
        <v>4399</v>
      </c>
      <c r="D1138" s="121" t="s">
        <v>216</v>
      </c>
      <c r="E1138" s="117">
        <v>10575</v>
      </c>
    </row>
    <row r="1139" spans="1:5" ht="15" customHeight="1" x14ac:dyDescent="0.2">
      <c r="A1139" s="129">
        <v>33513233</v>
      </c>
      <c r="B1139" s="122">
        <v>60002100806</v>
      </c>
      <c r="C1139" s="47">
        <v>4399</v>
      </c>
      <c r="D1139" s="121" t="s">
        <v>216</v>
      </c>
      <c r="E1139" s="117">
        <v>59925</v>
      </c>
    </row>
    <row r="1140" spans="1:5" ht="15" customHeight="1" x14ac:dyDescent="0.2">
      <c r="A1140" s="129">
        <v>33113233</v>
      </c>
      <c r="B1140" s="122">
        <v>60002100806</v>
      </c>
      <c r="C1140" s="47">
        <v>4399</v>
      </c>
      <c r="D1140" s="121" t="s">
        <v>165</v>
      </c>
      <c r="E1140" s="117">
        <v>5577.6</v>
      </c>
    </row>
    <row r="1141" spans="1:5" ht="15" customHeight="1" x14ac:dyDescent="0.2">
      <c r="A1141" s="129">
        <v>33513233</v>
      </c>
      <c r="B1141" s="122">
        <v>60002100806</v>
      </c>
      <c r="C1141" s="47">
        <v>4399</v>
      </c>
      <c r="D1141" s="121" t="s">
        <v>165</v>
      </c>
      <c r="E1141" s="117">
        <v>31606.400000000001</v>
      </c>
    </row>
    <row r="1142" spans="1:5" ht="15" customHeight="1" x14ac:dyDescent="0.2">
      <c r="A1142" s="129">
        <v>33113233</v>
      </c>
      <c r="B1142" s="122">
        <v>60002100806</v>
      </c>
      <c r="C1142" s="47">
        <v>4399</v>
      </c>
      <c r="D1142" s="121" t="s">
        <v>166</v>
      </c>
      <c r="E1142" s="117">
        <v>2908.05</v>
      </c>
    </row>
    <row r="1143" spans="1:5" ht="15" customHeight="1" x14ac:dyDescent="0.2">
      <c r="A1143" s="129">
        <v>33513233</v>
      </c>
      <c r="B1143" s="122">
        <v>60002100806</v>
      </c>
      <c r="C1143" s="47">
        <v>4399</v>
      </c>
      <c r="D1143" s="121" t="s">
        <v>166</v>
      </c>
      <c r="E1143" s="117">
        <v>16478.95</v>
      </c>
    </row>
    <row r="1144" spans="1:5" ht="15" customHeight="1" x14ac:dyDescent="0.2">
      <c r="A1144" s="146"/>
      <c r="B1144" s="146"/>
      <c r="C1144" s="60" t="s">
        <v>55</v>
      </c>
      <c r="D1144" s="51"/>
      <c r="E1144" s="52">
        <f>SUM(E1134:E1143)</f>
        <v>0</v>
      </c>
    </row>
    <row r="1145" spans="1:5" ht="15" customHeight="1" x14ac:dyDescent="0.2"/>
    <row r="1146" spans="1:5" ht="15" customHeight="1" x14ac:dyDescent="0.25">
      <c r="A1146" s="33" t="s">
        <v>219</v>
      </c>
    </row>
    <row r="1147" spans="1:5" ht="15" customHeight="1" x14ac:dyDescent="0.2">
      <c r="A1147" s="327" t="s">
        <v>45</v>
      </c>
      <c r="B1147" s="327"/>
      <c r="C1147" s="327"/>
      <c r="D1147" s="327"/>
      <c r="E1147" s="327"/>
    </row>
    <row r="1148" spans="1:5" ht="15" customHeight="1" x14ac:dyDescent="0.2">
      <c r="A1148" s="322" t="s">
        <v>220</v>
      </c>
      <c r="B1148" s="322"/>
      <c r="C1148" s="322"/>
      <c r="D1148" s="322"/>
      <c r="E1148" s="322"/>
    </row>
    <row r="1149" spans="1:5" ht="15" customHeight="1" x14ac:dyDescent="0.2">
      <c r="A1149" s="322"/>
      <c r="B1149" s="322"/>
      <c r="C1149" s="322"/>
      <c r="D1149" s="322"/>
      <c r="E1149" s="322"/>
    </row>
    <row r="1150" spans="1:5" ht="15" customHeight="1" x14ac:dyDescent="0.2">
      <c r="A1150" s="322"/>
      <c r="B1150" s="322"/>
      <c r="C1150" s="322"/>
      <c r="D1150" s="322"/>
      <c r="E1150" s="322"/>
    </row>
    <row r="1151" spans="1:5" ht="15" customHeight="1" x14ac:dyDescent="0.2">
      <c r="A1151" s="322"/>
      <c r="B1151" s="322"/>
      <c r="C1151" s="322"/>
      <c r="D1151" s="322"/>
      <c r="E1151" s="322"/>
    </row>
    <row r="1152" spans="1:5" ht="15" customHeight="1" x14ac:dyDescent="0.2">
      <c r="A1152" s="322"/>
      <c r="B1152" s="322"/>
      <c r="C1152" s="322"/>
      <c r="D1152" s="322"/>
      <c r="E1152" s="322"/>
    </row>
    <row r="1153" spans="1:5" ht="15" customHeight="1" x14ac:dyDescent="0.2">
      <c r="A1153" s="322"/>
      <c r="B1153" s="322"/>
      <c r="C1153" s="322"/>
      <c r="D1153" s="322"/>
      <c r="E1153" s="322"/>
    </row>
    <row r="1154" spans="1:5" ht="15" customHeight="1" x14ac:dyDescent="0.2">
      <c r="A1154" s="322"/>
      <c r="B1154" s="322"/>
      <c r="C1154" s="322"/>
      <c r="D1154" s="322"/>
      <c r="E1154" s="322"/>
    </row>
    <row r="1155" spans="1:5" ht="15" customHeight="1" x14ac:dyDescent="0.2">
      <c r="A1155" s="322"/>
      <c r="B1155" s="322"/>
      <c r="C1155" s="322"/>
      <c r="D1155" s="322"/>
      <c r="E1155" s="322"/>
    </row>
    <row r="1156" spans="1:5" ht="15" customHeight="1" x14ac:dyDescent="0.2"/>
    <row r="1157" spans="1:5" ht="15" customHeight="1" x14ac:dyDescent="0.25">
      <c r="A1157" s="64" t="s">
        <v>1</v>
      </c>
      <c r="B1157" s="37"/>
      <c r="C1157" s="37"/>
      <c r="D1157" s="37"/>
      <c r="E1157" s="37"/>
    </row>
    <row r="1158" spans="1:5" ht="15" customHeight="1" x14ac:dyDescent="0.2">
      <c r="A1158" s="38" t="s">
        <v>75</v>
      </c>
      <c r="B1158" s="37"/>
      <c r="C1158" s="37"/>
      <c r="D1158" s="37"/>
      <c r="E1158" s="39" t="s">
        <v>76</v>
      </c>
    </row>
    <row r="1159" spans="1:5" ht="15" customHeight="1" x14ac:dyDescent="0.25">
      <c r="A1159" s="36"/>
      <c r="B1159" s="41"/>
      <c r="C1159" s="37"/>
      <c r="D1159" s="37"/>
      <c r="E1159" s="42"/>
    </row>
    <row r="1160" spans="1:5" ht="15" customHeight="1" x14ac:dyDescent="0.2">
      <c r="A1160" s="70"/>
      <c r="B1160" s="43" t="s">
        <v>50</v>
      </c>
      <c r="C1160" s="43" t="s">
        <v>51</v>
      </c>
      <c r="D1160" s="54" t="s">
        <v>52</v>
      </c>
      <c r="E1160" s="112" t="s">
        <v>53</v>
      </c>
    </row>
    <row r="1161" spans="1:5" ht="15" customHeight="1" x14ac:dyDescent="0.2">
      <c r="A1161" s="177"/>
      <c r="B1161" s="122">
        <v>90000000000</v>
      </c>
      <c r="C1161" s="47">
        <v>6172</v>
      </c>
      <c r="D1161" s="57" t="s">
        <v>195</v>
      </c>
      <c r="E1161" s="117">
        <v>13949</v>
      </c>
    </row>
    <row r="1162" spans="1:5" ht="15" customHeight="1" x14ac:dyDescent="0.2">
      <c r="A1162" s="177"/>
      <c r="B1162" s="122">
        <v>90000000000</v>
      </c>
      <c r="C1162" s="47">
        <v>6172</v>
      </c>
      <c r="D1162" s="57" t="s">
        <v>195</v>
      </c>
      <c r="E1162" s="117">
        <v>4818</v>
      </c>
    </row>
    <row r="1163" spans="1:5" ht="15" customHeight="1" x14ac:dyDescent="0.2">
      <c r="A1163" s="177"/>
      <c r="B1163" s="146"/>
      <c r="C1163" s="60" t="s">
        <v>55</v>
      </c>
      <c r="D1163" s="51"/>
      <c r="E1163" s="52">
        <f>SUM(E1161:E1162)</f>
        <v>18767</v>
      </c>
    </row>
    <row r="1164" spans="1:5" ht="15" customHeight="1" x14ac:dyDescent="0.25">
      <c r="A1164" s="178"/>
    </row>
    <row r="1165" spans="1:5" ht="15" customHeight="1" x14ac:dyDescent="0.25">
      <c r="A1165" s="64" t="s">
        <v>18</v>
      </c>
      <c r="B1165" s="65"/>
      <c r="C1165" s="65"/>
      <c r="D1165" s="41"/>
      <c r="E1165" s="41"/>
    </row>
    <row r="1166" spans="1:5" ht="15" customHeight="1" x14ac:dyDescent="0.2">
      <c r="A1166" s="38" t="s">
        <v>75</v>
      </c>
      <c r="B1166" s="37"/>
      <c r="C1166" s="37"/>
      <c r="D1166" s="37"/>
      <c r="E1166" s="39" t="s">
        <v>76</v>
      </c>
    </row>
    <row r="1167" spans="1:5" ht="15" customHeight="1" x14ac:dyDescent="0.2">
      <c r="A1167" s="68"/>
      <c r="B1167" s="118"/>
      <c r="C1167" s="65"/>
      <c r="D1167" s="68"/>
      <c r="E1167" s="97"/>
    </row>
    <row r="1168" spans="1:5" ht="15" customHeight="1" x14ac:dyDescent="0.2">
      <c r="A1168" s="45" t="s">
        <v>49</v>
      </c>
      <c r="B1168" s="43" t="s">
        <v>50</v>
      </c>
      <c r="C1168" s="45" t="s">
        <v>51</v>
      </c>
      <c r="D1168" s="98" t="s">
        <v>52</v>
      </c>
      <c r="E1168" s="112" t="s">
        <v>53</v>
      </c>
    </row>
    <row r="1169" spans="1:5" ht="15" customHeight="1" x14ac:dyDescent="0.2">
      <c r="A1169" s="113">
        <v>19</v>
      </c>
      <c r="B1169" s="122">
        <v>73002000000</v>
      </c>
      <c r="C1169" s="74">
        <v>6402</v>
      </c>
      <c r="D1169" s="121" t="s">
        <v>221</v>
      </c>
      <c r="E1169" s="76">
        <v>13949</v>
      </c>
    </row>
    <row r="1170" spans="1:5" ht="15" customHeight="1" x14ac:dyDescent="0.2">
      <c r="A1170" s="113">
        <v>19</v>
      </c>
      <c r="B1170" s="122">
        <v>73002000000</v>
      </c>
      <c r="C1170" s="74">
        <v>6402</v>
      </c>
      <c r="D1170" s="121" t="s">
        <v>221</v>
      </c>
      <c r="E1170" s="76">
        <v>4818</v>
      </c>
    </row>
    <row r="1171" spans="1:5" ht="15" customHeight="1" x14ac:dyDescent="0.2">
      <c r="A1171" s="92"/>
      <c r="B1171" s="43"/>
      <c r="C1171" s="79" t="s">
        <v>55</v>
      </c>
      <c r="D1171" s="93"/>
      <c r="E1171" s="94">
        <f>SUM(E1169:E1170)</f>
        <v>18767</v>
      </c>
    </row>
    <row r="1172" spans="1:5" ht="15" customHeight="1" x14ac:dyDescent="0.2"/>
    <row r="1173" spans="1:5" ht="15" customHeight="1" x14ac:dyDescent="0.2"/>
    <row r="1174" spans="1:5" ht="15" customHeight="1" x14ac:dyDescent="0.25">
      <c r="A1174" s="33" t="s">
        <v>222</v>
      </c>
    </row>
    <row r="1175" spans="1:5" ht="15" customHeight="1" x14ac:dyDescent="0.2">
      <c r="A1175" s="321" t="s">
        <v>223</v>
      </c>
      <c r="B1175" s="321"/>
      <c r="C1175" s="321"/>
      <c r="D1175" s="321"/>
      <c r="E1175" s="321"/>
    </row>
    <row r="1176" spans="1:5" ht="15" customHeight="1" x14ac:dyDescent="0.2">
      <c r="A1176" s="321"/>
      <c r="B1176" s="321"/>
      <c r="C1176" s="321"/>
      <c r="D1176" s="321"/>
      <c r="E1176" s="321"/>
    </row>
    <row r="1177" spans="1:5" ht="15" customHeight="1" x14ac:dyDescent="0.2">
      <c r="A1177" s="320" t="s">
        <v>224</v>
      </c>
      <c r="B1177" s="320"/>
      <c r="C1177" s="320"/>
      <c r="D1177" s="320"/>
      <c r="E1177" s="320"/>
    </row>
    <row r="1178" spans="1:5" ht="15" customHeight="1" x14ac:dyDescent="0.2">
      <c r="A1178" s="320"/>
      <c r="B1178" s="320"/>
      <c r="C1178" s="320"/>
      <c r="D1178" s="320"/>
      <c r="E1178" s="320"/>
    </row>
    <row r="1179" spans="1:5" ht="15" customHeight="1" x14ac:dyDescent="0.2">
      <c r="A1179" s="320"/>
      <c r="B1179" s="320"/>
      <c r="C1179" s="320"/>
      <c r="D1179" s="320"/>
      <c r="E1179" s="320"/>
    </row>
    <row r="1180" spans="1:5" ht="15" customHeight="1" x14ac:dyDescent="0.2">
      <c r="A1180" s="320"/>
      <c r="B1180" s="320"/>
      <c r="C1180" s="320"/>
      <c r="D1180" s="320"/>
      <c r="E1180" s="320"/>
    </row>
    <row r="1181" spans="1:5" ht="15" customHeight="1" x14ac:dyDescent="0.2">
      <c r="A1181" s="320"/>
      <c r="B1181" s="320"/>
      <c r="C1181" s="320"/>
      <c r="D1181" s="320"/>
      <c r="E1181" s="320"/>
    </row>
    <row r="1182" spans="1:5" ht="15" customHeight="1" x14ac:dyDescent="0.2">
      <c r="A1182" s="320"/>
      <c r="B1182" s="320"/>
      <c r="C1182" s="320"/>
      <c r="D1182" s="320"/>
      <c r="E1182" s="320"/>
    </row>
    <row r="1183" spans="1:5" ht="15" customHeight="1" x14ac:dyDescent="0.2">
      <c r="A1183" s="62"/>
      <c r="B1183" s="62"/>
      <c r="C1183" s="62"/>
      <c r="D1183" s="62"/>
      <c r="E1183" s="62"/>
    </row>
    <row r="1184" spans="1:5" ht="15" customHeight="1" x14ac:dyDescent="0.25">
      <c r="A1184" s="64" t="s">
        <v>18</v>
      </c>
      <c r="B1184" s="65"/>
      <c r="C1184" s="65"/>
      <c r="D1184" s="157"/>
      <c r="E1184" s="157"/>
    </row>
    <row r="1185" spans="1:5" ht="15" customHeight="1" x14ac:dyDescent="0.2">
      <c r="A1185" s="38" t="s">
        <v>84</v>
      </c>
      <c r="B1185" s="41"/>
      <c r="C1185" s="41"/>
      <c r="D1185" s="41"/>
      <c r="E1185" s="41" t="s">
        <v>85</v>
      </c>
    </row>
    <row r="1186" spans="1:5" ht="15" customHeight="1" x14ac:dyDescent="0.25">
      <c r="A1186" s="36"/>
      <c r="B1186" s="118"/>
      <c r="C1186" s="65"/>
      <c r="D1186" s="179"/>
      <c r="E1186" s="97"/>
    </row>
    <row r="1187" spans="1:5" ht="15" customHeight="1" x14ac:dyDescent="0.2">
      <c r="A1187" s="43" t="s">
        <v>49</v>
      </c>
      <c r="B1187" s="45" t="s">
        <v>50</v>
      </c>
      <c r="C1187" s="45" t="s">
        <v>51</v>
      </c>
      <c r="D1187" s="98" t="s">
        <v>52</v>
      </c>
      <c r="E1187" s="112" t="s">
        <v>53</v>
      </c>
    </row>
    <row r="1188" spans="1:5" ht="15" customHeight="1" x14ac:dyDescent="0.2">
      <c r="A1188" s="55">
        <v>413</v>
      </c>
      <c r="B1188" s="56">
        <v>60002100686</v>
      </c>
      <c r="C1188" s="74">
        <v>4399</v>
      </c>
      <c r="D1188" s="121" t="s">
        <v>93</v>
      </c>
      <c r="E1188" s="76">
        <v>-12000</v>
      </c>
    </row>
    <row r="1189" spans="1:5" ht="15" customHeight="1" x14ac:dyDescent="0.2">
      <c r="A1189" s="146"/>
      <c r="B1189" s="120"/>
      <c r="C1189" s="79" t="s">
        <v>55</v>
      </c>
      <c r="D1189" s="93"/>
      <c r="E1189" s="94">
        <f>SUM(E1188:E1188)</f>
        <v>-12000</v>
      </c>
    </row>
    <row r="1190" spans="1:5" ht="15" customHeight="1" x14ac:dyDescent="0.2"/>
    <row r="1191" spans="1:5" ht="15" customHeight="1" x14ac:dyDescent="0.25">
      <c r="A1191" s="36" t="s">
        <v>18</v>
      </c>
      <c r="B1191" s="37"/>
      <c r="C1191" s="37"/>
      <c r="D1191" s="37"/>
      <c r="E1191" s="37"/>
    </row>
    <row r="1192" spans="1:5" ht="15" customHeight="1" x14ac:dyDescent="0.2">
      <c r="A1192" s="38" t="s">
        <v>159</v>
      </c>
      <c r="E1192" t="s">
        <v>160</v>
      </c>
    </row>
    <row r="1193" spans="1:5" ht="15" customHeight="1" x14ac:dyDescent="0.25">
      <c r="A1193" s="36"/>
      <c r="B1193" s="157"/>
      <c r="C1193" s="37"/>
      <c r="D1193" s="37"/>
      <c r="E1193" s="42"/>
    </row>
    <row r="1194" spans="1:5" ht="15" customHeight="1" x14ac:dyDescent="0.2">
      <c r="A1194" s="43" t="s">
        <v>49</v>
      </c>
      <c r="B1194" s="45" t="s">
        <v>50</v>
      </c>
      <c r="C1194" s="43" t="s">
        <v>51</v>
      </c>
      <c r="D1194" s="54" t="s">
        <v>52</v>
      </c>
      <c r="E1194" s="112" t="s">
        <v>53</v>
      </c>
    </row>
    <row r="1195" spans="1:5" ht="15" customHeight="1" x14ac:dyDescent="0.2">
      <c r="A1195" s="55">
        <v>413</v>
      </c>
      <c r="B1195" s="180">
        <v>12000000000</v>
      </c>
      <c r="C1195" s="155">
        <v>6172</v>
      </c>
      <c r="D1195" s="121" t="s">
        <v>168</v>
      </c>
      <c r="E1195" s="117">
        <v>12000</v>
      </c>
    </row>
    <row r="1196" spans="1:5" ht="15" customHeight="1" x14ac:dyDescent="0.2">
      <c r="A1196" s="146"/>
      <c r="B1196" s="180"/>
      <c r="C1196" s="60" t="s">
        <v>55</v>
      </c>
      <c r="D1196" s="51"/>
      <c r="E1196" s="52">
        <f>SUM(E1195:E1195)</f>
        <v>12000</v>
      </c>
    </row>
    <row r="1197" spans="1:5" ht="15" customHeight="1" x14ac:dyDescent="0.2"/>
    <row r="1198" spans="1:5" ht="15" customHeight="1" x14ac:dyDescent="0.25">
      <c r="A1198" s="33" t="s">
        <v>225</v>
      </c>
    </row>
    <row r="1199" spans="1:5" ht="15" customHeight="1" x14ac:dyDescent="0.2">
      <c r="A1199" s="323" t="s">
        <v>226</v>
      </c>
      <c r="B1199" s="323"/>
      <c r="C1199" s="323"/>
      <c r="D1199" s="323"/>
      <c r="E1199" s="323"/>
    </row>
    <row r="1200" spans="1:5" ht="15" customHeight="1" x14ac:dyDescent="0.2">
      <c r="A1200" s="323"/>
      <c r="B1200" s="323"/>
      <c r="C1200" s="323"/>
      <c r="D1200" s="323"/>
      <c r="E1200" s="323"/>
    </row>
    <row r="1201" spans="1:5" ht="15" customHeight="1" x14ac:dyDescent="0.2">
      <c r="A1201" s="320" t="s">
        <v>624</v>
      </c>
      <c r="B1201" s="320"/>
      <c r="C1201" s="320"/>
      <c r="D1201" s="320"/>
      <c r="E1201" s="320"/>
    </row>
    <row r="1202" spans="1:5" ht="15" customHeight="1" x14ac:dyDescent="0.2">
      <c r="A1202" s="320"/>
      <c r="B1202" s="320"/>
      <c r="C1202" s="320"/>
      <c r="D1202" s="320"/>
      <c r="E1202" s="320"/>
    </row>
    <row r="1203" spans="1:5" ht="15" customHeight="1" x14ac:dyDescent="0.2">
      <c r="A1203" s="320"/>
      <c r="B1203" s="320"/>
      <c r="C1203" s="320"/>
      <c r="D1203" s="320"/>
      <c r="E1203" s="320"/>
    </row>
    <row r="1204" spans="1:5" ht="15" customHeight="1" x14ac:dyDescent="0.2">
      <c r="A1204" s="320"/>
      <c r="B1204" s="320"/>
      <c r="C1204" s="320"/>
      <c r="D1204" s="320"/>
      <c r="E1204" s="320"/>
    </row>
    <row r="1205" spans="1:5" ht="15" customHeight="1" x14ac:dyDescent="0.2">
      <c r="A1205" s="320"/>
      <c r="B1205" s="320"/>
      <c r="C1205" s="320"/>
      <c r="D1205" s="320"/>
      <c r="E1205" s="320"/>
    </row>
    <row r="1206" spans="1:5" ht="15" customHeight="1" x14ac:dyDescent="0.2">
      <c r="A1206" s="37"/>
      <c r="B1206" s="141"/>
      <c r="C1206" s="142"/>
      <c r="D1206" s="37"/>
      <c r="E1206" s="143"/>
    </row>
    <row r="1207" spans="1:5" ht="15" customHeight="1" x14ac:dyDescent="0.25">
      <c r="A1207" s="36" t="s">
        <v>18</v>
      </c>
      <c r="B1207" s="61"/>
      <c r="C1207" s="37"/>
      <c r="D1207" s="37"/>
      <c r="E1207" s="41"/>
    </row>
    <row r="1208" spans="1:5" ht="15" customHeight="1" x14ac:dyDescent="0.2">
      <c r="A1208" s="38" t="s">
        <v>227</v>
      </c>
      <c r="B1208" s="61"/>
      <c r="C1208" s="37"/>
      <c r="D1208" s="37"/>
      <c r="E1208" s="39" t="s">
        <v>228</v>
      </c>
    </row>
    <row r="1209" spans="1:5" ht="15" customHeight="1" x14ac:dyDescent="0.2">
      <c r="A1209" s="38"/>
      <c r="B1209" s="87"/>
      <c r="C1209" s="37"/>
      <c r="D1209" s="37"/>
      <c r="E1209" s="42"/>
    </row>
    <row r="1210" spans="1:5" ht="15" customHeight="1" x14ac:dyDescent="0.2">
      <c r="A1210" s="43" t="s">
        <v>49</v>
      </c>
      <c r="B1210" s="43" t="s">
        <v>50</v>
      </c>
      <c r="C1210" s="43" t="s">
        <v>51</v>
      </c>
      <c r="D1210" s="54" t="s">
        <v>52</v>
      </c>
      <c r="E1210" s="45" t="s">
        <v>53</v>
      </c>
    </row>
    <row r="1211" spans="1:5" ht="15" customHeight="1" x14ac:dyDescent="0.2">
      <c r="A1211" s="55">
        <v>24</v>
      </c>
      <c r="B1211" s="122">
        <v>20000000000</v>
      </c>
      <c r="C1211" s="144">
        <v>5273</v>
      </c>
      <c r="D1211" s="75" t="s">
        <v>68</v>
      </c>
      <c r="E1211" s="117">
        <v>-34000</v>
      </c>
    </row>
    <row r="1212" spans="1:5" ht="15" customHeight="1" x14ac:dyDescent="0.2">
      <c r="A1212" s="55">
        <v>24</v>
      </c>
      <c r="B1212" s="122">
        <v>30101000000</v>
      </c>
      <c r="C1212" s="144">
        <v>5512</v>
      </c>
      <c r="D1212" s="121" t="s">
        <v>229</v>
      </c>
      <c r="E1212" s="117">
        <v>34000</v>
      </c>
    </row>
    <row r="1213" spans="1:5" ht="15" customHeight="1" x14ac:dyDescent="0.2">
      <c r="A1213" s="146"/>
      <c r="B1213" s="146"/>
      <c r="C1213" s="60" t="s">
        <v>55</v>
      </c>
      <c r="D1213" s="51"/>
      <c r="E1213" s="52">
        <f>SUM(E1211:E1212)</f>
        <v>0</v>
      </c>
    </row>
    <row r="1214" spans="1:5" ht="15" customHeight="1" x14ac:dyDescent="0.2"/>
    <row r="1215" spans="1:5" ht="15" customHeight="1" x14ac:dyDescent="0.2"/>
    <row r="1216" spans="1:5" ht="15" customHeight="1" x14ac:dyDescent="0.25">
      <c r="A1216" s="33" t="s">
        <v>230</v>
      </c>
    </row>
    <row r="1217" spans="1:5" ht="15" customHeight="1" x14ac:dyDescent="0.2">
      <c r="A1217" s="327" t="s">
        <v>121</v>
      </c>
      <c r="B1217" s="327"/>
      <c r="C1217" s="327"/>
      <c r="D1217" s="327"/>
      <c r="E1217" s="327"/>
    </row>
    <row r="1218" spans="1:5" ht="15" customHeight="1" x14ac:dyDescent="0.2">
      <c r="A1218" s="327"/>
      <c r="B1218" s="327"/>
      <c r="C1218" s="327"/>
      <c r="D1218" s="327"/>
      <c r="E1218" s="327"/>
    </row>
    <row r="1219" spans="1:5" ht="15" customHeight="1" x14ac:dyDescent="0.2">
      <c r="A1219" s="320" t="s">
        <v>231</v>
      </c>
      <c r="B1219" s="320"/>
      <c r="C1219" s="320"/>
      <c r="D1219" s="320"/>
      <c r="E1219" s="320"/>
    </row>
    <row r="1220" spans="1:5" ht="15" customHeight="1" x14ac:dyDescent="0.2">
      <c r="A1220" s="320"/>
      <c r="B1220" s="320"/>
      <c r="C1220" s="320"/>
      <c r="D1220" s="320"/>
      <c r="E1220" s="320"/>
    </row>
    <row r="1221" spans="1:5" ht="15" customHeight="1" x14ac:dyDescent="0.2">
      <c r="A1221" s="320"/>
      <c r="B1221" s="320"/>
      <c r="C1221" s="320"/>
      <c r="D1221" s="320"/>
      <c r="E1221" s="320"/>
    </row>
    <row r="1222" spans="1:5" ht="15" customHeight="1" x14ac:dyDescent="0.2">
      <c r="A1222" s="320"/>
      <c r="B1222" s="320"/>
      <c r="C1222" s="320"/>
      <c r="D1222" s="320"/>
      <c r="E1222" s="320"/>
    </row>
    <row r="1223" spans="1:5" ht="15" customHeight="1" x14ac:dyDescent="0.2">
      <c r="A1223" s="320"/>
      <c r="B1223" s="320"/>
      <c r="C1223" s="320"/>
      <c r="D1223" s="320"/>
      <c r="E1223" s="320"/>
    </row>
    <row r="1224" spans="1:5" ht="15" customHeight="1" x14ac:dyDescent="0.2"/>
    <row r="1225" spans="1:5" ht="15" customHeight="1" x14ac:dyDescent="0.25">
      <c r="A1225" s="36" t="s">
        <v>18</v>
      </c>
      <c r="B1225" s="37"/>
      <c r="C1225" s="37"/>
      <c r="D1225" s="37"/>
      <c r="E1225" s="37"/>
    </row>
    <row r="1226" spans="1:5" ht="15" customHeight="1" x14ac:dyDescent="0.2">
      <c r="A1226" s="66" t="s">
        <v>65</v>
      </c>
      <c r="B1226" s="65"/>
      <c r="C1226" s="65"/>
      <c r="D1226" s="65"/>
      <c r="E1226" s="67" t="s">
        <v>232</v>
      </c>
    </row>
    <row r="1227" spans="1:5" ht="15" customHeight="1" x14ac:dyDescent="0.25">
      <c r="A1227" s="36" t="s">
        <v>233</v>
      </c>
      <c r="B1227" s="128"/>
      <c r="C1227" s="37"/>
      <c r="D1227" s="37"/>
      <c r="E1227" s="42"/>
    </row>
    <row r="1228" spans="1:5" ht="15" customHeight="1" x14ac:dyDescent="0.2">
      <c r="A1228" s="43" t="s">
        <v>49</v>
      </c>
      <c r="B1228" s="43" t="s">
        <v>50</v>
      </c>
      <c r="C1228" s="43" t="s">
        <v>51</v>
      </c>
      <c r="D1228" s="54" t="s">
        <v>52</v>
      </c>
      <c r="E1228" s="112" t="s">
        <v>53</v>
      </c>
    </row>
    <row r="1229" spans="1:5" ht="15" customHeight="1" x14ac:dyDescent="0.2">
      <c r="A1229" s="55">
        <v>888</v>
      </c>
      <c r="B1229" s="56">
        <v>60001100583</v>
      </c>
      <c r="C1229" s="47">
        <v>3122</v>
      </c>
      <c r="D1229" s="181" t="s">
        <v>125</v>
      </c>
      <c r="E1229" s="58">
        <v>-398000</v>
      </c>
    </row>
    <row r="1230" spans="1:5" ht="15" customHeight="1" x14ac:dyDescent="0.2">
      <c r="A1230" s="55">
        <v>888</v>
      </c>
      <c r="B1230" s="56">
        <v>60001100740</v>
      </c>
      <c r="C1230" s="47">
        <v>3122</v>
      </c>
      <c r="D1230" s="181" t="s">
        <v>154</v>
      </c>
      <c r="E1230" s="58">
        <v>-352000</v>
      </c>
    </row>
    <row r="1231" spans="1:5" ht="15" customHeight="1" x14ac:dyDescent="0.2">
      <c r="A1231" s="55">
        <v>888</v>
      </c>
      <c r="B1231" s="56">
        <v>60001100720</v>
      </c>
      <c r="C1231" s="47">
        <v>3123</v>
      </c>
      <c r="D1231" s="181" t="s">
        <v>154</v>
      </c>
      <c r="E1231" s="58">
        <v>750000</v>
      </c>
    </row>
    <row r="1232" spans="1:5" ht="15" customHeight="1" x14ac:dyDescent="0.2">
      <c r="A1232" s="55"/>
      <c r="B1232" s="59"/>
      <c r="C1232" s="60" t="s">
        <v>55</v>
      </c>
      <c r="D1232" s="51"/>
      <c r="E1232" s="52">
        <f>SUM(E1229:E1231)</f>
        <v>0</v>
      </c>
    </row>
    <row r="1233" spans="1:5" ht="15" customHeight="1" x14ac:dyDescent="0.2"/>
    <row r="1234" spans="1:5" ht="15" customHeight="1" x14ac:dyDescent="0.25">
      <c r="A1234" s="36" t="s">
        <v>234</v>
      </c>
      <c r="B1234" s="128"/>
      <c r="C1234" s="37"/>
      <c r="D1234" s="37"/>
      <c r="E1234" s="42"/>
    </row>
    <row r="1235" spans="1:5" ht="15" customHeight="1" x14ac:dyDescent="0.2">
      <c r="A1235" s="43" t="s">
        <v>49</v>
      </c>
      <c r="B1235" s="43" t="s">
        <v>50</v>
      </c>
      <c r="C1235" s="43" t="s">
        <v>51</v>
      </c>
      <c r="D1235" s="54" t="s">
        <v>52</v>
      </c>
      <c r="E1235" s="112" t="s">
        <v>53</v>
      </c>
    </row>
    <row r="1236" spans="1:5" ht="15" customHeight="1" x14ac:dyDescent="0.2">
      <c r="A1236" s="55">
        <v>888</v>
      </c>
      <c r="B1236" s="56">
        <v>60004100027</v>
      </c>
      <c r="C1236" s="47">
        <v>2212</v>
      </c>
      <c r="D1236" s="91" t="s">
        <v>235</v>
      </c>
      <c r="E1236" s="58">
        <v>-6100</v>
      </c>
    </row>
    <row r="1237" spans="1:5" ht="15" customHeight="1" x14ac:dyDescent="0.2">
      <c r="A1237" s="55">
        <v>888</v>
      </c>
      <c r="B1237" s="56">
        <v>60004100533</v>
      </c>
      <c r="C1237" s="47">
        <v>2212</v>
      </c>
      <c r="D1237" s="181" t="s">
        <v>125</v>
      </c>
      <c r="E1237" s="58">
        <v>-1000000</v>
      </c>
    </row>
    <row r="1238" spans="1:5" ht="15" customHeight="1" x14ac:dyDescent="0.2">
      <c r="A1238" s="55">
        <v>888</v>
      </c>
      <c r="B1238" s="56">
        <v>60004100673</v>
      </c>
      <c r="C1238" s="47">
        <v>2212</v>
      </c>
      <c r="D1238" s="181" t="s">
        <v>125</v>
      </c>
      <c r="E1238" s="58">
        <v>-939800</v>
      </c>
    </row>
    <row r="1239" spans="1:5" ht="15" customHeight="1" x14ac:dyDescent="0.2">
      <c r="A1239" s="55">
        <v>888</v>
      </c>
      <c r="B1239" s="56">
        <v>60004100040</v>
      </c>
      <c r="C1239" s="47">
        <v>2212</v>
      </c>
      <c r="D1239" s="181" t="s">
        <v>125</v>
      </c>
      <c r="E1239" s="58">
        <v>-51000</v>
      </c>
    </row>
    <row r="1240" spans="1:5" ht="15" customHeight="1" x14ac:dyDescent="0.2">
      <c r="A1240" s="55">
        <v>888</v>
      </c>
      <c r="B1240" s="56">
        <v>60004100675</v>
      </c>
      <c r="C1240" s="47">
        <v>2212</v>
      </c>
      <c r="D1240" s="181" t="s">
        <v>125</v>
      </c>
      <c r="E1240" s="58">
        <v>-411514</v>
      </c>
    </row>
    <row r="1241" spans="1:5" ht="15" customHeight="1" x14ac:dyDescent="0.2">
      <c r="A1241" s="55">
        <v>888</v>
      </c>
      <c r="B1241" s="56">
        <v>60004100645</v>
      </c>
      <c r="C1241" s="47">
        <v>2212</v>
      </c>
      <c r="D1241" s="181" t="s">
        <v>125</v>
      </c>
      <c r="E1241" s="58">
        <v>2391000</v>
      </c>
    </row>
    <row r="1242" spans="1:5" ht="15" customHeight="1" x14ac:dyDescent="0.2">
      <c r="A1242" s="55">
        <v>888</v>
      </c>
      <c r="B1242" s="56">
        <v>60004100643</v>
      </c>
      <c r="C1242" s="47">
        <v>2212</v>
      </c>
      <c r="D1242" s="181" t="s">
        <v>125</v>
      </c>
      <c r="E1242" s="58">
        <v>16414</v>
      </c>
    </row>
    <row r="1243" spans="1:5" ht="15" customHeight="1" x14ac:dyDescent="0.2">
      <c r="A1243" s="55">
        <v>888</v>
      </c>
      <c r="B1243" s="56">
        <v>60004100052</v>
      </c>
      <c r="C1243" s="47">
        <v>2212</v>
      </c>
      <c r="D1243" s="181" t="s">
        <v>125</v>
      </c>
      <c r="E1243" s="58">
        <v>1000</v>
      </c>
    </row>
    <row r="1244" spans="1:5" ht="15" customHeight="1" x14ac:dyDescent="0.2">
      <c r="A1244" s="55"/>
      <c r="B1244" s="59"/>
      <c r="C1244" s="60" t="s">
        <v>55</v>
      </c>
      <c r="D1244" s="51"/>
      <c r="E1244" s="52">
        <f>SUM(E1236:E1243)</f>
        <v>0</v>
      </c>
    </row>
    <row r="1245" spans="1:5" ht="15" customHeight="1" x14ac:dyDescent="0.2"/>
    <row r="1246" spans="1:5" ht="15" customHeight="1" x14ac:dyDescent="0.2"/>
    <row r="1247" spans="1:5" ht="15" customHeight="1" x14ac:dyDescent="0.2"/>
    <row r="1248" spans="1:5" ht="15" customHeight="1" x14ac:dyDescent="0.2"/>
    <row r="1249" spans="1:5" ht="15" customHeight="1" x14ac:dyDescent="0.2"/>
    <row r="1250" spans="1:5" ht="15" customHeight="1" x14ac:dyDescent="0.25">
      <c r="A1250" s="33" t="s">
        <v>236</v>
      </c>
    </row>
    <row r="1251" spans="1:5" ht="15" customHeight="1" x14ac:dyDescent="0.2">
      <c r="A1251" s="323" t="s">
        <v>237</v>
      </c>
      <c r="B1251" s="323"/>
      <c r="C1251" s="323"/>
      <c r="D1251" s="323"/>
      <c r="E1251" s="323"/>
    </row>
    <row r="1252" spans="1:5" ht="15" customHeight="1" x14ac:dyDescent="0.2">
      <c r="A1252" s="323"/>
      <c r="B1252" s="323"/>
      <c r="C1252" s="323"/>
      <c r="D1252" s="323"/>
      <c r="E1252" s="323"/>
    </row>
    <row r="1253" spans="1:5" ht="15" customHeight="1" x14ac:dyDescent="0.2">
      <c r="A1253" s="320" t="s">
        <v>627</v>
      </c>
      <c r="B1253" s="320"/>
      <c r="C1253" s="320"/>
      <c r="D1253" s="320"/>
      <c r="E1253" s="320"/>
    </row>
    <row r="1254" spans="1:5" ht="15" customHeight="1" x14ac:dyDescent="0.2">
      <c r="A1254" s="320"/>
      <c r="B1254" s="320"/>
      <c r="C1254" s="320"/>
      <c r="D1254" s="320"/>
      <c r="E1254" s="320"/>
    </row>
    <row r="1255" spans="1:5" ht="15" customHeight="1" x14ac:dyDescent="0.2">
      <c r="A1255" s="320"/>
      <c r="B1255" s="320"/>
      <c r="C1255" s="320"/>
      <c r="D1255" s="320"/>
      <c r="E1255" s="320"/>
    </row>
    <row r="1256" spans="1:5" ht="15" customHeight="1" x14ac:dyDescent="0.2">
      <c r="A1256" s="320"/>
      <c r="B1256" s="320"/>
      <c r="C1256" s="320"/>
      <c r="D1256" s="320"/>
      <c r="E1256" s="320"/>
    </row>
    <row r="1257" spans="1:5" ht="15" customHeight="1" x14ac:dyDescent="0.2">
      <c r="A1257" s="320"/>
      <c r="B1257" s="320"/>
      <c r="C1257" s="320"/>
      <c r="D1257" s="320"/>
      <c r="E1257" s="320"/>
    </row>
    <row r="1258" spans="1:5" ht="15" customHeight="1" x14ac:dyDescent="0.2">
      <c r="A1258" s="320"/>
      <c r="B1258" s="320"/>
      <c r="C1258" s="320"/>
      <c r="D1258" s="320"/>
      <c r="E1258" s="320"/>
    </row>
    <row r="1259" spans="1:5" ht="15" customHeight="1" x14ac:dyDescent="0.25">
      <c r="A1259" s="178"/>
    </row>
    <row r="1260" spans="1:5" ht="15" customHeight="1" x14ac:dyDescent="0.25">
      <c r="A1260" s="64" t="s">
        <v>18</v>
      </c>
      <c r="B1260" s="65"/>
      <c r="C1260" s="65"/>
      <c r="D1260" s="65"/>
      <c r="E1260" s="68"/>
    </row>
    <row r="1261" spans="1:5" ht="15" customHeight="1" x14ac:dyDescent="0.2">
      <c r="A1261" s="38" t="s">
        <v>60</v>
      </c>
      <c r="B1261" s="37"/>
      <c r="C1261" s="37"/>
      <c r="D1261" s="37"/>
      <c r="E1261" s="39" t="s">
        <v>61</v>
      </c>
    </row>
    <row r="1262" spans="1:5" ht="15" customHeight="1" x14ac:dyDescent="0.2">
      <c r="A1262" s="68"/>
      <c r="B1262" s="118"/>
      <c r="C1262" s="65"/>
      <c r="D1262" s="119"/>
      <c r="E1262" s="97"/>
    </row>
    <row r="1263" spans="1:5" ht="15" customHeight="1" x14ac:dyDescent="0.2">
      <c r="A1263" s="45" t="s">
        <v>49</v>
      </c>
      <c r="B1263" s="45" t="s">
        <v>50</v>
      </c>
      <c r="C1263" s="45" t="s">
        <v>51</v>
      </c>
      <c r="D1263" s="98" t="s">
        <v>52</v>
      </c>
      <c r="E1263" s="45" t="s">
        <v>53</v>
      </c>
    </row>
    <row r="1264" spans="1:5" s="119" customFormat="1" ht="15" customHeight="1" x14ac:dyDescent="0.2">
      <c r="A1264" s="113">
        <v>27</v>
      </c>
      <c r="B1264" s="56">
        <v>30003001602</v>
      </c>
      <c r="C1264" s="56">
        <v>3315</v>
      </c>
      <c r="D1264" s="99" t="s">
        <v>56</v>
      </c>
      <c r="E1264" s="100">
        <v>-200000</v>
      </c>
    </row>
    <row r="1265" spans="1:5" ht="15" customHeight="1" x14ac:dyDescent="0.2">
      <c r="A1265" s="146"/>
      <c r="B1265" s="146"/>
      <c r="C1265" s="60" t="s">
        <v>55</v>
      </c>
      <c r="D1265" s="51"/>
      <c r="E1265" s="52">
        <f>SUM(E1264:E1264)</f>
        <v>-200000</v>
      </c>
    </row>
    <row r="1266" spans="1:5" ht="15" customHeight="1" x14ac:dyDescent="0.2"/>
    <row r="1267" spans="1:5" ht="15" customHeight="1" x14ac:dyDescent="0.25">
      <c r="A1267" s="64" t="s">
        <v>18</v>
      </c>
      <c r="B1267" s="95"/>
      <c r="C1267" s="65"/>
      <c r="D1267" s="65"/>
      <c r="E1267" s="65"/>
    </row>
    <row r="1268" spans="1:5" ht="15" customHeight="1" x14ac:dyDescent="0.2">
      <c r="A1268" s="66" t="s">
        <v>70</v>
      </c>
      <c r="B1268" s="95"/>
      <c r="C1268" s="65"/>
      <c r="D1268" s="65"/>
      <c r="E1268" s="67" t="s">
        <v>71</v>
      </c>
    </row>
    <row r="1269" spans="1:5" ht="15" customHeight="1" x14ac:dyDescent="0.25">
      <c r="A1269" s="64"/>
      <c r="B1269" s="107"/>
      <c r="C1269" s="65"/>
      <c r="D1269" s="65"/>
      <c r="E1269" s="69"/>
    </row>
    <row r="1270" spans="1:5" ht="15" customHeight="1" x14ac:dyDescent="0.2">
      <c r="A1270" s="70"/>
      <c r="B1270" s="70"/>
      <c r="C1270" s="45" t="s">
        <v>51</v>
      </c>
      <c r="D1270" s="71" t="s">
        <v>52</v>
      </c>
      <c r="E1270" s="45" t="s">
        <v>53</v>
      </c>
    </row>
    <row r="1271" spans="1:5" ht="15" customHeight="1" x14ac:dyDescent="0.2">
      <c r="A1271" s="108"/>
      <c r="B1271" s="109"/>
      <c r="C1271" s="101">
        <v>6172</v>
      </c>
      <c r="D1271" s="110" t="s">
        <v>68</v>
      </c>
      <c r="E1271" s="111">
        <v>200000</v>
      </c>
    </row>
    <row r="1272" spans="1:5" ht="15" customHeight="1" x14ac:dyDescent="0.2">
      <c r="A1272" s="108"/>
      <c r="B1272" s="77"/>
      <c r="C1272" s="79" t="s">
        <v>55</v>
      </c>
      <c r="D1272" s="80"/>
      <c r="E1272" s="81">
        <f>SUM(E1271:E1271)</f>
        <v>200000</v>
      </c>
    </row>
    <row r="1273" spans="1:5" ht="15" customHeight="1" x14ac:dyDescent="0.2"/>
    <row r="1274" spans="1:5" ht="15" customHeight="1" x14ac:dyDescent="0.2"/>
    <row r="1275" spans="1:5" ht="15" customHeight="1" x14ac:dyDescent="0.25">
      <c r="A1275" s="33" t="s">
        <v>238</v>
      </c>
    </row>
    <row r="1276" spans="1:5" ht="15" customHeight="1" x14ac:dyDescent="0.2">
      <c r="A1276" s="321" t="s">
        <v>239</v>
      </c>
      <c r="B1276" s="321"/>
      <c r="C1276" s="321"/>
      <c r="D1276" s="321"/>
      <c r="E1276" s="321"/>
    </row>
    <row r="1277" spans="1:5" ht="15" customHeight="1" x14ac:dyDescent="0.2">
      <c r="A1277" s="321"/>
      <c r="B1277" s="321"/>
      <c r="C1277" s="321"/>
      <c r="D1277" s="321"/>
      <c r="E1277" s="321"/>
    </row>
    <row r="1278" spans="1:5" ht="15" customHeight="1" x14ac:dyDescent="0.2">
      <c r="A1278" s="320" t="s">
        <v>625</v>
      </c>
      <c r="B1278" s="320"/>
      <c r="C1278" s="320"/>
      <c r="D1278" s="320"/>
      <c r="E1278" s="320"/>
    </row>
    <row r="1279" spans="1:5" ht="15" customHeight="1" x14ac:dyDescent="0.2">
      <c r="A1279" s="320"/>
      <c r="B1279" s="320"/>
      <c r="C1279" s="320"/>
      <c r="D1279" s="320"/>
      <c r="E1279" s="320"/>
    </row>
    <row r="1280" spans="1:5" ht="15" customHeight="1" x14ac:dyDescent="0.2">
      <c r="A1280" s="320"/>
      <c r="B1280" s="320"/>
      <c r="C1280" s="320"/>
      <c r="D1280" s="320"/>
      <c r="E1280" s="320"/>
    </row>
    <row r="1281" spans="1:5" ht="15" customHeight="1" x14ac:dyDescent="0.2">
      <c r="A1281" s="320"/>
      <c r="B1281" s="320"/>
      <c r="C1281" s="320"/>
      <c r="D1281" s="320"/>
      <c r="E1281" s="320"/>
    </row>
    <row r="1282" spans="1:5" ht="15" customHeight="1" x14ac:dyDescent="0.2">
      <c r="A1282" s="320"/>
      <c r="B1282" s="320"/>
      <c r="C1282" s="320"/>
      <c r="D1282" s="320"/>
      <c r="E1282" s="320"/>
    </row>
    <row r="1283" spans="1:5" ht="15" customHeight="1" x14ac:dyDescent="0.2">
      <c r="A1283" s="320"/>
      <c r="B1283" s="320"/>
      <c r="C1283" s="320"/>
      <c r="D1283" s="320"/>
      <c r="E1283" s="320"/>
    </row>
    <row r="1284" spans="1:5" ht="15" customHeight="1" x14ac:dyDescent="0.2">
      <c r="A1284" s="320"/>
      <c r="B1284" s="320"/>
      <c r="C1284" s="320"/>
      <c r="D1284" s="320"/>
      <c r="E1284" s="320"/>
    </row>
    <row r="1285" spans="1:5" ht="15" customHeight="1" x14ac:dyDescent="0.2">
      <c r="A1285" s="63"/>
      <c r="B1285" s="63"/>
      <c r="C1285" s="63"/>
      <c r="D1285" s="63"/>
      <c r="E1285" s="63"/>
    </row>
    <row r="1286" spans="1:5" ht="15" customHeight="1" x14ac:dyDescent="0.25">
      <c r="A1286" s="64" t="s">
        <v>18</v>
      </c>
      <c r="B1286" s="65"/>
      <c r="C1286" s="65"/>
      <c r="D1286" s="41"/>
      <c r="E1286" s="41"/>
    </row>
    <row r="1287" spans="1:5" ht="15" customHeight="1" x14ac:dyDescent="0.2">
      <c r="A1287" s="66" t="s">
        <v>65</v>
      </c>
      <c r="B1287" s="65"/>
      <c r="C1287" s="65"/>
      <c r="D1287" s="65"/>
      <c r="E1287" s="67" t="s">
        <v>232</v>
      </c>
    </row>
    <row r="1288" spans="1:5" ht="15" customHeight="1" x14ac:dyDescent="0.25">
      <c r="A1288" s="36" t="s">
        <v>234</v>
      </c>
      <c r="B1288" s="118"/>
      <c r="C1288" s="65"/>
      <c r="D1288" s="68"/>
      <c r="E1288" s="97"/>
    </row>
    <row r="1289" spans="1:5" ht="15" customHeight="1" x14ac:dyDescent="0.2">
      <c r="A1289" s="45" t="s">
        <v>49</v>
      </c>
      <c r="B1289" s="45" t="s">
        <v>50</v>
      </c>
      <c r="C1289" s="45" t="s">
        <v>51</v>
      </c>
      <c r="D1289" s="98" t="s">
        <v>52</v>
      </c>
      <c r="E1289" s="112" t="s">
        <v>53</v>
      </c>
    </row>
    <row r="1290" spans="1:5" ht="15" customHeight="1" x14ac:dyDescent="0.2">
      <c r="A1290" s="113">
        <v>12</v>
      </c>
      <c r="B1290" s="122">
        <v>60004100532</v>
      </c>
      <c r="C1290" s="74">
        <v>2212</v>
      </c>
      <c r="D1290" s="131" t="s">
        <v>125</v>
      </c>
      <c r="E1290" s="76">
        <v>-285000</v>
      </c>
    </row>
    <row r="1291" spans="1:5" ht="15" customHeight="1" x14ac:dyDescent="0.2">
      <c r="A1291" s="92"/>
      <c r="B1291" s="120"/>
      <c r="C1291" s="79" t="s">
        <v>55</v>
      </c>
      <c r="D1291" s="93"/>
      <c r="E1291" s="94">
        <f>SUM(E1290:E1290)</f>
        <v>-285000</v>
      </c>
    </row>
    <row r="1292" spans="1:5" ht="15" customHeight="1" x14ac:dyDescent="0.2"/>
    <row r="1293" spans="1:5" ht="15" customHeight="1" x14ac:dyDescent="0.25">
      <c r="A1293" s="64" t="s">
        <v>18</v>
      </c>
      <c r="B1293" s="65"/>
      <c r="C1293" s="65"/>
      <c r="D1293" s="65"/>
      <c r="E1293" s="65"/>
    </row>
    <row r="1294" spans="1:5" ht="15" customHeight="1" x14ac:dyDescent="0.2">
      <c r="A1294" s="38" t="s">
        <v>84</v>
      </c>
      <c r="B1294" s="41"/>
      <c r="C1294" s="41"/>
      <c r="D1294" s="41"/>
      <c r="E1294" s="41" t="s">
        <v>85</v>
      </c>
    </row>
    <row r="1295" spans="1:5" ht="15" customHeight="1" x14ac:dyDescent="0.2">
      <c r="A1295" s="127"/>
      <c r="B1295" s="128"/>
      <c r="C1295" s="37"/>
      <c r="D1295" s="37"/>
      <c r="E1295" s="42"/>
    </row>
    <row r="1296" spans="1:5" ht="15" customHeight="1" x14ac:dyDescent="0.2">
      <c r="A1296" s="45" t="s">
        <v>49</v>
      </c>
      <c r="B1296" s="43" t="s">
        <v>50</v>
      </c>
      <c r="C1296" s="43" t="s">
        <v>51</v>
      </c>
      <c r="D1296" s="54" t="s">
        <v>52</v>
      </c>
      <c r="E1296" s="112" t="s">
        <v>53</v>
      </c>
    </row>
    <row r="1297" spans="1:5" ht="15" customHeight="1" x14ac:dyDescent="0.2">
      <c r="A1297" s="55">
        <v>16</v>
      </c>
      <c r="B1297" s="122">
        <v>30100008310</v>
      </c>
      <c r="C1297" s="56">
        <v>4399</v>
      </c>
      <c r="D1297" s="121" t="s">
        <v>240</v>
      </c>
      <c r="E1297" s="76">
        <v>285000</v>
      </c>
    </row>
    <row r="1298" spans="1:5" ht="15" customHeight="1" x14ac:dyDescent="0.2">
      <c r="A1298" s="59"/>
      <c r="B1298" s="140"/>
      <c r="C1298" s="60" t="s">
        <v>55</v>
      </c>
      <c r="D1298" s="51"/>
      <c r="E1298" s="52">
        <f>SUM(E1297:E1297)</f>
        <v>285000</v>
      </c>
    </row>
    <row r="1299" spans="1:5" ht="15" customHeight="1" x14ac:dyDescent="0.2"/>
    <row r="1300" spans="1:5" ht="15" customHeight="1" x14ac:dyDescent="0.2"/>
    <row r="1301" spans="1:5" ht="15" customHeight="1" x14ac:dyDescent="0.25">
      <c r="A1301" s="33" t="s">
        <v>241</v>
      </c>
    </row>
    <row r="1302" spans="1:5" ht="15" customHeight="1" x14ac:dyDescent="0.2">
      <c r="A1302" s="323" t="s">
        <v>87</v>
      </c>
      <c r="B1302" s="323"/>
      <c r="C1302" s="323"/>
      <c r="D1302" s="323"/>
      <c r="E1302" s="323"/>
    </row>
    <row r="1303" spans="1:5" ht="15" customHeight="1" x14ac:dyDescent="0.2">
      <c r="A1303" s="323"/>
      <c r="B1303" s="323"/>
      <c r="C1303" s="323"/>
      <c r="D1303" s="323"/>
      <c r="E1303" s="323"/>
    </row>
    <row r="1304" spans="1:5" ht="15" customHeight="1" x14ac:dyDescent="0.2">
      <c r="A1304" s="322" t="s">
        <v>242</v>
      </c>
      <c r="B1304" s="322"/>
      <c r="C1304" s="322"/>
      <c r="D1304" s="322"/>
      <c r="E1304" s="322"/>
    </row>
    <row r="1305" spans="1:5" ht="15" customHeight="1" x14ac:dyDescent="0.2">
      <c r="A1305" s="322"/>
      <c r="B1305" s="322"/>
      <c r="C1305" s="322"/>
      <c r="D1305" s="322"/>
      <c r="E1305" s="322"/>
    </row>
    <row r="1306" spans="1:5" ht="15" customHeight="1" x14ac:dyDescent="0.2">
      <c r="A1306" s="322"/>
      <c r="B1306" s="322"/>
      <c r="C1306" s="322"/>
      <c r="D1306" s="322"/>
      <c r="E1306" s="322"/>
    </row>
    <row r="1307" spans="1:5" ht="15" customHeight="1" x14ac:dyDescent="0.2">
      <c r="A1307" s="322"/>
      <c r="B1307" s="322"/>
      <c r="C1307" s="322"/>
      <c r="D1307" s="322"/>
      <c r="E1307" s="322"/>
    </row>
    <row r="1308" spans="1:5" ht="15" customHeight="1" x14ac:dyDescent="0.2">
      <c r="A1308" s="322"/>
      <c r="B1308" s="322"/>
      <c r="C1308" s="322"/>
      <c r="D1308" s="322"/>
      <c r="E1308" s="322"/>
    </row>
    <row r="1309" spans="1:5" ht="15" customHeight="1" x14ac:dyDescent="0.2">
      <c r="A1309" s="322"/>
      <c r="B1309" s="322"/>
      <c r="C1309" s="322"/>
      <c r="D1309" s="322"/>
      <c r="E1309" s="322"/>
    </row>
    <row r="1310" spans="1:5" ht="15" customHeight="1" x14ac:dyDescent="0.2">
      <c r="A1310" s="322"/>
      <c r="B1310" s="322"/>
      <c r="C1310" s="322"/>
      <c r="D1310" s="322"/>
      <c r="E1310" s="322"/>
    </row>
    <row r="1311" spans="1:5" ht="15" customHeight="1" x14ac:dyDescent="0.2">
      <c r="A1311" s="34"/>
      <c r="B1311" s="34"/>
      <c r="C1311" s="34"/>
      <c r="D1311" s="34"/>
      <c r="E1311" s="34"/>
    </row>
    <row r="1312" spans="1:5" ht="15" customHeight="1" x14ac:dyDescent="0.25">
      <c r="A1312" s="36" t="s">
        <v>18</v>
      </c>
      <c r="B1312" s="37"/>
      <c r="C1312" s="37"/>
      <c r="D1312" s="37"/>
      <c r="E1312" s="37"/>
    </row>
    <row r="1313" spans="1:5" ht="15" customHeight="1" x14ac:dyDescent="0.2">
      <c r="A1313" s="38" t="s">
        <v>75</v>
      </c>
      <c r="B1313" s="37"/>
      <c r="C1313" s="37"/>
      <c r="D1313" s="37"/>
      <c r="E1313" s="39" t="s">
        <v>76</v>
      </c>
    </row>
    <row r="1314" spans="1:5" ht="15" customHeight="1" x14ac:dyDescent="0.2">
      <c r="A1314" s="127"/>
      <c r="B1314" s="128"/>
      <c r="C1314" s="37"/>
      <c r="D1314" s="37"/>
      <c r="E1314" s="42"/>
    </row>
    <row r="1315" spans="1:5" ht="15" customHeight="1" x14ac:dyDescent="0.2">
      <c r="A1315" s="43" t="s">
        <v>49</v>
      </c>
      <c r="B1315" s="43" t="s">
        <v>50</v>
      </c>
      <c r="C1315" s="43" t="s">
        <v>51</v>
      </c>
      <c r="D1315" s="54" t="s">
        <v>52</v>
      </c>
      <c r="E1315" s="112" t="s">
        <v>53</v>
      </c>
    </row>
    <row r="1316" spans="1:5" ht="15" customHeight="1" x14ac:dyDescent="0.2">
      <c r="A1316" s="113"/>
      <c r="B1316" s="114" t="s">
        <v>91</v>
      </c>
      <c r="C1316" s="56">
        <v>3269</v>
      </c>
      <c r="D1316" s="121" t="s">
        <v>93</v>
      </c>
      <c r="E1316" s="76">
        <v>-45480.35</v>
      </c>
    </row>
    <row r="1317" spans="1:5" ht="15" customHeight="1" x14ac:dyDescent="0.2">
      <c r="A1317" s="113">
        <v>112</v>
      </c>
      <c r="B1317" s="114" t="s">
        <v>91</v>
      </c>
      <c r="C1317" s="56">
        <v>3792</v>
      </c>
      <c r="D1317" s="121" t="s">
        <v>93</v>
      </c>
      <c r="E1317" s="76">
        <v>-84000</v>
      </c>
    </row>
    <row r="1318" spans="1:5" ht="15" customHeight="1" x14ac:dyDescent="0.2">
      <c r="A1318" s="113">
        <v>33353</v>
      </c>
      <c r="B1318" s="114">
        <v>30001001044</v>
      </c>
      <c r="C1318" s="56">
        <v>3299</v>
      </c>
      <c r="D1318" s="110" t="s">
        <v>68</v>
      </c>
      <c r="E1318" s="76">
        <v>45480.35</v>
      </c>
    </row>
    <row r="1319" spans="1:5" ht="15" customHeight="1" x14ac:dyDescent="0.2">
      <c r="A1319" s="113">
        <v>20</v>
      </c>
      <c r="B1319" s="114">
        <v>30001001316</v>
      </c>
      <c r="C1319" s="56">
        <v>3231</v>
      </c>
      <c r="D1319" s="57" t="s">
        <v>56</v>
      </c>
      <c r="E1319" s="124">
        <v>84000</v>
      </c>
    </row>
    <row r="1320" spans="1:5" ht="15" customHeight="1" x14ac:dyDescent="0.2">
      <c r="A1320" s="59"/>
      <c r="B1320" s="59"/>
      <c r="C1320" s="60" t="s">
        <v>55</v>
      </c>
      <c r="D1320" s="51"/>
      <c r="E1320" s="52">
        <f>SUM(E1316:E1319)</f>
        <v>0</v>
      </c>
    </row>
    <row r="1321" spans="1:5" ht="15" customHeight="1" x14ac:dyDescent="0.2"/>
    <row r="1322" spans="1:5" ht="15" customHeight="1" x14ac:dyDescent="0.2"/>
    <row r="1323" spans="1:5" ht="15" customHeight="1" x14ac:dyDescent="0.25">
      <c r="A1323" s="33" t="s">
        <v>243</v>
      </c>
    </row>
    <row r="1324" spans="1:5" ht="15" customHeight="1" x14ac:dyDescent="0.2">
      <c r="A1324" s="323" t="s">
        <v>121</v>
      </c>
      <c r="B1324" s="323"/>
      <c r="C1324" s="323"/>
      <c r="D1324" s="323"/>
      <c r="E1324" s="323"/>
    </row>
    <row r="1325" spans="1:5" ht="15" customHeight="1" x14ac:dyDescent="0.2">
      <c r="A1325" s="323"/>
      <c r="B1325" s="323"/>
      <c r="C1325" s="323"/>
      <c r="D1325" s="323"/>
      <c r="E1325" s="323"/>
    </row>
    <row r="1326" spans="1:5" ht="15" customHeight="1" x14ac:dyDescent="0.2">
      <c r="A1326" s="320" t="s">
        <v>244</v>
      </c>
      <c r="B1326" s="320"/>
      <c r="C1326" s="320"/>
      <c r="D1326" s="320"/>
      <c r="E1326" s="320"/>
    </row>
    <row r="1327" spans="1:5" ht="15" customHeight="1" x14ac:dyDescent="0.2">
      <c r="A1327" s="320"/>
      <c r="B1327" s="320"/>
      <c r="C1327" s="320"/>
      <c r="D1327" s="320"/>
      <c r="E1327" s="320"/>
    </row>
    <row r="1328" spans="1:5" ht="15" customHeight="1" x14ac:dyDescent="0.2">
      <c r="A1328" s="320"/>
      <c r="B1328" s="320"/>
      <c r="C1328" s="320"/>
      <c r="D1328" s="320"/>
      <c r="E1328" s="320"/>
    </row>
    <row r="1329" spans="1:5" ht="15" customHeight="1" x14ac:dyDescent="0.2">
      <c r="A1329" s="320"/>
      <c r="B1329" s="320"/>
      <c r="C1329" s="320"/>
      <c r="D1329" s="320"/>
      <c r="E1329" s="320"/>
    </row>
    <row r="1330" spans="1:5" ht="15" customHeight="1" x14ac:dyDescent="0.2">
      <c r="A1330" s="320"/>
      <c r="B1330" s="320"/>
      <c r="C1330" s="320"/>
      <c r="D1330" s="320"/>
      <c r="E1330" s="320"/>
    </row>
    <row r="1331" spans="1:5" ht="15" customHeight="1" x14ac:dyDescent="0.2">
      <c r="A1331" s="320"/>
      <c r="B1331" s="320"/>
      <c r="C1331" s="320"/>
      <c r="D1331" s="320"/>
      <c r="E1331" s="320"/>
    </row>
    <row r="1332" spans="1:5" ht="15" customHeight="1" x14ac:dyDescent="0.2"/>
    <row r="1333" spans="1:5" ht="15" customHeight="1" x14ac:dyDescent="0.25">
      <c r="A1333" s="36" t="s">
        <v>18</v>
      </c>
      <c r="B1333" s="37"/>
      <c r="C1333" s="37"/>
      <c r="D1333" s="37"/>
      <c r="E1333" s="37"/>
    </row>
    <row r="1334" spans="1:5" ht="15" customHeight="1" x14ac:dyDescent="0.2">
      <c r="A1334" s="66" t="s">
        <v>65</v>
      </c>
      <c r="B1334" s="65"/>
      <c r="C1334" s="65"/>
      <c r="D1334" s="65"/>
      <c r="E1334" s="67" t="s">
        <v>232</v>
      </c>
    </row>
    <row r="1335" spans="1:5" ht="15" customHeight="1" x14ac:dyDescent="0.25">
      <c r="A1335" s="36" t="s">
        <v>233</v>
      </c>
      <c r="B1335" s="128"/>
      <c r="C1335" s="37"/>
      <c r="D1335" s="37"/>
      <c r="E1335" s="42"/>
    </row>
    <row r="1336" spans="1:5" ht="15" customHeight="1" x14ac:dyDescent="0.2">
      <c r="A1336" s="43" t="s">
        <v>49</v>
      </c>
      <c r="B1336" s="43" t="s">
        <v>50</v>
      </c>
      <c r="C1336" s="43" t="s">
        <v>51</v>
      </c>
      <c r="D1336" s="54" t="s">
        <v>52</v>
      </c>
      <c r="E1336" s="112" t="s">
        <v>53</v>
      </c>
    </row>
    <row r="1337" spans="1:5" ht="15" customHeight="1" x14ac:dyDescent="0.2">
      <c r="A1337" s="113">
        <v>870</v>
      </c>
      <c r="B1337" s="56">
        <v>60001100565</v>
      </c>
      <c r="C1337" s="56">
        <v>3114</v>
      </c>
      <c r="D1337" s="131" t="s">
        <v>125</v>
      </c>
      <c r="E1337" s="100">
        <v>-25000</v>
      </c>
    </row>
    <row r="1338" spans="1:5" ht="15" customHeight="1" x14ac:dyDescent="0.2">
      <c r="A1338" s="113">
        <v>870</v>
      </c>
      <c r="B1338" s="56">
        <v>60001100537</v>
      </c>
      <c r="C1338" s="56">
        <v>3122</v>
      </c>
      <c r="D1338" s="131" t="s">
        <v>125</v>
      </c>
      <c r="E1338" s="100">
        <v>-11008</v>
      </c>
    </row>
    <row r="1339" spans="1:5" ht="15" customHeight="1" x14ac:dyDescent="0.2">
      <c r="A1339" s="113">
        <v>870</v>
      </c>
      <c r="B1339" s="56">
        <v>60001100537</v>
      </c>
      <c r="C1339" s="56">
        <v>3122</v>
      </c>
      <c r="D1339" s="91" t="s">
        <v>245</v>
      </c>
      <c r="E1339" s="100">
        <v>11008</v>
      </c>
    </row>
    <row r="1340" spans="1:5" ht="15" customHeight="1" x14ac:dyDescent="0.2">
      <c r="A1340" s="113">
        <v>870</v>
      </c>
      <c r="B1340" s="56">
        <v>60001100604</v>
      </c>
      <c r="C1340" s="56">
        <v>3123</v>
      </c>
      <c r="D1340" s="131" t="s">
        <v>125</v>
      </c>
      <c r="E1340" s="100">
        <v>25000</v>
      </c>
    </row>
    <row r="1341" spans="1:5" ht="15" customHeight="1" x14ac:dyDescent="0.2">
      <c r="A1341" s="113">
        <v>870</v>
      </c>
      <c r="B1341" s="56">
        <v>60001100537</v>
      </c>
      <c r="C1341" s="56">
        <v>3122</v>
      </c>
      <c r="D1341" s="131" t="s">
        <v>125</v>
      </c>
      <c r="E1341" s="100">
        <v>3719000</v>
      </c>
    </row>
    <row r="1342" spans="1:5" ht="15" customHeight="1" x14ac:dyDescent="0.2">
      <c r="A1342" s="55"/>
      <c r="B1342" s="59"/>
      <c r="C1342" s="60" t="s">
        <v>55</v>
      </c>
      <c r="D1342" s="51"/>
      <c r="E1342" s="52">
        <f>SUM(E1337:E1340)</f>
        <v>0</v>
      </c>
    </row>
    <row r="1343" spans="1:5" ht="15" customHeight="1" x14ac:dyDescent="0.2"/>
    <row r="1344" spans="1:5" ht="15" customHeight="1" x14ac:dyDescent="0.25">
      <c r="A1344" s="36" t="s">
        <v>246</v>
      </c>
      <c r="B1344" s="128"/>
      <c r="C1344" s="37"/>
      <c r="D1344" s="37"/>
      <c r="E1344" s="42"/>
    </row>
    <row r="1345" spans="1:5" ht="15" customHeight="1" x14ac:dyDescent="0.2">
      <c r="A1345" s="43" t="s">
        <v>49</v>
      </c>
      <c r="B1345" s="43" t="s">
        <v>50</v>
      </c>
      <c r="C1345" s="43" t="s">
        <v>51</v>
      </c>
      <c r="D1345" s="54" t="s">
        <v>52</v>
      </c>
      <c r="E1345" s="112" t="s">
        <v>53</v>
      </c>
    </row>
    <row r="1346" spans="1:5" ht="15" customHeight="1" x14ac:dyDescent="0.2">
      <c r="A1346" s="113">
        <v>870</v>
      </c>
      <c r="B1346" s="56">
        <v>60005100653</v>
      </c>
      <c r="C1346" s="56">
        <v>3523</v>
      </c>
      <c r="D1346" s="131" t="s">
        <v>125</v>
      </c>
      <c r="E1346" s="100">
        <v>-172044</v>
      </c>
    </row>
    <row r="1347" spans="1:5" ht="15" customHeight="1" x14ac:dyDescent="0.2">
      <c r="A1347" s="113">
        <v>870</v>
      </c>
      <c r="B1347" s="56">
        <v>60005100653</v>
      </c>
      <c r="C1347" s="56">
        <v>3523</v>
      </c>
      <c r="D1347" s="91" t="s">
        <v>245</v>
      </c>
      <c r="E1347" s="100">
        <v>20844</v>
      </c>
    </row>
    <row r="1348" spans="1:5" ht="15" customHeight="1" x14ac:dyDescent="0.2">
      <c r="A1348" s="113">
        <v>870</v>
      </c>
      <c r="B1348" s="56">
        <v>60005100653</v>
      </c>
      <c r="C1348" s="56">
        <v>3523</v>
      </c>
      <c r="D1348" s="91" t="s">
        <v>247</v>
      </c>
      <c r="E1348" s="100">
        <v>151200</v>
      </c>
    </row>
    <row r="1349" spans="1:5" ht="15" customHeight="1" x14ac:dyDescent="0.2">
      <c r="A1349" s="55"/>
      <c r="B1349" s="59"/>
      <c r="C1349" s="60" t="s">
        <v>55</v>
      </c>
      <c r="D1349" s="51"/>
      <c r="E1349" s="52">
        <f>SUM(E1346:E1348)</f>
        <v>0</v>
      </c>
    </row>
    <row r="1350" spans="1:5" ht="15" customHeight="1" x14ac:dyDescent="0.2"/>
    <row r="1351" spans="1:5" ht="15" customHeight="1" x14ac:dyDescent="0.2"/>
    <row r="1352" spans="1:5" ht="15" customHeight="1" x14ac:dyDescent="0.2"/>
    <row r="1353" spans="1:5" ht="15" customHeight="1" x14ac:dyDescent="0.2"/>
    <row r="1354" spans="1:5" ht="15" customHeight="1" x14ac:dyDescent="0.25">
      <c r="A1354" s="36" t="s">
        <v>234</v>
      </c>
      <c r="B1354" s="128"/>
      <c r="C1354" s="37"/>
      <c r="D1354" s="37"/>
      <c r="E1354" s="42"/>
    </row>
    <row r="1355" spans="1:5" ht="15" customHeight="1" x14ac:dyDescent="0.2">
      <c r="A1355" s="43" t="s">
        <v>49</v>
      </c>
      <c r="B1355" s="43" t="s">
        <v>50</v>
      </c>
      <c r="C1355" s="43" t="s">
        <v>51</v>
      </c>
      <c r="D1355" s="54" t="s">
        <v>52</v>
      </c>
      <c r="E1355" s="112" t="s">
        <v>53</v>
      </c>
    </row>
    <row r="1356" spans="1:5" ht="15" customHeight="1" x14ac:dyDescent="0.2">
      <c r="A1356" s="113">
        <v>870</v>
      </c>
      <c r="B1356" s="56">
        <v>60004100532</v>
      </c>
      <c r="C1356" s="56">
        <v>2212</v>
      </c>
      <c r="D1356" s="131" t="s">
        <v>125</v>
      </c>
      <c r="E1356" s="100">
        <v>-3719000</v>
      </c>
    </row>
    <row r="1357" spans="1:5" ht="15" customHeight="1" x14ac:dyDescent="0.2">
      <c r="A1357" s="55"/>
      <c r="B1357" s="59"/>
      <c r="C1357" s="60" t="s">
        <v>55</v>
      </c>
      <c r="D1357" s="51"/>
      <c r="E1357" s="52">
        <f>SUM(E1356:E1356)</f>
        <v>-3719000</v>
      </c>
    </row>
    <row r="1358" spans="1:5" ht="15" customHeight="1" x14ac:dyDescent="0.2">
      <c r="A1358" s="53"/>
      <c r="B1358" s="171"/>
      <c r="C1358" s="142"/>
      <c r="D1358" s="37"/>
      <c r="E1358" s="147"/>
    </row>
    <row r="1359" spans="1:5" ht="15" customHeight="1" x14ac:dyDescent="0.2"/>
    <row r="1360" spans="1:5" ht="15" customHeight="1" x14ac:dyDescent="0.25">
      <c r="A1360" s="33" t="s">
        <v>248</v>
      </c>
    </row>
    <row r="1361" spans="1:5" ht="15" customHeight="1" x14ac:dyDescent="0.2">
      <c r="A1361" s="327" t="s">
        <v>121</v>
      </c>
      <c r="B1361" s="327"/>
      <c r="C1361" s="327"/>
      <c r="D1361" s="327"/>
      <c r="E1361" s="327"/>
    </row>
    <row r="1362" spans="1:5" ht="15" customHeight="1" x14ac:dyDescent="0.2">
      <c r="A1362" s="327"/>
      <c r="B1362" s="327"/>
      <c r="C1362" s="327"/>
      <c r="D1362" s="327"/>
      <c r="E1362" s="327"/>
    </row>
    <row r="1363" spans="1:5" ht="15" customHeight="1" x14ac:dyDescent="0.2">
      <c r="A1363" s="320" t="s">
        <v>249</v>
      </c>
      <c r="B1363" s="320"/>
      <c r="C1363" s="320"/>
      <c r="D1363" s="320"/>
      <c r="E1363" s="320"/>
    </row>
    <row r="1364" spans="1:5" ht="15" customHeight="1" x14ac:dyDescent="0.2">
      <c r="A1364" s="320"/>
      <c r="B1364" s="320"/>
      <c r="C1364" s="320"/>
      <c r="D1364" s="320"/>
      <c r="E1364" s="320"/>
    </row>
    <row r="1365" spans="1:5" ht="15" customHeight="1" x14ac:dyDescent="0.2">
      <c r="A1365" s="320"/>
      <c r="B1365" s="320"/>
      <c r="C1365" s="320"/>
      <c r="D1365" s="320"/>
      <c r="E1365" s="320"/>
    </row>
    <row r="1366" spans="1:5" ht="15" customHeight="1" x14ac:dyDescent="0.2">
      <c r="A1366" s="320"/>
      <c r="B1366" s="320"/>
      <c r="C1366" s="320"/>
      <c r="D1366" s="320"/>
      <c r="E1366" s="320"/>
    </row>
    <row r="1367" spans="1:5" ht="15" customHeight="1" x14ac:dyDescent="0.2">
      <c r="A1367" s="320"/>
      <c r="B1367" s="320"/>
      <c r="C1367" s="320"/>
      <c r="D1367" s="320"/>
      <c r="E1367" s="320"/>
    </row>
    <row r="1368" spans="1:5" ht="15" customHeight="1" x14ac:dyDescent="0.2">
      <c r="B1368" s="85"/>
    </row>
    <row r="1369" spans="1:5" ht="15" customHeight="1" x14ac:dyDescent="0.25">
      <c r="A1369" s="36" t="s">
        <v>18</v>
      </c>
      <c r="B1369" s="61"/>
      <c r="C1369" s="37"/>
      <c r="D1369" s="37"/>
      <c r="E1369" s="37"/>
    </row>
    <row r="1370" spans="1:5" ht="15" customHeight="1" x14ac:dyDescent="0.2">
      <c r="A1370" s="66" t="s">
        <v>65</v>
      </c>
      <c r="B1370" s="95"/>
      <c r="C1370" s="65"/>
      <c r="D1370" s="65"/>
      <c r="E1370" s="67" t="s">
        <v>232</v>
      </c>
    </row>
    <row r="1371" spans="1:5" ht="15" customHeight="1" x14ac:dyDescent="0.25">
      <c r="A1371" s="36" t="s">
        <v>233</v>
      </c>
      <c r="B1371" s="182"/>
      <c r="C1371" s="37"/>
      <c r="D1371" s="37"/>
      <c r="E1371" s="42"/>
    </row>
    <row r="1372" spans="1:5" ht="15" customHeight="1" x14ac:dyDescent="0.2">
      <c r="A1372" s="43" t="s">
        <v>49</v>
      </c>
      <c r="B1372" s="43" t="s">
        <v>50</v>
      </c>
      <c r="C1372" s="43" t="s">
        <v>51</v>
      </c>
      <c r="D1372" s="54" t="s">
        <v>52</v>
      </c>
      <c r="E1372" s="45" t="s">
        <v>53</v>
      </c>
    </row>
    <row r="1373" spans="1:5" ht="15" customHeight="1" x14ac:dyDescent="0.2">
      <c r="A1373" s="113">
        <v>10</v>
      </c>
      <c r="B1373" s="56">
        <v>60001100740</v>
      </c>
      <c r="C1373" s="47">
        <v>3122</v>
      </c>
      <c r="D1373" s="121" t="s">
        <v>154</v>
      </c>
      <c r="E1373" s="58">
        <v>-153000</v>
      </c>
    </row>
    <row r="1374" spans="1:5" ht="15" customHeight="1" x14ac:dyDescent="0.2">
      <c r="A1374" s="113">
        <v>10</v>
      </c>
      <c r="B1374" s="56">
        <v>60001100718</v>
      </c>
      <c r="C1374" s="47">
        <v>3122</v>
      </c>
      <c r="D1374" s="131" t="s">
        <v>125</v>
      </c>
      <c r="E1374" s="58">
        <v>-30000</v>
      </c>
    </row>
    <row r="1375" spans="1:5" ht="15" customHeight="1" x14ac:dyDescent="0.2">
      <c r="A1375" s="113">
        <v>10</v>
      </c>
      <c r="B1375" s="56">
        <v>60001100720</v>
      </c>
      <c r="C1375" s="47">
        <v>3123</v>
      </c>
      <c r="D1375" s="121" t="s">
        <v>154</v>
      </c>
      <c r="E1375" s="58">
        <v>153000</v>
      </c>
    </row>
    <row r="1376" spans="1:5" ht="15" customHeight="1" x14ac:dyDescent="0.2">
      <c r="A1376" s="113">
        <v>10</v>
      </c>
      <c r="B1376" s="56">
        <v>60001100717</v>
      </c>
      <c r="C1376" s="47">
        <v>3149</v>
      </c>
      <c r="D1376" s="131" t="s">
        <v>125</v>
      </c>
      <c r="E1376" s="58">
        <v>30000</v>
      </c>
    </row>
    <row r="1377" spans="1:5" ht="15" customHeight="1" x14ac:dyDescent="0.2">
      <c r="A1377" s="113">
        <v>10</v>
      </c>
      <c r="B1377" s="56">
        <v>60001100537</v>
      </c>
      <c r="C1377" s="47">
        <v>3122</v>
      </c>
      <c r="D1377" s="131" t="s">
        <v>125</v>
      </c>
      <c r="E1377" s="58">
        <v>781000</v>
      </c>
    </row>
    <row r="1378" spans="1:5" ht="15" customHeight="1" x14ac:dyDescent="0.2">
      <c r="A1378" s="55"/>
      <c r="B1378" s="59"/>
      <c r="C1378" s="60" t="s">
        <v>55</v>
      </c>
      <c r="D1378" s="51"/>
      <c r="E1378" s="52">
        <f>SUM(E1373:E1377)</f>
        <v>781000</v>
      </c>
    </row>
    <row r="1379" spans="1:5" ht="15" customHeight="1" x14ac:dyDescent="0.2"/>
    <row r="1380" spans="1:5" ht="15" customHeight="1" x14ac:dyDescent="0.25">
      <c r="A1380" s="36" t="s">
        <v>234</v>
      </c>
      <c r="B1380" s="128"/>
      <c r="C1380" s="37"/>
      <c r="D1380" s="37"/>
      <c r="E1380" s="42"/>
    </row>
    <row r="1381" spans="1:5" ht="15" customHeight="1" x14ac:dyDescent="0.2">
      <c r="A1381" s="43" t="s">
        <v>49</v>
      </c>
      <c r="B1381" s="43" t="s">
        <v>50</v>
      </c>
      <c r="C1381" s="43" t="s">
        <v>51</v>
      </c>
      <c r="D1381" s="54" t="s">
        <v>52</v>
      </c>
      <c r="E1381" s="112" t="s">
        <v>53</v>
      </c>
    </row>
    <row r="1382" spans="1:5" ht="15" customHeight="1" x14ac:dyDescent="0.2">
      <c r="A1382" s="113">
        <v>12</v>
      </c>
      <c r="B1382" s="56">
        <v>60004100289</v>
      </c>
      <c r="C1382" s="56">
        <v>2212</v>
      </c>
      <c r="D1382" s="131" t="s">
        <v>125</v>
      </c>
      <c r="E1382" s="100">
        <v>-734466</v>
      </c>
    </row>
    <row r="1383" spans="1:5" ht="15" customHeight="1" x14ac:dyDescent="0.2">
      <c r="A1383" s="113">
        <v>12</v>
      </c>
      <c r="B1383" s="56">
        <v>60004100106</v>
      </c>
      <c r="C1383" s="56">
        <v>2212</v>
      </c>
      <c r="D1383" s="131" t="s">
        <v>125</v>
      </c>
      <c r="E1383" s="100">
        <v>-84000</v>
      </c>
    </row>
    <row r="1384" spans="1:5" ht="15" customHeight="1" x14ac:dyDescent="0.2">
      <c r="A1384" s="113">
        <v>12</v>
      </c>
      <c r="B1384" s="56">
        <v>60004100532</v>
      </c>
      <c r="C1384" s="56">
        <v>2212</v>
      </c>
      <c r="D1384" s="131" t="s">
        <v>125</v>
      </c>
      <c r="E1384" s="100">
        <v>-781000</v>
      </c>
    </row>
    <row r="1385" spans="1:5" ht="15" customHeight="1" x14ac:dyDescent="0.2">
      <c r="A1385" s="113">
        <v>12</v>
      </c>
      <c r="B1385" s="56">
        <v>60004100289</v>
      </c>
      <c r="C1385" s="56">
        <v>2212</v>
      </c>
      <c r="D1385" s="121" t="s">
        <v>154</v>
      </c>
      <c r="E1385" s="100">
        <v>734466</v>
      </c>
    </row>
    <row r="1386" spans="1:5" ht="15" customHeight="1" x14ac:dyDescent="0.2">
      <c r="A1386" s="113">
        <v>12</v>
      </c>
      <c r="B1386" s="56">
        <v>60004100033</v>
      </c>
      <c r="C1386" s="56">
        <v>2212</v>
      </c>
      <c r="D1386" s="131" t="s">
        <v>125</v>
      </c>
      <c r="E1386" s="100">
        <v>76000</v>
      </c>
    </row>
    <row r="1387" spans="1:5" ht="15" customHeight="1" x14ac:dyDescent="0.2">
      <c r="A1387" s="113">
        <v>12</v>
      </c>
      <c r="B1387" s="56">
        <v>60004100060</v>
      </c>
      <c r="C1387" s="56">
        <v>2212</v>
      </c>
      <c r="D1387" s="91" t="s">
        <v>235</v>
      </c>
      <c r="E1387" s="100">
        <v>8000</v>
      </c>
    </row>
    <row r="1388" spans="1:5" ht="15" customHeight="1" x14ac:dyDescent="0.2">
      <c r="A1388" s="55"/>
      <c r="B1388" s="59"/>
      <c r="C1388" s="60" t="s">
        <v>55</v>
      </c>
      <c r="D1388" s="51"/>
      <c r="E1388" s="52">
        <f>SUM(E1382:E1387)</f>
        <v>-781000</v>
      </c>
    </row>
    <row r="1389" spans="1:5" ht="15" customHeight="1" x14ac:dyDescent="0.2"/>
    <row r="1390" spans="1:5" ht="15" customHeight="1" x14ac:dyDescent="0.25">
      <c r="A1390" s="36" t="s">
        <v>250</v>
      </c>
      <c r="B1390" s="128"/>
      <c r="C1390" s="37"/>
      <c r="D1390" s="37"/>
      <c r="E1390" s="42"/>
    </row>
    <row r="1391" spans="1:5" ht="15" customHeight="1" x14ac:dyDescent="0.2">
      <c r="A1391" s="43" t="s">
        <v>49</v>
      </c>
      <c r="B1391" s="43" t="s">
        <v>50</v>
      </c>
      <c r="C1391" s="43" t="s">
        <v>51</v>
      </c>
      <c r="D1391" s="54" t="s">
        <v>52</v>
      </c>
      <c r="E1391" s="112" t="s">
        <v>53</v>
      </c>
    </row>
    <row r="1392" spans="1:5" ht="15" customHeight="1" x14ac:dyDescent="0.2">
      <c r="A1392" s="113">
        <v>13</v>
      </c>
      <c r="B1392" s="56">
        <v>60003100657</v>
      </c>
      <c r="C1392" s="56">
        <v>3315</v>
      </c>
      <c r="D1392" s="131" t="s">
        <v>125</v>
      </c>
      <c r="E1392" s="100">
        <v>-12000</v>
      </c>
    </row>
    <row r="1393" spans="1:5" ht="15" customHeight="1" x14ac:dyDescent="0.2">
      <c r="A1393" s="113">
        <v>13</v>
      </c>
      <c r="B1393" s="56">
        <v>60003100810</v>
      </c>
      <c r="C1393" s="56">
        <v>3315</v>
      </c>
      <c r="D1393" s="131" t="s">
        <v>125</v>
      </c>
      <c r="E1393" s="100">
        <v>-67769</v>
      </c>
    </row>
    <row r="1394" spans="1:5" ht="15" customHeight="1" x14ac:dyDescent="0.2">
      <c r="A1394" s="113">
        <v>13</v>
      </c>
      <c r="B1394" s="56">
        <v>60003100657</v>
      </c>
      <c r="C1394" s="56">
        <v>3321</v>
      </c>
      <c r="D1394" s="131" t="s">
        <v>125</v>
      </c>
      <c r="E1394" s="100">
        <v>12000</v>
      </c>
    </row>
    <row r="1395" spans="1:5" ht="15" customHeight="1" x14ac:dyDescent="0.2">
      <c r="A1395" s="113">
        <v>13</v>
      </c>
      <c r="B1395" s="56">
        <v>60003100657</v>
      </c>
      <c r="C1395" s="56">
        <v>3321</v>
      </c>
      <c r="D1395" s="131" t="s">
        <v>125</v>
      </c>
      <c r="E1395" s="100">
        <v>67769</v>
      </c>
    </row>
    <row r="1396" spans="1:5" ht="15" customHeight="1" x14ac:dyDescent="0.2">
      <c r="A1396" s="55"/>
      <c r="B1396" s="59"/>
      <c r="C1396" s="60" t="s">
        <v>55</v>
      </c>
      <c r="D1396" s="51"/>
      <c r="E1396" s="52">
        <f>SUM(E1392:E1395)</f>
        <v>0</v>
      </c>
    </row>
    <row r="1397" spans="1:5" ht="15" customHeight="1" x14ac:dyDescent="0.2"/>
    <row r="1398" spans="1:5" ht="15" customHeight="1" x14ac:dyDescent="0.2"/>
    <row r="1399" spans="1:5" ht="15" customHeight="1" x14ac:dyDescent="0.2"/>
    <row r="1400" spans="1:5" ht="15" customHeight="1" x14ac:dyDescent="0.2"/>
    <row r="1401" spans="1:5" ht="15" customHeight="1" x14ac:dyDescent="0.2"/>
    <row r="1402" spans="1:5" ht="15" customHeight="1" x14ac:dyDescent="0.2"/>
    <row r="1403" spans="1:5" ht="15" customHeight="1" x14ac:dyDescent="0.2"/>
    <row r="1404" spans="1:5" ht="15" customHeight="1" x14ac:dyDescent="0.2"/>
    <row r="1405" spans="1:5" ht="15" customHeight="1" x14ac:dyDescent="0.2"/>
    <row r="1406" spans="1:5" ht="15" customHeight="1" x14ac:dyDescent="0.25">
      <c r="A1406" s="33" t="s">
        <v>251</v>
      </c>
    </row>
    <row r="1407" spans="1:5" ht="15" customHeight="1" x14ac:dyDescent="0.2">
      <c r="A1407" s="323" t="s">
        <v>252</v>
      </c>
      <c r="B1407" s="323"/>
      <c r="C1407" s="323"/>
      <c r="D1407" s="323"/>
      <c r="E1407" s="323"/>
    </row>
    <row r="1408" spans="1:5" ht="15" customHeight="1" x14ac:dyDescent="0.2">
      <c r="A1408" s="323"/>
      <c r="B1408" s="323"/>
      <c r="C1408" s="323"/>
      <c r="D1408" s="323"/>
      <c r="E1408" s="323"/>
    </row>
    <row r="1409" spans="1:5" ht="15" customHeight="1" x14ac:dyDescent="0.2">
      <c r="A1409" s="320" t="s">
        <v>253</v>
      </c>
      <c r="B1409" s="320"/>
      <c r="C1409" s="320"/>
      <c r="D1409" s="320"/>
      <c r="E1409" s="320"/>
    </row>
    <row r="1410" spans="1:5" ht="15" customHeight="1" x14ac:dyDescent="0.2">
      <c r="A1410" s="320"/>
      <c r="B1410" s="320"/>
      <c r="C1410" s="320"/>
      <c r="D1410" s="320"/>
      <c r="E1410" s="320"/>
    </row>
    <row r="1411" spans="1:5" ht="15" customHeight="1" x14ac:dyDescent="0.2">
      <c r="A1411" s="320"/>
      <c r="B1411" s="320"/>
      <c r="C1411" s="320"/>
      <c r="D1411" s="320"/>
      <c r="E1411" s="320"/>
    </row>
    <row r="1412" spans="1:5" ht="15" customHeight="1" x14ac:dyDescent="0.2">
      <c r="A1412" s="320"/>
      <c r="B1412" s="320"/>
      <c r="C1412" s="320"/>
      <c r="D1412" s="320"/>
      <c r="E1412" s="320"/>
    </row>
    <row r="1413" spans="1:5" ht="15" customHeight="1" x14ac:dyDescent="0.2">
      <c r="A1413" s="320"/>
      <c r="B1413" s="320"/>
      <c r="C1413" s="320"/>
      <c r="D1413" s="320"/>
      <c r="E1413" s="320"/>
    </row>
    <row r="1414" spans="1:5" ht="15" customHeight="1" x14ac:dyDescent="0.2">
      <c r="A1414" s="320"/>
      <c r="B1414" s="320"/>
      <c r="C1414" s="320"/>
      <c r="D1414" s="320"/>
      <c r="E1414" s="320"/>
    </row>
    <row r="1415" spans="1:5" ht="15" customHeight="1" x14ac:dyDescent="0.2">
      <c r="A1415" s="320"/>
      <c r="B1415" s="320"/>
      <c r="C1415" s="320"/>
      <c r="D1415" s="320"/>
      <c r="E1415" s="320"/>
    </row>
    <row r="1416" spans="1:5" ht="15" customHeight="1" x14ac:dyDescent="0.2">
      <c r="A1416" s="37"/>
      <c r="B1416" s="127"/>
      <c r="C1416" s="142"/>
      <c r="D1416" s="37"/>
      <c r="E1416" s="143"/>
    </row>
    <row r="1417" spans="1:5" ht="15" customHeight="1" x14ac:dyDescent="0.25">
      <c r="A1417" s="36" t="s">
        <v>18</v>
      </c>
      <c r="B1417" s="37"/>
      <c r="C1417" s="37"/>
      <c r="D1417" s="37"/>
      <c r="E1417" s="41"/>
    </row>
    <row r="1418" spans="1:5" ht="15" customHeight="1" x14ac:dyDescent="0.2">
      <c r="A1418" s="38" t="s">
        <v>199</v>
      </c>
      <c r="B1418" s="37"/>
      <c r="C1418" s="37"/>
      <c r="D1418" s="37"/>
      <c r="E1418" s="39" t="s">
        <v>200</v>
      </c>
    </row>
    <row r="1419" spans="1:5" ht="15" customHeight="1" x14ac:dyDescent="0.2">
      <c r="A1419" s="38"/>
      <c r="B1419" s="41"/>
      <c r="C1419" s="37"/>
      <c r="D1419" s="37"/>
      <c r="E1419" s="42"/>
    </row>
    <row r="1420" spans="1:5" ht="15" customHeight="1" x14ac:dyDescent="0.2">
      <c r="A1420" s="70"/>
      <c r="B1420" s="43" t="s">
        <v>50</v>
      </c>
      <c r="C1420" s="43" t="s">
        <v>51</v>
      </c>
      <c r="D1420" s="54" t="s">
        <v>52</v>
      </c>
      <c r="E1420" s="45" t="s">
        <v>53</v>
      </c>
    </row>
    <row r="1421" spans="1:5" ht="15" customHeight="1" x14ac:dyDescent="0.2">
      <c r="A1421" s="53"/>
      <c r="B1421" s="122">
        <v>11000000000</v>
      </c>
      <c r="C1421" s="47">
        <v>6113</v>
      </c>
      <c r="D1421" s="121" t="s">
        <v>216</v>
      </c>
      <c r="E1421" s="117">
        <v>-349806</v>
      </c>
    </row>
    <row r="1422" spans="1:5" ht="15" customHeight="1" x14ac:dyDescent="0.2">
      <c r="A1422" s="53"/>
      <c r="B1422" s="122">
        <v>11000007359</v>
      </c>
      <c r="C1422" s="74">
        <v>6113</v>
      </c>
      <c r="D1422" s="121" t="s">
        <v>94</v>
      </c>
      <c r="E1422" s="117">
        <v>-34000</v>
      </c>
    </row>
    <row r="1423" spans="1:5" ht="15" customHeight="1" x14ac:dyDescent="0.2">
      <c r="A1423" s="53"/>
      <c r="B1423" s="122">
        <v>11000000000</v>
      </c>
      <c r="C1423" s="47">
        <v>6113</v>
      </c>
      <c r="D1423" s="91" t="s">
        <v>254</v>
      </c>
      <c r="E1423" s="117">
        <v>-30000</v>
      </c>
    </row>
    <row r="1424" spans="1:5" ht="15" customHeight="1" x14ac:dyDescent="0.2">
      <c r="A1424" s="53"/>
      <c r="B1424" s="122">
        <v>11000000000</v>
      </c>
      <c r="C1424" s="47">
        <v>6113</v>
      </c>
      <c r="D1424" s="121" t="s">
        <v>93</v>
      </c>
      <c r="E1424" s="117">
        <v>-100000</v>
      </c>
    </row>
    <row r="1425" spans="1:5" ht="15" customHeight="1" x14ac:dyDescent="0.2">
      <c r="A1425" s="53"/>
      <c r="B1425" s="122">
        <v>11000000000</v>
      </c>
      <c r="C1425" s="47">
        <v>6113</v>
      </c>
      <c r="D1425" s="121" t="s">
        <v>109</v>
      </c>
      <c r="E1425" s="117">
        <v>230000</v>
      </c>
    </row>
    <row r="1426" spans="1:5" ht="15" customHeight="1" x14ac:dyDescent="0.2">
      <c r="A1426" s="53"/>
      <c r="B1426" s="122">
        <v>11000000000</v>
      </c>
      <c r="C1426" s="47">
        <v>6113</v>
      </c>
      <c r="D1426" s="121" t="s">
        <v>167</v>
      </c>
      <c r="E1426" s="117">
        <v>80000</v>
      </c>
    </row>
    <row r="1427" spans="1:5" ht="15" customHeight="1" x14ac:dyDescent="0.2">
      <c r="A1427" s="53"/>
      <c r="B1427" s="122">
        <v>11000000000</v>
      </c>
      <c r="C1427" s="47">
        <v>6113</v>
      </c>
      <c r="D1427" s="121" t="s">
        <v>154</v>
      </c>
      <c r="E1427" s="117">
        <v>15706</v>
      </c>
    </row>
    <row r="1428" spans="1:5" ht="15" customHeight="1" x14ac:dyDescent="0.2">
      <c r="A1428" s="53"/>
      <c r="B1428" s="122">
        <v>60013000000</v>
      </c>
      <c r="C1428" s="47">
        <v>6113</v>
      </c>
      <c r="D1428" s="91" t="s">
        <v>255</v>
      </c>
      <c r="E1428" s="117">
        <v>34000</v>
      </c>
    </row>
    <row r="1429" spans="1:5" ht="15" customHeight="1" x14ac:dyDescent="0.2">
      <c r="A1429" s="171"/>
      <c r="B1429" s="125"/>
      <c r="C1429" s="79" t="s">
        <v>55</v>
      </c>
      <c r="D1429" s="93"/>
      <c r="E1429" s="94">
        <f>SUM(E1421:E1428)</f>
        <v>-154100</v>
      </c>
    </row>
    <row r="1430" spans="1:5" ht="15" customHeight="1" x14ac:dyDescent="0.2"/>
    <row r="1431" spans="1:5" ht="15" customHeight="1" x14ac:dyDescent="0.25">
      <c r="A1431" s="36" t="s">
        <v>18</v>
      </c>
      <c r="B1431" s="61"/>
      <c r="C1431" s="37"/>
      <c r="D1431" s="37"/>
      <c r="E1431" s="41"/>
    </row>
    <row r="1432" spans="1:5" ht="15" customHeight="1" x14ac:dyDescent="0.2">
      <c r="A1432" s="38" t="s">
        <v>227</v>
      </c>
      <c r="B1432" s="61"/>
      <c r="C1432" s="37"/>
      <c r="D1432" s="37"/>
      <c r="E1432" s="39" t="s">
        <v>228</v>
      </c>
    </row>
    <row r="1433" spans="1:5" ht="15" customHeight="1" x14ac:dyDescent="0.2">
      <c r="A1433" s="38"/>
      <c r="B1433" s="87"/>
      <c r="C1433" s="37"/>
      <c r="D1433" s="37"/>
      <c r="E1433" s="42"/>
    </row>
    <row r="1434" spans="1:5" ht="15" customHeight="1" x14ac:dyDescent="0.2">
      <c r="A1434" s="43" t="s">
        <v>49</v>
      </c>
      <c r="B1434" s="43" t="s">
        <v>50</v>
      </c>
      <c r="C1434" s="43" t="s">
        <v>51</v>
      </c>
      <c r="D1434" s="54" t="s">
        <v>52</v>
      </c>
      <c r="E1434" s="45" t="s">
        <v>53</v>
      </c>
    </row>
    <row r="1435" spans="1:5" ht="15" customHeight="1" x14ac:dyDescent="0.2">
      <c r="A1435" s="55">
        <v>510</v>
      </c>
      <c r="B1435" s="122">
        <v>20001000000</v>
      </c>
      <c r="C1435" s="144">
        <v>6172</v>
      </c>
      <c r="D1435" s="121" t="s">
        <v>109</v>
      </c>
      <c r="E1435" s="117">
        <v>154100</v>
      </c>
    </row>
    <row r="1436" spans="1:5" ht="15" customHeight="1" x14ac:dyDescent="0.2">
      <c r="A1436" s="146"/>
      <c r="B1436" s="146"/>
      <c r="C1436" s="60" t="s">
        <v>55</v>
      </c>
      <c r="D1436" s="51"/>
      <c r="E1436" s="52">
        <f>SUM(E1435:E1435)</f>
        <v>154100</v>
      </c>
    </row>
    <row r="1437" spans="1:5" ht="15" customHeight="1" x14ac:dyDescent="0.2"/>
    <row r="1438" spans="1:5" ht="15" customHeight="1" x14ac:dyDescent="0.2"/>
    <row r="1439" spans="1:5" ht="15" customHeight="1" x14ac:dyDescent="0.25">
      <c r="A1439" s="33" t="s">
        <v>256</v>
      </c>
    </row>
    <row r="1440" spans="1:5" ht="15" customHeight="1" x14ac:dyDescent="0.2">
      <c r="A1440" s="321" t="s">
        <v>257</v>
      </c>
      <c r="B1440" s="321"/>
      <c r="C1440" s="321"/>
      <c r="D1440" s="321"/>
      <c r="E1440" s="321"/>
    </row>
    <row r="1441" spans="1:5" ht="15" customHeight="1" x14ac:dyDescent="0.2">
      <c r="A1441" s="321"/>
      <c r="B1441" s="321"/>
      <c r="C1441" s="321"/>
      <c r="D1441" s="321"/>
      <c r="E1441" s="321"/>
    </row>
    <row r="1442" spans="1:5" ht="15" customHeight="1" x14ac:dyDescent="0.2">
      <c r="A1442" s="320" t="s">
        <v>258</v>
      </c>
      <c r="B1442" s="320"/>
      <c r="C1442" s="320"/>
      <c r="D1442" s="320"/>
      <c r="E1442" s="320"/>
    </row>
    <row r="1443" spans="1:5" ht="15" customHeight="1" x14ac:dyDescent="0.2">
      <c r="A1443" s="320"/>
      <c r="B1443" s="320"/>
      <c r="C1443" s="320"/>
      <c r="D1443" s="320"/>
      <c r="E1443" s="320"/>
    </row>
    <row r="1444" spans="1:5" ht="15" customHeight="1" x14ac:dyDescent="0.2">
      <c r="A1444" s="320"/>
      <c r="B1444" s="320"/>
      <c r="C1444" s="320"/>
      <c r="D1444" s="320"/>
      <c r="E1444" s="320"/>
    </row>
    <row r="1445" spans="1:5" ht="15" customHeight="1" x14ac:dyDescent="0.2">
      <c r="A1445" s="320"/>
      <c r="B1445" s="320"/>
      <c r="C1445" s="320"/>
      <c r="D1445" s="320"/>
      <c r="E1445" s="320"/>
    </row>
    <row r="1446" spans="1:5" ht="15" customHeight="1" x14ac:dyDescent="0.2">
      <c r="A1446" s="320"/>
      <c r="B1446" s="320"/>
      <c r="C1446" s="320"/>
      <c r="D1446" s="320"/>
      <c r="E1446" s="320"/>
    </row>
    <row r="1447" spans="1:5" ht="15" customHeight="1" x14ac:dyDescent="0.2">
      <c r="A1447" s="320"/>
      <c r="B1447" s="320"/>
      <c r="C1447" s="320"/>
      <c r="D1447" s="320"/>
      <c r="E1447" s="320"/>
    </row>
    <row r="1448" spans="1:5" ht="15" customHeight="1" x14ac:dyDescent="0.2"/>
    <row r="1449" spans="1:5" ht="15" customHeight="1" x14ac:dyDescent="0.25">
      <c r="A1449" s="36" t="s">
        <v>18</v>
      </c>
      <c r="B1449" s="37"/>
      <c r="C1449" s="37"/>
      <c r="D1449" s="37"/>
      <c r="E1449" s="37"/>
    </row>
    <row r="1450" spans="1:5" ht="15" customHeight="1" x14ac:dyDescent="0.2">
      <c r="A1450" s="66" t="s">
        <v>65</v>
      </c>
      <c r="B1450" s="65"/>
      <c r="C1450" s="65"/>
      <c r="D1450" s="65"/>
      <c r="E1450" s="67" t="s">
        <v>232</v>
      </c>
    </row>
    <row r="1451" spans="1:5" ht="15" customHeight="1" x14ac:dyDescent="0.25">
      <c r="A1451" s="36" t="s">
        <v>233</v>
      </c>
      <c r="B1451" s="128"/>
      <c r="C1451" s="37"/>
      <c r="D1451" s="37"/>
      <c r="E1451" s="42"/>
    </row>
    <row r="1452" spans="1:5" ht="15" customHeight="1" x14ac:dyDescent="0.2">
      <c r="A1452" s="43" t="s">
        <v>49</v>
      </c>
      <c r="B1452" s="43" t="s">
        <v>50</v>
      </c>
      <c r="C1452" s="43" t="s">
        <v>51</v>
      </c>
      <c r="D1452" s="54" t="s">
        <v>52</v>
      </c>
      <c r="E1452" s="112" t="s">
        <v>53</v>
      </c>
    </row>
    <row r="1453" spans="1:5" ht="15" customHeight="1" x14ac:dyDescent="0.2">
      <c r="A1453" s="113">
        <v>10</v>
      </c>
      <c r="B1453" s="56">
        <v>60001100565</v>
      </c>
      <c r="C1453" s="56">
        <v>3114</v>
      </c>
      <c r="D1453" s="91" t="s">
        <v>245</v>
      </c>
      <c r="E1453" s="100">
        <v>-913.36</v>
      </c>
    </row>
    <row r="1454" spans="1:5" ht="15" customHeight="1" x14ac:dyDescent="0.2">
      <c r="A1454" s="113">
        <v>10</v>
      </c>
      <c r="B1454" s="56">
        <v>60001100565</v>
      </c>
      <c r="C1454" s="56">
        <v>3114</v>
      </c>
      <c r="D1454" s="131" t="s">
        <v>125</v>
      </c>
      <c r="E1454" s="100">
        <v>-76990.679999999993</v>
      </c>
    </row>
    <row r="1455" spans="1:5" ht="15" customHeight="1" x14ac:dyDescent="0.2">
      <c r="A1455" s="55"/>
      <c r="B1455" s="59"/>
      <c r="C1455" s="60" t="s">
        <v>55</v>
      </c>
      <c r="D1455" s="51"/>
      <c r="E1455" s="52">
        <f>SUM(E1453:E1454)</f>
        <v>-77904.039999999994</v>
      </c>
    </row>
    <row r="1456" spans="1:5" ht="15" customHeight="1" x14ac:dyDescent="0.2">
      <c r="A1456" s="66"/>
      <c r="B1456" s="65"/>
      <c r="C1456" s="65"/>
      <c r="D1456" s="65"/>
      <c r="E1456" s="67"/>
    </row>
    <row r="1457" spans="1:5" ht="15" customHeight="1" x14ac:dyDescent="0.2">
      <c r="A1457" s="66"/>
      <c r="B1457" s="65"/>
      <c r="C1457" s="65"/>
      <c r="D1457" s="65"/>
      <c r="E1457" s="67"/>
    </row>
    <row r="1458" spans="1:5" ht="15" customHeight="1" x14ac:dyDescent="0.25">
      <c r="A1458" s="36" t="s">
        <v>233</v>
      </c>
      <c r="B1458" s="128"/>
      <c r="C1458" s="37"/>
      <c r="D1458" s="37"/>
      <c r="E1458" s="42"/>
    </row>
    <row r="1459" spans="1:5" ht="15" customHeight="1" x14ac:dyDescent="0.2">
      <c r="A1459" s="43" t="s">
        <v>49</v>
      </c>
      <c r="B1459" s="43" t="s">
        <v>50</v>
      </c>
      <c r="C1459" s="43" t="s">
        <v>51</v>
      </c>
      <c r="D1459" s="54" t="s">
        <v>52</v>
      </c>
      <c r="E1459" s="112" t="s">
        <v>53</v>
      </c>
    </row>
    <row r="1460" spans="1:5" ht="15" customHeight="1" x14ac:dyDescent="0.2">
      <c r="A1460" s="113">
        <v>870</v>
      </c>
      <c r="B1460" s="56">
        <v>60001100565</v>
      </c>
      <c r="C1460" s="56">
        <v>3114</v>
      </c>
      <c r="D1460" s="121" t="s">
        <v>259</v>
      </c>
      <c r="E1460" s="100">
        <v>-109.2</v>
      </c>
    </row>
    <row r="1461" spans="1:5" ht="15" customHeight="1" x14ac:dyDescent="0.2">
      <c r="A1461" s="113">
        <v>870</v>
      </c>
      <c r="B1461" s="56">
        <v>60001100565</v>
      </c>
      <c r="C1461" s="56">
        <v>3114</v>
      </c>
      <c r="D1461" s="183" t="s">
        <v>260</v>
      </c>
      <c r="E1461" s="100">
        <v>-777.4</v>
      </c>
    </row>
    <row r="1462" spans="1:5" ht="15" customHeight="1" x14ac:dyDescent="0.2">
      <c r="A1462" s="113">
        <v>870</v>
      </c>
      <c r="B1462" s="56">
        <v>60001100565</v>
      </c>
      <c r="C1462" s="56">
        <v>3114</v>
      </c>
      <c r="D1462" s="131" t="s">
        <v>125</v>
      </c>
      <c r="E1462" s="100">
        <v>-548938.89</v>
      </c>
    </row>
    <row r="1463" spans="1:5" ht="15" customHeight="1" x14ac:dyDescent="0.2">
      <c r="A1463" s="113">
        <v>870</v>
      </c>
      <c r="B1463" s="56">
        <v>60001100565</v>
      </c>
      <c r="C1463" s="56">
        <v>3114</v>
      </c>
      <c r="D1463" s="91" t="s">
        <v>247</v>
      </c>
      <c r="E1463" s="100">
        <v>-257.54000000000002</v>
      </c>
    </row>
    <row r="1464" spans="1:5" ht="15" customHeight="1" x14ac:dyDescent="0.2">
      <c r="A1464" s="55"/>
      <c r="B1464" s="59"/>
      <c r="C1464" s="60" t="s">
        <v>55</v>
      </c>
      <c r="D1464" s="51"/>
      <c r="E1464" s="52">
        <f>SUM(E1460:E1463)</f>
        <v>-550083.03</v>
      </c>
    </row>
    <row r="1465" spans="1:5" ht="15" customHeight="1" x14ac:dyDescent="0.2"/>
    <row r="1466" spans="1:5" ht="15" customHeight="1" x14ac:dyDescent="0.25">
      <c r="A1466" s="36" t="s">
        <v>234</v>
      </c>
      <c r="B1466" s="128"/>
      <c r="C1466" s="37"/>
      <c r="D1466" s="37"/>
      <c r="E1466" s="42"/>
    </row>
    <row r="1467" spans="1:5" ht="15" customHeight="1" x14ac:dyDescent="0.2">
      <c r="A1467" s="43" t="s">
        <v>49</v>
      </c>
      <c r="B1467" s="43" t="s">
        <v>50</v>
      </c>
      <c r="C1467" s="43" t="s">
        <v>51</v>
      </c>
      <c r="D1467" s="54" t="s">
        <v>52</v>
      </c>
      <c r="E1467" s="112" t="s">
        <v>53</v>
      </c>
    </row>
    <row r="1468" spans="1:5" ht="15" customHeight="1" x14ac:dyDescent="0.2">
      <c r="A1468" s="113">
        <v>870</v>
      </c>
      <c r="B1468" s="56">
        <v>60004100647</v>
      </c>
      <c r="C1468" s="56">
        <v>2212</v>
      </c>
      <c r="D1468" s="131" t="s">
        <v>125</v>
      </c>
      <c r="E1468" s="100">
        <v>-417000</v>
      </c>
    </row>
    <row r="1469" spans="1:5" ht="15" customHeight="1" x14ac:dyDescent="0.2">
      <c r="A1469" s="113">
        <v>870</v>
      </c>
      <c r="B1469" s="56">
        <v>60004100644</v>
      </c>
      <c r="C1469" s="56">
        <v>2212</v>
      </c>
      <c r="D1469" s="131" t="s">
        <v>125</v>
      </c>
      <c r="E1469" s="100">
        <v>-436190.84</v>
      </c>
    </row>
    <row r="1470" spans="1:5" ht="15" customHeight="1" x14ac:dyDescent="0.2">
      <c r="A1470" s="113">
        <v>870</v>
      </c>
      <c r="B1470" s="56">
        <v>60004100532</v>
      </c>
      <c r="C1470" s="56">
        <v>2212</v>
      </c>
      <c r="D1470" s="131" t="s">
        <v>125</v>
      </c>
      <c r="E1470" s="100">
        <v>-7281000</v>
      </c>
    </row>
    <row r="1471" spans="1:5" ht="15" customHeight="1" x14ac:dyDescent="0.2">
      <c r="A1471" s="55"/>
      <c r="B1471" s="59"/>
      <c r="C1471" s="60" t="s">
        <v>55</v>
      </c>
      <c r="D1471" s="51"/>
      <c r="E1471" s="52">
        <f>SUM(E1468:E1470)</f>
        <v>-8134190.8399999999</v>
      </c>
    </row>
    <row r="1472" spans="1:5" ht="15" customHeight="1" x14ac:dyDescent="0.2"/>
    <row r="1473" spans="1:5" ht="15" customHeight="1" x14ac:dyDescent="0.25">
      <c r="A1473" s="36" t="s">
        <v>234</v>
      </c>
      <c r="B1473" s="128"/>
      <c r="C1473" s="37"/>
      <c r="D1473" s="37"/>
      <c r="E1473" s="42"/>
    </row>
    <row r="1474" spans="1:5" ht="15" customHeight="1" x14ac:dyDescent="0.2">
      <c r="A1474" s="43" t="s">
        <v>49</v>
      </c>
      <c r="B1474" s="43" t="s">
        <v>50</v>
      </c>
      <c r="C1474" s="43" t="s">
        <v>51</v>
      </c>
      <c r="D1474" s="54" t="s">
        <v>52</v>
      </c>
      <c r="E1474" s="112" t="s">
        <v>53</v>
      </c>
    </row>
    <row r="1475" spans="1:5" ht="15" customHeight="1" x14ac:dyDescent="0.2">
      <c r="A1475" s="113">
        <v>12</v>
      </c>
      <c r="B1475" s="56">
        <v>60004100647</v>
      </c>
      <c r="C1475" s="56">
        <v>2212</v>
      </c>
      <c r="D1475" s="181" t="s">
        <v>125</v>
      </c>
      <c r="E1475" s="100">
        <v>-83000</v>
      </c>
    </row>
    <row r="1476" spans="1:5" ht="15" customHeight="1" x14ac:dyDescent="0.2">
      <c r="A1476" s="113">
        <v>12</v>
      </c>
      <c r="B1476" s="56">
        <v>60004100532</v>
      </c>
      <c r="C1476" s="56">
        <v>2212</v>
      </c>
      <c r="D1476" s="181" t="s">
        <v>125</v>
      </c>
      <c r="E1476" s="100">
        <v>-1119000</v>
      </c>
    </row>
    <row r="1477" spans="1:5" ht="15" customHeight="1" x14ac:dyDescent="0.2">
      <c r="A1477" s="55"/>
      <c r="B1477" s="59"/>
      <c r="C1477" s="60" t="s">
        <v>55</v>
      </c>
      <c r="D1477" s="51"/>
      <c r="E1477" s="52">
        <f>SUM(E1475:E1476)</f>
        <v>-1202000</v>
      </c>
    </row>
    <row r="1478" spans="1:5" ht="15" customHeight="1" x14ac:dyDescent="0.2"/>
    <row r="1479" spans="1:5" ht="15" customHeight="1" x14ac:dyDescent="0.25">
      <c r="A1479" s="64" t="s">
        <v>18</v>
      </c>
      <c r="B1479" s="65"/>
      <c r="C1479" s="65"/>
      <c r="D1479" s="65"/>
      <c r="E1479" s="65"/>
    </row>
    <row r="1480" spans="1:5" ht="15" customHeight="1" x14ac:dyDescent="0.2">
      <c r="A1480" s="66" t="s">
        <v>70</v>
      </c>
      <c r="B1480" s="65"/>
      <c r="C1480" s="65"/>
      <c r="D1480" s="65"/>
      <c r="E1480" s="67" t="s">
        <v>71</v>
      </c>
    </row>
    <row r="1481" spans="1:5" ht="15" customHeight="1" x14ac:dyDescent="0.25">
      <c r="A1481" s="68"/>
      <c r="B1481" s="64"/>
      <c r="C1481" s="65"/>
      <c r="D1481" s="65"/>
      <c r="E1481" s="69"/>
    </row>
    <row r="1482" spans="1:5" ht="15" customHeight="1" x14ac:dyDescent="0.2">
      <c r="A1482" s="45" t="s">
        <v>49</v>
      </c>
      <c r="B1482" s="43" t="s">
        <v>50</v>
      </c>
      <c r="C1482" s="45" t="s">
        <v>51</v>
      </c>
      <c r="D1482" s="98" t="s">
        <v>52</v>
      </c>
      <c r="E1482" s="45" t="s">
        <v>53</v>
      </c>
    </row>
    <row r="1483" spans="1:5" ht="15" customHeight="1" x14ac:dyDescent="0.2">
      <c r="A1483" s="113">
        <v>813</v>
      </c>
      <c r="B1483" s="56">
        <v>20000000000</v>
      </c>
      <c r="C1483" s="74">
        <v>6409</v>
      </c>
      <c r="D1483" s="121" t="s">
        <v>68</v>
      </c>
      <c r="E1483" s="76">
        <v>8684273.8699999992</v>
      </c>
    </row>
    <row r="1484" spans="1:5" ht="15" customHeight="1" x14ac:dyDescent="0.2">
      <c r="A1484" s="113">
        <v>50</v>
      </c>
      <c r="B1484" s="56">
        <v>20000000000</v>
      </c>
      <c r="C1484" s="74">
        <v>6409</v>
      </c>
      <c r="D1484" s="121" t="s">
        <v>68</v>
      </c>
      <c r="E1484" s="76">
        <v>1279904.04</v>
      </c>
    </row>
    <row r="1485" spans="1:5" ht="15" customHeight="1" x14ac:dyDescent="0.2">
      <c r="A1485" s="92"/>
      <c r="B1485" s="59"/>
      <c r="C1485" s="79" t="s">
        <v>55</v>
      </c>
      <c r="D1485" s="93"/>
      <c r="E1485" s="94">
        <f>SUM(E1483:E1484)</f>
        <v>9964177.9100000001</v>
      </c>
    </row>
    <row r="1486" spans="1:5" ht="15" customHeight="1" x14ac:dyDescent="0.2"/>
    <row r="1487" spans="1:5" ht="15" customHeight="1" x14ac:dyDescent="0.2"/>
    <row r="1488" spans="1:5" ht="15" customHeight="1" x14ac:dyDescent="0.25">
      <c r="A1488" s="33" t="s">
        <v>261</v>
      </c>
    </row>
    <row r="1489" spans="1:5" ht="15" customHeight="1" x14ac:dyDescent="0.2">
      <c r="A1489" s="321" t="s">
        <v>257</v>
      </c>
      <c r="B1489" s="321"/>
      <c r="C1489" s="321"/>
      <c r="D1489" s="321"/>
      <c r="E1489" s="321"/>
    </row>
    <row r="1490" spans="1:5" ht="15" customHeight="1" x14ac:dyDescent="0.2">
      <c r="A1490" s="321"/>
      <c r="B1490" s="321"/>
      <c r="C1490" s="321"/>
      <c r="D1490" s="321"/>
      <c r="E1490" s="321"/>
    </row>
    <row r="1491" spans="1:5" ht="15" customHeight="1" x14ac:dyDescent="0.2">
      <c r="A1491" s="320" t="s">
        <v>262</v>
      </c>
      <c r="B1491" s="320"/>
      <c r="C1491" s="320"/>
      <c r="D1491" s="320"/>
      <c r="E1491" s="320"/>
    </row>
    <row r="1492" spans="1:5" ht="15" customHeight="1" x14ac:dyDescent="0.2">
      <c r="A1492" s="320"/>
      <c r="B1492" s="320"/>
      <c r="C1492" s="320"/>
      <c r="D1492" s="320"/>
      <c r="E1492" s="320"/>
    </row>
    <row r="1493" spans="1:5" ht="15" customHeight="1" x14ac:dyDescent="0.2">
      <c r="A1493" s="320"/>
      <c r="B1493" s="320"/>
      <c r="C1493" s="320"/>
      <c r="D1493" s="320"/>
      <c r="E1493" s="320"/>
    </row>
    <row r="1494" spans="1:5" ht="15" customHeight="1" x14ac:dyDescent="0.2">
      <c r="A1494" s="320"/>
      <c r="B1494" s="320"/>
      <c r="C1494" s="320"/>
      <c r="D1494" s="320"/>
      <c r="E1494" s="320"/>
    </row>
    <row r="1495" spans="1:5" ht="15" customHeight="1" x14ac:dyDescent="0.2">
      <c r="A1495" s="320"/>
      <c r="B1495" s="320"/>
      <c r="C1495" s="320"/>
      <c r="D1495" s="320"/>
      <c r="E1495" s="320"/>
    </row>
    <row r="1496" spans="1:5" ht="15" customHeight="1" x14ac:dyDescent="0.2">
      <c r="A1496" s="320"/>
      <c r="B1496" s="320"/>
      <c r="C1496" s="320"/>
      <c r="D1496" s="320"/>
      <c r="E1496" s="320"/>
    </row>
    <row r="1497" spans="1:5" ht="15" customHeight="1" x14ac:dyDescent="0.2"/>
    <row r="1498" spans="1:5" ht="15" customHeight="1" x14ac:dyDescent="0.25">
      <c r="A1498" s="36" t="s">
        <v>18</v>
      </c>
      <c r="B1498" s="61"/>
      <c r="C1498" s="37"/>
      <c r="D1498" s="37"/>
      <c r="E1498" s="37"/>
    </row>
    <row r="1499" spans="1:5" ht="15" customHeight="1" x14ac:dyDescent="0.2">
      <c r="A1499" s="66" t="s">
        <v>65</v>
      </c>
      <c r="B1499" s="95"/>
      <c r="C1499" s="65"/>
      <c r="D1499" s="65"/>
      <c r="E1499" s="67" t="s">
        <v>232</v>
      </c>
    </row>
    <row r="1500" spans="1:5" ht="15" customHeight="1" x14ac:dyDescent="0.25">
      <c r="A1500" s="36" t="s">
        <v>263</v>
      </c>
      <c r="B1500" s="182"/>
      <c r="C1500" s="37"/>
      <c r="D1500" s="37"/>
      <c r="E1500" s="42"/>
    </row>
    <row r="1501" spans="1:5" ht="15" customHeight="1" x14ac:dyDescent="0.2">
      <c r="A1501" s="43" t="s">
        <v>49</v>
      </c>
      <c r="B1501" s="43" t="s">
        <v>50</v>
      </c>
      <c r="C1501" s="43" t="s">
        <v>51</v>
      </c>
      <c r="D1501" s="54" t="s">
        <v>52</v>
      </c>
      <c r="E1501" s="45" t="s">
        <v>53</v>
      </c>
    </row>
    <row r="1502" spans="1:5" ht="15" customHeight="1" x14ac:dyDescent="0.2">
      <c r="A1502" s="113">
        <v>888</v>
      </c>
      <c r="B1502" s="56">
        <v>60002100091</v>
      </c>
      <c r="C1502" s="47">
        <v>4357</v>
      </c>
      <c r="D1502" s="131" t="s">
        <v>125</v>
      </c>
      <c r="E1502" s="58">
        <v>-2000000</v>
      </c>
    </row>
    <row r="1503" spans="1:5" ht="15" customHeight="1" x14ac:dyDescent="0.2">
      <c r="A1503" s="113">
        <v>888</v>
      </c>
      <c r="B1503" s="56">
        <v>60002100403</v>
      </c>
      <c r="C1503" s="47">
        <v>4357</v>
      </c>
      <c r="D1503" s="131" t="s">
        <v>125</v>
      </c>
      <c r="E1503" s="58">
        <v>-518721</v>
      </c>
    </row>
    <row r="1504" spans="1:5" ht="15" customHeight="1" x14ac:dyDescent="0.2">
      <c r="A1504" s="113">
        <v>888</v>
      </c>
      <c r="B1504" s="56">
        <v>60002100521</v>
      </c>
      <c r="C1504" s="47">
        <v>4357</v>
      </c>
      <c r="D1504" s="91" t="s">
        <v>247</v>
      </c>
      <c r="E1504" s="58">
        <v>-68</v>
      </c>
    </row>
    <row r="1505" spans="1:5" ht="15" customHeight="1" x14ac:dyDescent="0.2">
      <c r="A1505" s="113">
        <v>888</v>
      </c>
      <c r="B1505" s="56">
        <v>60002100521</v>
      </c>
      <c r="C1505" s="47">
        <v>4357</v>
      </c>
      <c r="D1505" s="91" t="s">
        <v>245</v>
      </c>
      <c r="E1505" s="58">
        <v>-68</v>
      </c>
    </row>
    <row r="1506" spans="1:5" ht="15" customHeight="1" x14ac:dyDescent="0.2">
      <c r="A1506" s="113">
        <v>888</v>
      </c>
      <c r="B1506" s="56">
        <v>60002100523</v>
      </c>
      <c r="C1506" s="47">
        <v>4357</v>
      </c>
      <c r="D1506" s="131" t="s">
        <v>125</v>
      </c>
      <c r="E1506" s="58">
        <v>-190000</v>
      </c>
    </row>
    <row r="1507" spans="1:5" ht="15" customHeight="1" x14ac:dyDescent="0.2">
      <c r="A1507" s="113">
        <v>888</v>
      </c>
      <c r="B1507" s="56">
        <v>60002100529</v>
      </c>
      <c r="C1507" s="47">
        <v>4357</v>
      </c>
      <c r="D1507" s="131" t="s">
        <v>125</v>
      </c>
      <c r="E1507" s="58">
        <v>-4000000</v>
      </c>
    </row>
    <row r="1508" spans="1:5" ht="15" customHeight="1" x14ac:dyDescent="0.2">
      <c r="A1508" s="113">
        <v>888</v>
      </c>
      <c r="B1508" s="56">
        <v>60002100684</v>
      </c>
      <c r="C1508" s="47">
        <v>4357</v>
      </c>
      <c r="D1508" s="131" t="s">
        <v>125</v>
      </c>
      <c r="E1508" s="58">
        <v>-91169</v>
      </c>
    </row>
    <row r="1509" spans="1:5" ht="15" customHeight="1" x14ac:dyDescent="0.2">
      <c r="A1509" s="113">
        <v>888</v>
      </c>
      <c r="B1509" s="56">
        <v>60002100756</v>
      </c>
      <c r="C1509" s="47">
        <v>4357</v>
      </c>
      <c r="D1509" s="131" t="s">
        <v>125</v>
      </c>
      <c r="E1509" s="58">
        <v>-216400</v>
      </c>
    </row>
    <row r="1510" spans="1:5" ht="15" customHeight="1" x14ac:dyDescent="0.2">
      <c r="A1510" s="113">
        <v>888</v>
      </c>
      <c r="B1510" s="56">
        <v>60002100759</v>
      </c>
      <c r="C1510" s="47">
        <v>4354</v>
      </c>
      <c r="D1510" s="131" t="s">
        <v>125</v>
      </c>
      <c r="E1510" s="58">
        <v>-148063</v>
      </c>
    </row>
    <row r="1511" spans="1:5" ht="15" customHeight="1" x14ac:dyDescent="0.2">
      <c r="A1511" s="113">
        <v>888</v>
      </c>
      <c r="B1511" s="56">
        <v>60002100760</v>
      </c>
      <c r="C1511" s="47">
        <v>4357</v>
      </c>
      <c r="D1511" s="131" t="s">
        <v>125</v>
      </c>
      <c r="E1511" s="58">
        <v>-105048.58</v>
      </c>
    </row>
    <row r="1512" spans="1:5" ht="15" customHeight="1" x14ac:dyDescent="0.2">
      <c r="A1512" s="113">
        <v>888</v>
      </c>
      <c r="B1512" s="56">
        <v>60002100761</v>
      </c>
      <c r="C1512" s="47">
        <v>4357</v>
      </c>
      <c r="D1512" s="121" t="s">
        <v>154</v>
      </c>
      <c r="E1512" s="58">
        <v>-500000</v>
      </c>
    </row>
    <row r="1513" spans="1:5" ht="15" customHeight="1" x14ac:dyDescent="0.2">
      <c r="A1513" s="113">
        <v>888</v>
      </c>
      <c r="B1513" s="56">
        <v>60002100765</v>
      </c>
      <c r="C1513" s="47">
        <v>4351</v>
      </c>
      <c r="D1513" s="121" t="s">
        <v>154</v>
      </c>
      <c r="E1513" s="58">
        <v>-52157</v>
      </c>
    </row>
    <row r="1514" spans="1:5" ht="15" customHeight="1" x14ac:dyDescent="0.2">
      <c r="A1514" s="113">
        <v>888</v>
      </c>
      <c r="B1514" s="56">
        <v>60002100766</v>
      </c>
      <c r="C1514" s="47">
        <v>4357</v>
      </c>
      <c r="D1514" s="121" t="s">
        <v>154</v>
      </c>
      <c r="E1514" s="58">
        <v>-1870000</v>
      </c>
    </row>
    <row r="1515" spans="1:5" ht="15" customHeight="1" x14ac:dyDescent="0.2">
      <c r="A1515" s="113">
        <v>888</v>
      </c>
      <c r="B1515" s="56">
        <v>60002100474</v>
      </c>
      <c r="C1515" s="47">
        <v>4357</v>
      </c>
      <c r="D1515" s="131" t="s">
        <v>125</v>
      </c>
      <c r="E1515" s="58">
        <v>-506</v>
      </c>
    </row>
    <row r="1516" spans="1:5" ht="15" customHeight="1" x14ac:dyDescent="0.2">
      <c r="A1516" s="113">
        <v>888</v>
      </c>
      <c r="B1516" s="56">
        <v>60002100690</v>
      </c>
      <c r="C1516" s="47">
        <v>4357</v>
      </c>
      <c r="D1516" s="131" t="s">
        <v>125</v>
      </c>
      <c r="E1516" s="58">
        <v>-1600</v>
      </c>
    </row>
    <row r="1517" spans="1:5" ht="15" customHeight="1" x14ac:dyDescent="0.2">
      <c r="A1517" s="113">
        <v>888</v>
      </c>
      <c r="B1517" s="56">
        <v>60002100753</v>
      </c>
      <c r="C1517" s="47">
        <v>4357</v>
      </c>
      <c r="D1517" s="131" t="s">
        <v>125</v>
      </c>
      <c r="E1517" s="58">
        <v>-174800</v>
      </c>
    </row>
    <row r="1518" spans="1:5" ht="15" customHeight="1" x14ac:dyDescent="0.2">
      <c r="A1518" s="113">
        <v>888</v>
      </c>
      <c r="B1518" s="56">
        <v>60002100754</v>
      </c>
      <c r="C1518" s="47">
        <v>4357</v>
      </c>
      <c r="D1518" s="131" t="s">
        <v>125</v>
      </c>
      <c r="E1518" s="58">
        <v>-144680</v>
      </c>
    </row>
    <row r="1519" spans="1:5" ht="15" customHeight="1" x14ac:dyDescent="0.2">
      <c r="A1519" s="113">
        <v>888</v>
      </c>
      <c r="B1519" s="56">
        <v>60002100755</v>
      </c>
      <c r="C1519" s="47">
        <v>4354</v>
      </c>
      <c r="D1519" s="131" t="s">
        <v>125</v>
      </c>
      <c r="E1519" s="58">
        <v>-35800</v>
      </c>
    </row>
    <row r="1520" spans="1:5" ht="15" customHeight="1" x14ac:dyDescent="0.2">
      <c r="A1520" s="55"/>
      <c r="B1520" s="59"/>
      <c r="C1520" s="60" t="s">
        <v>55</v>
      </c>
      <c r="D1520" s="51"/>
      <c r="E1520" s="52">
        <f>SUM(E1502:E1519)</f>
        <v>-10049080.58</v>
      </c>
    </row>
    <row r="1521" spans="1:5" ht="15" customHeight="1" x14ac:dyDescent="0.2"/>
    <row r="1522" spans="1:5" ht="15" customHeight="1" x14ac:dyDescent="0.25">
      <c r="A1522" s="36" t="s">
        <v>246</v>
      </c>
      <c r="B1522" s="182"/>
      <c r="C1522" s="37"/>
      <c r="D1522" s="37"/>
      <c r="E1522" s="42"/>
    </row>
    <row r="1523" spans="1:5" ht="15" customHeight="1" x14ac:dyDescent="0.2">
      <c r="A1523" s="43" t="s">
        <v>49</v>
      </c>
      <c r="B1523" s="43" t="s">
        <v>50</v>
      </c>
      <c r="C1523" s="43" t="s">
        <v>51</v>
      </c>
      <c r="D1523" s="54" t="s">
        <v>52</v>
      </c>
      <c r="E1523" s="45" t="s">
        <v>53</v>
      </c>
    </row>
    <row r="1524" spans="1:5" ht="15" customHeight="1" x14ac:dyDescent="0.2">
      <c r="A1524" s="113">
        <v>888</v>
      </c>
      <c r="B1524" s="56">
        <v>60005100782</v>
      </c>
      <c r="C1524" s="47">
        <v>3523</v>
      </c>
      <c r="D1524" s="131" t="s">
        <v>125</v>
      </c>
      <c r="E1524" s="58">
        <v>-27200</v>
      </c>
    </row>
    <row r="1525" spans="1:5" ht="15" customHeight="1" x14ac:dyDescent="0.2">
      <c r="A1525" s="113">
        <v>888</v>
      </c>
      <c r="B1525" s="56">
        <v>60005100783</v>
      </c>
      <c r="C1525" s="47">
        <v>3533</v>
      </c>
      <c r="D1525" s="131" t="s">
        <v>125</v>
      </c>
      <c r="E1525" s="58">
        <v>-108800</v>
      </c>
    </row>
    <row r="1526" spans="1:5" ht="15" customHeight="1" x14ac:dyDescent="0.2">
      <c r="A1526" s="113">
        <v>888</v>
      </c>
      <c r="B1526" s="56">
        <v>60005100784</v>
      </c>
      <c r="C1526" s="47">
        <v>3533</v>
      </c>
      <c r="D1526" s="131" t="s">
        <v>125</v>
      </c>
      <c r="E1526" s="58">
        <v>-102771.1</v>
      </c>
    </row>
    <row r="1527" spans="1:5" ht="15" customHeight="1" x14ac:dyDescent="0.2">
      <c r="A1527" s="55"/>
      <c r="B1527" s="59"/>
      <c r="C1527" s="60" t="s">
        <v>55</v>
      </c>
      <c r="D1527" s="51"/>
      <c r="E1527" s="52">
        <f>SUM(E1524:E1526)</f>
        <v>-238771.1</v>
      </c>
    </row>
    <row r="1528" spans="1:5" ht="15" customHeight="1" x14ac:dyDescent="0.2"/>
    <row r="1529" spans="1:5" ht="15" customHeight="1" x14ac:dyDescent="0.25">
      <c r="A1529" s="36" t="s">
        <v>233</v>
      </c>
      <c r="B1529" s="182"/>
      <c r="C1529" s="37"/>
      <c r="D1529" s="37"/>
      <c r="E1529" s="42"/>
    </row>
    <row r="1530" spans="1:5" ht="15" customHeight="1" x14ac:dyDescent="0.2">
      <c r="A1530" s="43" t="s">
        <v>49</v>
      </c>
      <c r="B1530" s="43" t="s">
        <v>50</v>
      </c>
      <c r="C1530" s="43" t="s">
        <v>51</v>
      </c>
      <c r="D1530" s="54" t="s">
        <v>52</v>
      </c>
      <c r="E1530" s="45" t="s">
        <v>53</v>
      </c>
    </row>
    <row r="1531" spans="1:5" ht="15" customHeight="1" x14ac:dyDescent="0.2">
      <c r="A1531" s="113">
        <v>888</v>
      </c>
      <c r="B1531" s="56">
        <v>60001100586</v>
      </c>
      <c r="C1531" s="47">
        <v>3122</v>
      </c>
      <c r="D1531" s="131" t="s">
        <v>125</v>
      </c>
      <c r="E1531" s="58">
        <v>-58092</v>
      </c>
    </row>
    <row r="1532" spans="1:5" ht="15" customHeight="1" x14ac:dyDescent="0.2">
      <c r="A1532" s="113">
        <v>888</v>
      </c>
      <c r="B1532" s="56">
        <v>60001100587</v>
      </c>
      <c r="C1532" s="47">
        <v>3122</v>
      </c>
      <c r="D1532" s="121" t="s">
        <v>154</v>
      </c>
      <c r="E1532" s="58">
        <v>-4886.5</v>
      </c>
    </row>
    <row r="1533" spans="1:5" ht="15" customHeight="1" x14ac:dyDescent="0.2">
      <c r="A1533" s="113">
        <v>888</v>
      </c>
      <c r="B1533" s="56">
        <v>60001100588</v>
      </c>
      <c r="C1533" s="47">
        <v>3122</v>
      </c>
      <c r="D1533" s="131" t="s">
        <v>125</v>
      </c>
      <c r="E1533" s="58">
        <v>-1810</v>
      </c>
    </row>
    <row r="1534" spans="1:5" ht="15" customHeight="1" x14ac:dyDescent="0.2">
      <c r="A1534" s="113">
        <v>888</v>
      </c>
      <c r="B1534" s="56">
        <v>60001100601</v>
      </c>
      <c r="C1534" s="47">
        <v>3145</v>
      </c>
      <c r="D1534" s="131" t="s">
        <v>125</v>
      </c>
      <c r="E1534" s="58">
        <v>-5499.76</v>
      </c>
    </row>
    <row r="1535" spans="1:5" ht="15" customHeight="1" x14ac:dyDescent="0.2">
      <c r="A1535" s="113">
        <v>888</v>
      </c>
      <c r="B1535" s="56">
        <v>60001100607</v>
      </c>
      <c r="C1535" s="47">
        <v>3121</v>
      </c>
      <c r="D1535" s="131" t="s">
        <v>125</v>
      </c>
      <c r="E1535" s="58">
        <v>-2017.98</v>
      </c>
    </row>
    <row r="1536" spans="1:5" ht="15" customHeight="1" x14ac:dyDescent="0.2">
      <c r="A1536" s="113">
        <v>888</v>
      </c>
      <c r="B1536" s="56">
        <v>60001100608</v>
      </c>
      <c r="C1536" s="47">
        <v>3114</v>
      </c>
      <c r="D1536" s="131" t="s">
        <v>125</v>
      </c>
      <c r="E1536" s="58">
        <v>-20093.240000000002</v>
      </c>
    </row>
    <row r="1537" spans="1:5" ht="15" customHeight="1" x14ac:dyDescent="0.2">
      <c r="A1537" s="113">
        <v>888</v>
      </c>
      <c r="B1537" s="56">
        <v>60001100711</v>
      </c>
      <c r="C1537" s="47">
        <v>3121</v>
      </c>
      <c r="D1537" s="131" t="s">
        <v>125</v>
      </c>
      <c r="E1537" s="58">
        <v>-1225.82</v>
      </c>
    </row>
    <row r="1538" spans="1:5" ht="15" customHeight="1" x14ac:dyDescent="0.2">
      <c r="A1538" s="113">
        <v>888</v>
      </c>
      <c r="B1538" s="56">
        <v>60001100714</v>
      </c>
      <c r="C1538" s="47">
        <v>3145</v>
      </c>
      <c r="D1538" s="131" t="s">
        <v>125</v>
      </c>
      <c r="E1538" s="58">
        <v>-7264.5</v>
      </c>
    </row>
    <row r="1539" spans="1:5" ht="15" customHeight="1" x14ac:dyDescent="0.2">
      <c r="A1539" s="113">
        <v>888</v>
      </c>
      <c r="B1539" s="56">
        <v>60001100716</v>
      </c>
      <c r="C1539" s="47">
        <v>3122</v>
      </c>
      <c r="D1539" s="131" t="s">
        <v>125</v>
      </c>
      <c r="E1539" s="58">
        <v>-397.6</v>
      </c>
    </row>
    <row r="1540" spans="1:5" ht="15" customHeight="1" x14ac:dyDescent="0.2">
      <c r="A1540" s="113">
        <v>888</v>
      </c>
      <c r="B1540" s="56">
        <v>60001100722</v>
      </c>
      <c r="C1540" s="47">
        <v>3121</v>
      </c>
      <c r="D1540" s="131" t="s">
        <v>125</v>
      </c>
      <c r="E1540" s="58">
        <v>-8335</v>
      </c>
    </row>
    <row r="1541" spans="1:5" ht="15" customHeight="1" x14ac:dyDescent="0.2">
      <c r="A1541" s="113">
        <v>888</v>
      </c>
      <c r="B1541" s="56">
        <v>60001100725</v>
      </c>
      <c r="C1541" s="47">
        <v>3123</v>
      </c>
      <c r="D1541" s="131" t="s">
        <v>125</v>
      </c>
      <c r="E1541" s="58">
        <v>-2700800</v>
      </c>
    </row>
    <row r="1542" spans="1:5" ht="15" customHeight="1" x14ac:dyDescent="0.2">
      <c r="A1542" s="113">
        <v>888</v>
      </c>
      <c r="B1542" s="56">
        <v>60001100698</v>
      </c>
      <c r="C1542" s="47">
        <v>3121</v>
      </c>
      <c r="D1542" s="131" t="s">
        <v>125</v>
      </c>
      <c r="E1542" s="58">
        <v>-63680</v>
      </c>
    </row>
    <row r="1543" spans="1:5" ht="15" customHeight="1" x14ac:dyDescent="0.2">
      <c r="A1543" s="113">
        <v>888</v>
      </c>
      <c r="B1543" s="56">
        <v>60001100701</v>
      </c>
      <c r="C1543" s="47">
        <v>3122</v>
      </c>
      <c r="D1543" s="131" t="s">
        <v>125</v>
      </c>
      <c r="E1543" s="58">
        <v>-52032</v>
      </c>
    </row>
    <row r="1544" spans="1:5" ht="15" customHeight="1" x14ac:dyDescent="0.2">
      <c r="A1544" s="113">
        <v>888</v>
      </c>
      <c r="B1544" s="56">
        <v>60001100702</v>
      </c>
      <c r="C1544" s="47">
        <v>3142</v>
      </c>
      <c r="D1544" s="131" t="s">
        <v>125</v>
      </c>
      <c r="E1544" s="58">
        <v>-25000</v>
      </c>
    </row>
    <row r="1545" spans="1:5" ht="15" customHeight="1" x14ac:dyDescent="0.2">
      <c r="A1545" s="113">
        <v>888</v>
      </c>
      <c r="B1545" s="56">
        <v>60001100704</v>
      </c>
      <c r="C1545" s="47">
        <v>3122</v>
      </c>
      <c r="D1545" s="131" t="s">
        <v>125</v>
      </c>
      <c r="E1545" s="58">
        <v>-37680</v>
      </c>
    </row>
    <row r="1546" spans="1:5" ht="15" customHeight="1" x14ac:dyDescent="0.2">
      <c r="A1546" s="113">
        <v>888</v>
      </c>
      <c r="B1546" s="56">
        <v>60001100706</v>
      </c>
      <c r="C1546" s="47">
        <v>3122</v>
      </c>
      <c r="D1546" s="131" t="s">
        <v>125</v>
      </c>
      <c r="E1546" s="58">
        <v>-91000</v>
      </c>
    </row>
    <row r="1547" spans="1:5" ht="15" customHeight="1" x14ac:dyDescent="0.2">
      <c r="A1547" s="113">
        <v>888</v>
      </c>
      <c r="B1547" s="56">
        <v>60001100707</v>
      </c>
      <c r="C1547" s="47">
        <v>4322</v>
      </c>
      <c r="D1547" s="131" t="s">
        <v>125</v>
      </c>
      <c r="E1547" s="58">
        <v>-73600</v>
      </c>
    </row>
    <row r="1548" spans="1:5" ht="15" customHeight="1" x14ac:dyDescent="0.2">
      <c r="A1548" s="113">
        <v>888</v>
      </c>
      <c r="B1548" s="56">
        <v>60001100613</v>
      </c>
      <c r="C1548" s="47">
        <v>3122</v>
      </c>
      <c r="D1548" s="121" t="s">
        <v>154</v>
      </c>
      <c r="E1548" s="58">
        <v>-4803</v>
      </c>
    </row>
    <row r="1549" spans="1:5" ht="15" customHeight="1" x14ac:dyDescent="0.2">
      <c r="A1549" s="113">
        <v>888</v>
      </c>
      <c r="B1549" s="56">
        <v>60001100621</v>
      </c>
      <c r="C1549" s="47">
        <v>3122</v>
      </c>
      <c r="D1549" s="121" t="s">
        <v>154</v>
      </c>
      <c r="E1549" s="58">
        <v>-972.13</v>
      </c>
    </row>
    <row r="1550" spans="1:5" ht="15" customHeight="1" x14ac:dyDescent="0.2">
      <c r="A1550" s="113">
        <v>888</v>
      </c>
      <c r="B1550" s="56">
        <v>60001100624</v>
      </c>
      <c r="C1550" s="47">
        <v>3122</v>
      </c>
      <c r="D1550" s="121" t="s">
        <v>154</v>
      </c>
      <c r="E1550" s="58">
        <v>-874.4</v>
      </c>
    </row>
    <row r="1551" spans="1:5" ht="15" customHeight="1" x14ac:dyDescent="0.2">
      <c r="A1551" s="113">
        <v>888</v>
      </c>
      <c r="B1551" s="56">
        <v>60001100689</v>
      </c>
      <c r="C1551" s="47">
        <v>3114</v>
      </c>
      <c r="D1551" s="121" t="s">
        <v>154</v>
      </c>
      <c r="E1551" s="58">
        <v>-15360</v>
      </c>
    </row>
    <row r="1552" spans="1:5" ht="15" customHeight="1" x14ac:dyDescent="0.2">
      <c r="A1552" s="113">
        <v>888</v>
      </c>
      <c r="B1552" s="56">
        <v>60001100726</v>
      </c>
      <c r="C1552" s="47">
        <v>3142</v>
      </c>
      <c r="D1552" s="121" t="s">
        <v>154</v>
      </c>
      <c r="E1552" s="58">
        <v>-648</v>
      </c>
    </row>
    <row r="1553" spans="1:5" ht="15" customHeight="1" x14ac:dyDescent="0.2">
      <c r="A1553" s="113">
        <v>888</v>
      </c>
      <c r="B1553" s="56">
        <v>60001100727</v>
      </c>
      <c r="C1553" s="47">
        <v>4322</v>
      </c>
      <c r="D1553" s="121" t="s">
        <v>154</v>
      </c>
      <c r="E1553" s="58">
        <v>-1000300</v>
      </c>
    </row>
    <row r="1554" spans="1:5" ht="15" customHeight="1" x14ac:dyDescent="0.2">
      <c r="A1554" s="113">
        <v>888</v>
      </c>
      <c r="B1554" s="56">
        <v>60001100734</v>
      </c>
      <c r="C1554" s="47">
        <v>3146</v>
      </c>
      <c r="D1554" s="121" t="s">
        <v>154</v>
      </c>
      <c r="E1554" s="58">
        <v>-149465.31</v>
      </c>
    </row>
    <row r="1555" spans="1:5" ht="15" customHeight="1" x14ac:dyDescent="0.2">
      <c r="A1555" s="113">
        <v>888</v>
      </c>
      <c r="B1555" s="56">
        <v>60001100737</v>
      </c>
      <c r="C1555" s="47">
        <v>3122</v>
      </c>
      <c r="D1555" s="121" t="s">
        <v>154</v>
      </c>
      <c r="E1555" s="58">
        <v>-738.2</v>
      </c>
    </row>
    <row r="1556" spans="1:5" ht="15" customHeight="1" x14ac:dyDescent="0.2">
      <c r="A1556" s="113">
        <v>888</v>
      </c>
      <c r="B1556" s="56">
        <v>60001100740</v>
      </c>
      <c r="C1556" s="47">
        <v>3122</v>
      </c>
      <c r="D1556" s="121" t="s">
        <v>154</v>
      </c>
      <c r="E1556" s="58">
        <v>-1000000</v>
      </c>
    </row>
    <row r="1557" spans="1:5" ht="15" customHeight="1" x14ac:dyDescent="0.2">
      <c r="A1557" s="113">
        <v>888</v>
      </c>
      <c r="B1557" s="56">
        <v>60001100741</v>
      </c>
      <c r="C1557" s="47">
        <v>3122</v>
      </c>
      <c r="D1557" s="121" t="s">
        <v>154</v>
      </c>
      <c r="E1557" s="58">
        <v>-1370040</v>
      </c>
    </row>
    <row r="1558" spans="1:5" ht="15" customHeight="1" x14ac:dyDescent="0.2">
      <c r="A1558" s="113">
        <v>888</v>
      </c>
      <c r="B1558" s="56">
        <v>60001100745</v>
      </c>
      <c r="C1558" s="47">
        <v>3121</v>
      </c>
      <c r="D1558" s="121" t="s">
        <v>154</v>
      </c>
      <c r="E1558" s="58">
        <v>-1921</v>
      </c>
    </row>
    <row r="1559" spans="1:5" ht="15" customHeight="1" x14ac:dyDescent="0.2">
      <c r="A1559" s="113">
        <v>888</v>
      </c>
      <c r="B1559" s="56">
        <v>60001100746</v>
      </c>
      <c r="C1559" s="47">
        <v>3123</v>
      </c>
      <c r="D1559" s="121" t="s">
        <v>154</v>
      </c>
      <c r="E1559" s="58">
        <v>-369.8</v>
      </c>
    </row>
    <row r="1560" spans="1:5" ht="15" customHeight="1" x14ac:dyDescent="0.2">
      <c r="A1560" s="113">
        <v>888</v>
      </c>
      <c r="B1560" s="56">
        <v>60001100747</v>
      </c>
      <c r="C1560" s="47">
        <v>3122</v>
      </c>
      <c r="D1560" s="121" t="s">
        <v>154</v>
      </c>
      <c r="E1560" s="58">
        <v>-25014.799999999999</v>
      </c>
    </row>
    <row r="1561" spans="1:5" ht="15" customHeight="1" x14ac:dyDescent="0.2">
      <c r="A1561" s="113">
        <v>888</v>
      </c>
      <c r="B1561" s="56">
        <v>60001100748</v>
      </c>
      <c r="C1561" s="47">
        <v>3121</v>
      </c>
      <c r="D1561" s="121" t="s">
        <v>154</v>
      </c>
      <c r="E1561" s="58">
        <v>-66714</v>
      </c>
    </row>
    <row r="1562" spans="1:5" ht="15" customHeight="1" x14ac:dyDescent="0.2">
      <c r="A1562" s="113">
        <v>888</v>
      </c>
      <c r="B1562" s="56">
        <v>60001100749</v>
      </c>
      <c r="C1562" s="47">
        <v>3123</v>
      </c>
      <c r="D1562" s="121" t="s">
        <v>154</v>
      </c>
      <c r="E1562" s="58">
        <v>-5791</v>
      </c>
    </row>
    <row r="1563" spans="1:5" ht="15" customHeight="1" x14ac:dyDescent="0.2">
      <c r="A1563" s="55"/>
      <c r="B1563" s="59"/>
      <c r="C1563" s="60" t="s">
        <v>55</v>
      </c>
      <c r="D1563" s="51"/>
      <c r="E1563" s="52">
        <f>SUM(E1531:E1562)</f>
        <v>-6796426.0399999991</v>
      </c>
    </row>
    <row r="1564" spans="1:5" ht="15" customHeight="1" x14ac:dyDescent="0.2"/>
    <row r="1565" spans="1:5" ht="15" customHeight="1" x14ac:dyDescent="0.25">
      <c r="A1565" s="36" t="s">
        <v>234</v>
      </c>
      <c r="B1565" s="182"/>
      <c r="C1565" s="37"/>
      <c r="D1565" s="37"/>
      <c r="E1565" s="42"/>
    </row>
    <row r="1566" spans="1:5" ht="15" customHeight="1" x14ac:dyDescent="0.2">
      <c r="A1566" s="43" t="s">
        <v>49</v>
      </c>
      <c r="B1566" s="43" t="s">
        <v>50</v>
      </c>
      <c r="C1566" s="43" t="s">
        <v>51</v>
      </c>
      <c r="D1566" s="54" t="s">
        <v>52</v>
      </c>
      <c r="E1566" s="45" t="s">
        <v>53</v>
      </c>
    </row>
    <row r="1567" spans="1:5" ht="15" customHeight="1" x14ac:dyDescent="0.2">
      <c r="A1567" s="113">
        <v>888</v>
      </c>
      <c r="B1567" s="56">
        <v>60004100037</v>
      </c>
      <c r="C1567" s="47">
        <v>2212</v>
      </c>
      <c r="D1567" s="131" t="s">
        <v>125</v>
      </c>
      <c r="E1567" s="58">
        <v>-572973.69999999995</v>
      </c>
    </row>
    <row r="1568" spans="1:5" ht="15" customHeight="1" x14ac:dyDescent="0.2">
      <c r="A1568" s="113">
        <v>888</v>
      </c>
      <c r="B1568" s="56">
        <v>60004100052</v>
      </c>
      <c r="C1568" s="47">
        <v>2212</v>
      </c>
      <c r="D1568" s="181" t="s">
        <v>125</v>
      </c>
      <c r="E1568" s="58">
        <v>-788000</v>
      </c>
    </row>
    <row r="1569" spans="1:5" ht="15" customHeight="1" x14ac:dyDescent="0.2">
      <c r="A1569" s="113">
        <v>888</v>
      </c>
      <c r="B1569" s="56">
        <v>60004100112</v>
      </c>
      <c r="C1569" s="47">
        <v>2212</v>
      </c>
      <c r="D1569" s="181" t="s">
        <v>125</v>
      </c>
      <c r="E1569" s="58">
        <v>-556606.4</v>
      </c>
    </row>
    <row r="1570" spans="1:5" ht="15" customHeight="1" x14ac:dyDescent="0.2">
      <c r="A1570" s="113">
        <v>888</v>
      </c>
      <c r="B1570" s="56">
        <v>60004100329</v>
      </c>
      <c r="C1570" s="47">
        <v>2212</v>
      </c>
      <c r="D1570" s="181" t="s">
        <v>125</v>
      </c>
      <c r="E1570" s="58">
        <v>-556</v>
      </c>
    </row>
    <row r="1571" spans="1:5" ht="15" customHeight="1" x14ac:dyDescent="0.2">
      <c r="A1571" s="113">
        <v>888</v>
      </c>
      <c r="B1571" s="56">
        <v>60004100643</v>
      </c>
      <c r="C1571" s="47">
        <v>2212</v>
      </c>
      <c r="D1571" s="181" t="s">
        <v>125</v>
      </c>
      <c r="E1571" s="58">
        <v>-976</v>
      </c>
    </row>
    <row r="1572" spans="1:5" ht="15" customHeight="1" x14ac:dyDescent="0.2">
      <c r="A1572" s="113">
        <v>888</v>
      </c>
      <c r="B1572" s="56">
        <v>60004100647</v>
      </c>
      <c r="C1572" s="47">
        <v>2212</v>
      </c>
      <c r="D1572" s="181" t="s">
        <v>125</v>
      </c>
      <c r="E1572" s="58">
        <v>-7360</v>
      </c>
    </row>
    <row r="1573" spans="1:5" ht="15" customHeight="1" x14ac:dyDescent="0.2">
      <c r="A1573" s="113">
        <v>888</v>
      </c>
      <c r="B1573" s="56">
        <v>60004100676</v>
      </c>
      <c r="C1573" s="47">
        <v>2212</v>
      </c>
      <c r="D1573" s="181" t="s">
        <v>125</v>
      </c>
      <c r="E1573" s="58">
        <v>-200</v>
      </c>
    </row>
    <row r="1574" spans="1:5" ht="15" customHeight="1" x14ac:dyDescent="0.2">
      <c r="A1574" s="113">
        <v>888</v>
      </c>
      <c r="B1574" s="56">
        <v>60004100677</v>
      </c>
      <c r="C1574" s="47">
        <v>2212</v>
      </c>
      <c r="D1574" s="181" t="s">
        <v>125</v>
      </c>
      <c r="E1574" s="58">
        <v>-3840</v>
      </c>
    </row>
    <row r="1575" spans="1:5" ht="15" customHeight="1" x14ac:dyDescent="0.2">
      <c r="A1575" s="113">
        <v>888</v>
      </c>
      <c r="B1575" s="56">
        <v>60004100678</v>
      </c>
      <c r="C1575" s="47">
        <v>2212</v>
      </c>
      <c r="D1575" s="181" t="s">
        <v>125</v>
      </c>
      <c r="E1575" s="58">
        <v>-8000</v>
      </c>
    </row>
    <row r="1576" spans="1:5" ht="15" customHeight="1" x14ac:dyDescent="0.2">
      <c r="A1576" s="113">
        <v>888</v>
      </c>
      <c r="B1576" s="56">
        <v>60004100680</v>
      </c>
      <c r="C1576" s="47">
        <v>2212</v>
      </c>
      <c r="D1576" s="181" t="s">
        <v>125</v>
      </c>
      <c r="E1576" s="58">
        <v>-2360</v>
      </c>
    </row>
    <row r="1577" spans="1:5" ht="15" customHeight="1" x14ac:dyDescent="0.2">
      <c r="A1577" s="113">
        <v>888</v>
      </c>
      <c r="B1577" s="56">
        <v>60004100781</v>
      </c>
      <c r="C1577" s="47">
        <v>2212</v>
      </c>
      <c r="D1577" s="181" t="s">
        <v>125</v>
      </c>
      <c r="E1577" s="58">
        <v>-357028</v>
      </c>
    </row>
    <row r="1578" spans="1:5" ht="15" customHeight="1" x14ac:dyDescent="0.2">
      <c r="A1578" s="113">
        <v>888</v>
      </c>
      <c r="B1578" s="56">
        <v>60004100804</v>
      </c>
      <c r="C1578" s="47">
        <v>2212</v>
      </c>
      <c r="D1578" s="181" t="s">
        <v>125</v>
      </c>
      <c r="E1578" s="58">
        <v>-600000</v>
      </c>
    </row>
    <row r="1579" spans="1:5" ht="15" customHeight="1" x14ac:dyDescent="0.2">
      <c r="A1579" s="55"/>
      <c r="B1579" s="59"/>
      <c r="C1579" s="60" t="s">
        <v>55</v>
      </c>
      <c r="D1579" s="51"/>
      <c r="E1579" s="52">
        <f>SUM(E1567:E1578)</f>
        <v>-2897900.1</v>
      </c>
    </row>
    <row r="1580" spans="1:5" ht="15" customHeight="1" x14ac:dyDescent="0.2"/>
    <row r="1581" spans="1:5" ht="15" customHeight="1" x14ac:dyDescent="0.25">
      <c r="A1581" s="36" t="s">
        <v>250</v>
      </c>
      <c r="B1581" s="182"/>
      <c r="C1581" s="37"/>
      <c r="D1581" s="37"/>
      <c r="E1581" s="42"/>
    </row>
    <row r="1582" spans="1:5" ht="15" customHeight="1" x14ac:dyDescent="0.2">
      <c r="A1582" s="43" t="s">
        <v>49</v>
      </c>
      <c r="B1582" s="43" t="s">
        <v>50</v>
      </c>
      <c r="C1582" s="43" t="s">
        <v>51</v>
      </c>
      <c r="D1582" s="54" t="s">
        <v>52</v>
      </c>
      <c r="E1582" s="45" t="s">
        <v>53</v>
      </c>
    </row>
    <row r="1583" spans="1:5" ht="15" customHeight="1" x14ac:dyDescent="0.2">
      <c r="A1583" s="113">
        <v>888</v>
      </c>
      <c r="B1583" s="56">
        <v>60003100198</v>
      </c>
      <c r="C1583" s="47">
        <v>3315</v>
      </c>
      <c r="D1583" s="131" t="s">
        <v>125</v>
      </c>
      <c r="E1583" s="58">
        <v>-1100</v>
      </c>
    </row>
    <row r="1584" spans="1:5" ht="15" customHeight="1" x14ac:dyDescent="0.2">
      <c r="A1584" s="113">
        <v>888</v>
      </c>
      <c r="B1584" s="56">
        <v>60003100283</v>
      </c>
      <c r="C1584" s="47">
        <v>3315</v>
      </c>
      <c r="D1584" s="131" t="s">
        <v>125</v>
      </c>
      <c r="E1584" s="58">
        <v>-95992</v>
      </c>
    </row>
    <row r="1585" spans="1:5" ht="15" customHeight="1" x14ac:dyDescent="0.2">
      <c r="A1585" s="113">
        <v>888</v>
      </c>
      <c r="B1585" s="56">
        <v>60003100417</v>
      </c>
      <c r="C1585" s="47">
        <v>3315</v>
      </c>
      <c r="D1585" s="131" t="s">
        <v>125</v>
      </c>
      <c r="E1585" s="58">
        <v>-17100</v>
      </c>
    </row>
    <row r="1586" spans="1:5" ht="15" customHeight="1" x14ac:dyDescent="0.2">
      <c r="A1586" s="113">
        <v>888</v>
      </c>
      <c r="B1586" s="56">
        <v>60003100636</v>
      </c>
      <c r="C1586" s="47">
        <v>3315</v>
      </c>
      <c r="D1586" s="131" t="s">
        <v>125</v>
      </c>
      <c r="E1586" s="58">
        <v>-6000</v>
      </c>
    </row>
    <row r="1587" spans="1:5" ht="15" customHeight="1" x14ac:dyDescent="0.2">
      <c r="A1587" s="113">
        <v>888</v>
      </c>
      <c r="B1587" s="56">
        <v>60003100637</v>
      </c>
      <c r="C1587" s="47">
        <v>3315</v>
      </c>
      <c r="D1587" s="131" t="s">
        <v>125</v>
      </c>
      <c r="E1587" s="58">
        <v>-795912</v>
      </c>
    </row>
    <row r="1588" spans="1:5" ht="15" customHeight="1" x14ac:dyDescent="0.2">
      <c r="A1588" s="113">
        <v>888</v>
      </c>
      <c r="B1588" s="56">
        <v>60003100771</v>
      </c>
      <c r="C1588" s="47">
        <v>3315</v>
      </c>
      <c r="D1588" s="131" t="s">
        <v>125</v>
      </c>
      <c r="E1588" s="58">
        <v>-303600.8</v>
      </c>
    </row>
    <row r="1589" spans="1:5" ht="15" customHeight="1" x14ac:dyDescent="0.2">
      <c r="A1589" s="113">
        <v>888</v>
      </c>
      <c r="B1589" s="56">
        <v>60003100634</v>
      </c>
      <c r="C1589" s="47">
        <v>3314</v>
      </c>
      <c r="D1589" s="131" t="s">
        <v>125</v>
      </c>
      <c r="E1589" s="58">
        <v>-500000</v>
      </c>
    </row>
    <row r="1590" spans="1:5" ht="15" customHeight="1" x14ac:dyDescent="0.2">
      <c r="A1590" s="55"/>
      <c r="B1590" s="59"/>
      <c r="C1590" s="60" t="s">
        <v>55</v>
      </c>
      <c r="D1590" s="51"/>
      <c r="E1590" s="52">
        <f>SUM(E1583:E1589)</f>
        <v>-1719704.8</v>
      </c>
    </row>
    <row r="1591" spans="1:5" ht="15" customHeight="1" x14ac:dyDescent="0.2"/>
    <row r="1592" spans="1:5" ht="15" customHeight="1" x14ac:dyDescent="0.25">
      <c r="A1592" s="36" t="s">
        <v>18</v>
      </c>
      <c r="B1592" s="37"/>
      <c r="C1592" s="37"/>
      <c r="D1592" s="37"/>
      <c r="E1592" s="37"/>
    </row>
    <row r="1593" spans="1:5" ht="15" customHeight="1" x14ac:dyDescent="0.2">
      <c r="A1593" s="38" t="s">
        <v>70</v>
      </c>
      <c r="B1593" s="37"/>
      <c r="C1593" s="37"/>
      <c r="D1593" s="37"/>
      <c r="E1593" s="39" t="s">
        <v>71</v>
      </c>
    </row>
    <row r="1594" spans="1:5" ht="15" customHeight="1" x14ac:dyDescent="0.25">
      <c r="A1594" s="36"/>
      <c r="B1594" s="41"/>
      <c r="C1594" s="37"/>
      <c r="D1594" s="37"/>
      <c r="E1594" s="42"/>
    </row>
    <row r="1595" spans="1:5" ht="15" customHeight="1" x14ac:dyDescent="0.2">
      <c r="A1595" s="43" t="s">
        <v>49</v>
      </c>
      <c r="B1595" s="43" t="s">
        <v>50</v>
      </c>
      <c r="C1595" s="43" t="s">
        <v>51</v>
      </c>
      <c r="D1595" s="184" t="s">
        <v>52</v>
      </c>
      <c r="E1595" s="112" t="s">
        <v>53</v>
      </c>
    </row>
    <row r="1596" spans="1:5" ht="15" customHeight="1" x14ac:dyDescent="0.2">
      <c r="A1596" s="185">
        <v>887</v>
      </c>
      <c r="B1596" s="180">
        <v>20000000000</v>
      </c>
      <c r="C1596" s="186">
        <v>6409</v>
      </c>
      <c r="D1596" s="121" t="s">
        <v>68</v>
      </c>
      <c r="E1596" s="187">
        <v>21701882.620000001</v>
      </c>
    </row>
    <row r="1597" spans="1:5" ht="15" customHeight="1" x14ac:dyDescent="0.2">
      <c r="A1597" s="136"/>
      <c r="B1597" s="56"/>
      <c r="C1597" s="60" t="s">
        <v>55</v>
      </c>
      <c r="D1597" s="161"/>
      <c r="E1597" s="52">
        <f>SUM(E1596:E1596)</f>
        <v>21701882.620000001</v>
      </c>
    </row>
    <row r="1598" spans="1:5" ht="15" customHeight="1" x14ac:dyDescent="0.2"/>
    <row r="1599" spans="1:5" ht="15" customHeight="1" x14ac:dyDescent="0.2"/>
    <row r="1600" spans="1:5" ht="15" customHeight="1" x14ac:dyDescent="0.25">
      <c r="A1600" s="33" t="s">
        <v>264</v>
      </c>
    </row>
    <row r="1601" spans="1:5" ht="15" customHeight="1" x14ac:dyDescent="0.2">
      <c r="A1601" s="323" t="s">
        <v>114</v>
      </c>
      <c r="B1601" s="323"/>
      <c r="C1601" s="323"/>
      <c r="D1601" s="323"/>
      <c r="E1601" s="323"/>
    </row>
    <row r="1602" spans="1:5" ht="15" customHeight="1" x14ac:dyDescent="0.2">
      <c r="A1602" s="323"/>
      <c r="B1602" s="323"/>
      <c r="C1602" s="323"/>
      <c r="D1602" s="323"/>
      <c r="E1602" s="323"/>
    </row>
    <row r="1603" spans="1:5" ht="15" customHeight="1" x14ac:dyDescent="0.2">
      <c r="A1603" s="322" t="s">
        <v>265</v>
      </c>
      <c r="B1603" s="322"/>
      <c r="C1603" s="322"/>
      <c r="D1603" s="322"/>
      <c r="E1603" s="322"/>
    </row>
    <row r="1604" spans="1:5" ht="15" customHeight="1" x14ac:dyDescent="0.2">
      <c r="A1604" s="322"/>
      <c r="B1604" s="322"/>
      <c r="C1604" s="322"/>
      <c r="D1604" s="322"/>
      <c r="E1604" s="322"/>
    </row>
    <row r="1605" spans="1:5" ht="15" customHeight="1" x14ac:dyDescent="0.2">
      <c r="A1605" s="322"/>
      <c r="B1605" s="322"/>
      <c r="C1605" s="322"/>
      <c r="D1605" s="322"/>
      <c r="E1605" s="322"/>
    </row>
    <row r="1606" spans="1:5" ht="15" customHeight="1" x14ac:dyDescent="0.2">
      <c r="A1606" s="322"/>
      <c r="B1606" s="322"/>
      <c r="C1606" s="322"/>
      <c r="D1606" s="322"/>
      <c r="E1606" s="322"/>
    </row>
    <row r="1607" spans="1:5" ht="15" customHeight="1" x14ac:dyDescent="0.2">
      <c r="A1607" s="322"/>
      <c r="B1607" s="322"/>
      <c r="C1607" s="322"/>
      <c r="D1607" s="322"/>
      <c r="E1607" s="322"/>
    </row>
    <row r="1608" spans="1:5" ht="15" customHeight="1" x14ac:dyDescent="0.2">
      <c r="A1608" s="322"/>
      <c r="B1608" s="322"/>
      <c r="C1608" s="322"/>
      <c r="D1608" s="322"/>
      <c r="E1608" s="322"/>
    </row>
    <row r="1609" spans="1:5" ht="15" customHeight="1" x14ac:dyDescent="0.2"/>
    <row r="1610" spans="1:5" ht="15" customHeight="1" x14ac:dyDescent="0.2"/>
    <row r="1611" spans="1:5" ht="15" customHeight="1" x14ac:dyDescent="0.2"/>
    <row r="1612" spans="1:5" ht="15" customHeight="1" x14ac:dyDescent="0.2"/>
    <row r="1613" spans="1:5" ht="15" customHeight="1" x14ac:dyDescent="0.2"/>
    <row r="1614" spans="1:5" ht="15" customHeight="1" x14ac:dyDescent="0.25">
      <c r="A1614" s="36" t="s">
        <v>18</v>
      </c>
    </row>
    <row r="1615" spans="1:5" ht="15" customHeight="1" x14ac:dyDescent="0.2">
      <c r="A1615" s="66" t="s">
        <v>47</v>
      </c>
      <c r="B1615" s="65"/>
      <c r="C1615" s="65"/>
      <c r="D1615" s="65"/>
      <c r="E1615" s="67" t="s">
        <v>48</v>
      </c>
    </row>
    <row r="1616" spans="1:5" ht="15" customHeight="1" x14ac:dyDescent="0.2">
      <c r="A1616" s="127"/>
      <c r="B1616" s="128"/>
      <c r="C1616" s="37"/>
      <c r="D1616" s="37"/>
      <c r="E1616" s="42"/>
    </row>
    <row r="1617" spans="1:5" ht="15" customHeight="1" x14ac:dyDescent="0.2">
      <c r="A1617" s="45" t="s">
        <v>49</v>
      </c>
      <c r="B1617" s="43" t="s">
        <v>50</v>
      </c>
      <c r="C1617" s="43" t="s">
        <v>51</v>
      </c>
      <c r="D1617" s="54" t="s">
        <v>52</v>
      </c>
      <c r="E1617" s="112" t="s">
        <v>53</v>
      </c>
    </row>
    <row r="1618" spans="1:5" ht="15" customHeight="1" x14ac:dyDescent="0.2">
      <c r="A1618" s="55">
        <v>20</v>
      </c>
      <c r="B1618" s="114">
        <v>30005000000</v>
      </c>
      <c r="C1618" s="47">
        <v>3599</v>
      </c>
      <c r="D1618" s="57" t="s">
        <v>56</v>
      </c>
      <c r="E1618" s="76">
        <v>-100000</v>
      </c>
    </row>
    <row r="1619" spans="1:5" ht="15" customHeight="1" x14ac:dyDescent="0.2">
      <c r="A1619" s="55">
        <v>20</v>
      </c>
      <c r="B1619" s="114">
        <v>30005001701</v>
      </c>
      <c r="C1619" s="47">
        <v>3523</v>
      </c>
      <c r="D1619" s="57" t="s">
        <v>56</v>
      </c>
      <c r="E1619" s="76">
        <v>100000</v>
      </c>
    </row>
    <row r="1620" spans="1:5" ht="15" customHeight="1" x14ac:dyDescent="0.2">
      <c r="A1620" s="55"/>
      <c r="B1620" s="59"/>
      <c r="C1620" s="60" t="s">
        <v>55</v>
      </c>
      <c r="D1620" s="51"/>
      <c r="E1620" s="52">
        <f>SUM(E1618:E1619)</f>
        <v>0</v>
      </c>
    </row>
    <row r="1621" spans="1:5" ht="15" customHeight="1" x14ac:dyDescent="0.2"/>
    <row r="1622" spans="1:5" ht="15" customHeight="1" x14ac:dyDescent="0.2"/>
    <row r="1623" spans="1:5" ht="15" customHeight="1" x14ac:dyDescent="0.25">
      <c r="A1623" s="33" t="s">
        <v>266</v>
      </c>
    </row>
    <row r="1624" spans="1:5" ht="15" customHeight="1" x14ac:dyDescent="0.2">
      <c r="A1624" s="326" t="s">
        <v>63</v>
      </c>
      <c r="B1624" s="326"/>
      <c r="C1624" s="326"/>
      <c r="D1624" s="326"/>
      <c r="E1624" s="326"/>
    </row>
    <row r="1625" spans="1:5" ht="15" customHeight="1" x14ac:dyDescent="0.2">
      <c r="A1625" s="326" t="s">
        <v>170</v>
      </c>
      <c r="B1625" s="326"/>
      <c r="C1625" s="326"/>
      <c r="D1625" s="326"/>
      <c r="E1625" s="326"/>
    </row>
    <row r="1626" spans="1:5" ht="15" customHeight="1" x14ac:dyDescent="0.2">
      <c r="A1626" s="320" t="s">
        <v>267</v>
      </c>
      <c r="B1626" s="320"/>
      <c r="C1626" s="320"/>
      <c r="D1626" s="320"/>
      <c r="E1626" s="320"/>
    </row>
    <row r="1627" spans="1:5" ht="15" customHeight="1" x14ac:dyDescent="0.2">
      <c r="A1627" s="320"/>
      <c r="B1627" s="320"/>
      <c r="C1627" s="320"/>
      <c r="D1627" s="320"/>
      <c r="E1627" s="320"/>
    </row>
    <row r="1628" spans="1:5" ht="15" customHeight="1" x14ac:dyDescent="0.2">
      <c r="A1628" s="320"/>
      <c r="B1628" s="320"/>
      <c r="C1628" s="320"/>
      <c r="D1628" s="320"/>
      <c r="E1628" s="320"/>
    </row>
    <row r="1629" spans="1:5" ht="15" customHeight="1" x14ac:dyDescent="0.2">
      <c r="A1629" s="320"/>
      <c r="B1629" s="320"/>
      <c r="C1629" s="320"/>
      <c r="D1629" s="320"/>
      <c r="E1629" s="320"/>
    </row>
    <row r="1630" spans="1:5" ht="15" customHeight="1" x14ac:dyDescent="0.2">
      <c r="A1630" s="320"/>
      <c r="B1630" s="320"/>
      <c r="C1630" s="320"/>
      <c r="D1630" s="320"/>
      <c r="E1630" s="320"/>
    </row>
    <row r="1631" spans="1:5" ht="15" customHeight="1" x14ac:dyDescent="0.2">
      <c r="A1631" s="320"/>
      <c r="B1631" s="320"/>
      <c r="C1631" s="320"/>
      <c r="D1631" s="320"/>
      <c r="E1631" s="320"/>
    </row>
    <row r="1632" spans="1:5" ht="15" customHeight="1" x14ac:dyDescent="0.2">
      <c r="A1632" s="63"/>
      <c r="B1632" s="63"/>
      <c r="C1632" s="63"/>
      <c r="D1632" s="63"/>
      <c r="E1632" s="63"/>
    </row>
    <row r="1633" spans="1:5" ht="15" customHeight="1" x14ac:dyDescent="0.25">
      <c r="A1633" s="64" t="s">
        <v>1</v>
      </c>
      <c r="B1633" s="65"/>
      <c r="C1633" s="65"/>
      <c r="D1633" s="65"/>
      <c r="E1633" s="65"/>
    </row>
    <row r="1634" spans="1:5" ht="15" customHeight="1" x14ac:dyDescent="0.2">
      <c r="A1634" s="66" t="s">
        <v>75</v>
      </c>
      <c r="B1634" s="65"/>
      <c r="C1634" s="65"/>
      <c r="D1634" s="65"/>
      <c r="E1634" s="67" t="s">
        <v>76</v>
      </c>
    </row>
    <row r="1635" spans="1:5" ht="15" customHeight="1" x14ac:dyDescent="0.25">
      <c r="A1635" s="68"/>
      <c r="B1635" s="64"/>
      <c r="C1635" s="65"/>
      <c r="D1635" s="65"/>
      <c r="E1635" s="69"/>
    </row>
    <row r="1636" spans="1:5" ht="15" customHeight="1" x14ac:dyDescent="0.2">
      <c r="A1636" s="45" t="s">
        <v>49</v>
      </c>
      <c r="B1636" s="45" t="s">
        <v>50</v>
      </c>
      <c r="C1636" s="45" t="s">
        <v>51</v>
      </c>
      <c r="D1636" s="71" t="s">
        <v>52</v>
      </c>
      <c r="E1636" s="45" t="s">
        <v>53</v>
      </c>
    </row>
    <row r="1637" spans="1:5" ht="15" customHeight="1" x14ac:dyDescent="0.2">
      <c r="A1637" s="188">
        <v>32133031</v>
      </c>
      <c r="B1637" s="189">
        <v>90000000000</v>
      </c>
      <c r="C1637" s="74"/>
      <c r="D1637" s="148" t="s">
        <v>172</v>
      </c>
      <c r="E1637" s="76">
        <v>81121.8</v>
      </c>
    </row>
    <row r="1638" spans="1:5" ht="15" customHeight="1" x14ac:dyDescent="0.2">
      <c r="A1638" s="188">
        <v>32533031</v>
      </c>
      <c r="B1638" s="189">
        <v>90000000000</v>
      </c>
      <c r="C1638" s="74"/>
      <c r="D1638" s="148" t="s">
        <v>172</v>
      </c>
      <c r="E1638" s="76">
        <v>459690.2</v>
      </c>
    </row>
    <row r="1639" spans="1:5" ht="15" customHeight="1" x14ac:dyDescent="0.2">
      <c r="A1639" s="92"/>
      <c r="B1639" s="190"/>
      <c r="C1639" s="79" t="s">
        <v>55</v>
      </c>
      <c r="D1639" s="80"/>
      <c r="E1639" s="81">
        <f>SUM(E1637:E1638)</f>
        <v>540812</v>
      </c>
    </row>
    <row r="1640" spans="1:5" ht="15" customHeight="1" x14ac:dyDescent="0.2">
      <c r="A1640" s="119"/>
      <c r="B1640" s="119"/>
      <c r="C1640" s="119"/>
      <c r="D1640" s="119"/>
      <c r="E1640" s="119"/>
    </row>
    <row r="1641" spans="1:5" ht="15" customHeight="1" x14ac:dyDescent="0.25">
      <c r="A1641" s="64" t="s">
        <v>18</v>
      </c>
      <c r="B1641" s="65"/>
      <c r="C1641" s="65"/>
      <c r="D1641" s="65"/>
      <c r="E1641" s="68"/>
    </row>
    <row r="1642" spans="1:5" ht="15" customHeight="1" x14ac:dyDescent="0.2">
      <c r="A1642" s="66" t="s">
        <v>75</v>
      </c>
      <c r="B1642" s="65"/>
      <c r="C1642" s="65"/>
      <c r="D1642" s="65"/>
      <c r="E1642" s="67" t="s">
        <v>76</v>
      </c>
    </row>
    <row r="1643" spans="1:5" ht="15" customHeight="1" x14ac:dyDescent="0.25">
      <c r="A1643" s="68"/>
      <c r="B1643" s="64"/>
      <c r="C1643" s="65"/>
      <c r="D1643" s="65"/>
      <c r="E1643" s="69"/>
    </row>
    <row r="1644" spans="1:5" ht="15" customHeight="1" x14ac:dyDescent="0.2">
      <c r="A1644" s="45" t="s">
        <v>49</v>
      </c>
      <c r="B1644" s="45" t="s">
        <v>50</v>
      </c>
      <c r="C1644" s="45" t="s">
        <v>51</v>
      </c>
      <c r="D1644" s="71" t="s">
        <v>52</v>
      </c>
      <c r="E1644" s="45" t="s">
        <v>53</v>
      </c>
    </row>
    <row r="1645" spans="1:5" ht="15" customHeight="1" x14ac:dyDescent="0.2">
      <c r="A1645" s="188">
        <v>32133031</v>
      </c>
      <c r="B1645" s="189">
        <v>30001001122</v>
      </c>
      <c r="C1645" s="74">
        <v>3123</v>
      </c>
      <c r="D1645" s="191" t="s">
        <v>135</v>
      </c>
      <c r="E1645" s="76">
        <v>81121.8</v>
      </c>
    </row>
    <row r="1646" spans="1:5" ht="15" customHeight="1" x14ac:dyDescent="0.2">
      <c r="A1646" s="188">
        <v>32533031</v>
      </c>
      <c r="B1646" s="189">
        <v>30001001122</v>
      </c>
      <c r="C1646" s="74">
        <v>3123</v>
      </c>
      <c r="D1646" s="191" t="s">
        <v>135</v>
      </c>
      <c r="E1646" s="76">
        <v>459690.2</v>
      </c>
    </row>
    <row r="1647" spans="1:5" ht="15" customHeight="1" x14ac:dyDescent="0.2">
      <c r="A1647" s="92"/>
      <c r="B1647" s="120"/>
      <c r="C1647" s="79" t="s">
        <v>55</v>
      </c>
      <c r="D1647" s="80"/>
      <c r="E1647" s="81">
        <f>SUM(E1645:E1646)</f>
        <v>540812</v>
      </c>
    </row>
    <row r="1648" spans="1:5" ht="15" customHeight="1" x14ac:dyDescent="0.2"/>
    <row r="1649" spans="1:5" ht="15" customHeight="1" x14ac:dyDescent="0.2"/>
    <row r="1650" spans="1:5" ht="15" customHeight="1" x14ac:dyDescent="0.25">
      <c r="A1650" s="33" t="s">
        <v>268</v>
      </c>
    </row>
    <row r="1651" spans="1:5" ht="15" customHeight="1" x14ac:dyDescent="0.2">
      <c r="A1651" s="323" t="s">
        <v>237</v>
      </c>
      <c r="B1651" s="323"/>
      <c r="C1651" s="323"/>
      <c r="D1651" s="323"/>
      <c r="E1651" s="323"/>
    </row>
    <row r="1652" spans="1:5" ht="15" customHeight="1" x14ac:dyDescent="0.2">
      <c r="A1652" s="323"/>
      <c r="B1652" s="323"/>
      <c r="C1652" s="323"/>
      <c r="D1652" s="323"/>
      <c r="E1652" s="323"/>
    </row>
    <row r="1653" spans="1:5" ht="15" customHeight="1" x14ac:dyDescent="0.2">
      <c r="A1653" s="320" t="s">
        <v>269</v>
      </c>
      <c r="B1653" s="320"/>
      <c r="C1653" s="320"/>
      <c r="D1653" s="320"/>
      <c r="E1653" s="320"/>
    </row>
    <row r="1654" spans="1:5" ht="15" customHeight="1" x14ac:dyDescent="0.2">
      <c r="A1654" s="320"/>
      <c r="B1654" s="320"/>
      <c r="C1654" s="320"/>
      <c r="D1654" s="320"/>
      <c r="E1654" s="320"/>
    </row>
    <row r="1655" spans="1:5" ht="15" customHeight="1" x14ac:dyDescent="0.2">
      <c r="A1655" s="320"/>
      <c r="B1655" s="320"/>
      <c r="C1655" s="320"/>
      <c r="D1655" s="320"/>
      <c r="E1655" s="320"/>
    </row>
    <row r="1656" spans="1:5" ht="15" customHeight="1" x14ac:dyDescent="0.2">
      <c r="A1656" s="320"/>
      <c r="B1656" s="320"/>
      <c r="C1656" s="320"/>
      <c r="D1656" s="320"/>
      <c r="E1656" s="320"/>
    </row>
    <row r="1657" spans="1:5" ht="15" customHeight="1" x14ac:dyDescent="0.2">
      <c r="A1657" s="320"/>
      <c r="B1657" s="320"/>
      <c r="C1657" s="320"/>
      <c r="D1657" s="320"/>
      <c r="E1657" s="320"/>
    </row>
    <row r="1658" spans="1:5" ht="15" customHeight="1" x14ac:dyDescent="0.2">
      <c r="A1658" s="320"/>
      <c r="B1658" s="320"/>
      <c r="C1658" s="320"/>
      <c r="D1658" s="320"/>
      <c r="E1658" s="320"/>
    </row>
    <row r="1659" spans="1:5" ht="15" customHeight="1" x14ac:dyDescent="0.25">
      <c r="A1659" s="178"/>
    </row>
    <row r="1660" spans="1:5" ht="15" customHeight="1" x14ac:dyDescent="0.25">
      <c r="A1660" s="178"/>
    </row>
    <row r="1661" spans="1:5" ht="15" customHeight="1" x14ac:dyDescent="0.25">
      <c r="A1661" s="178"/>
    </row>
    <row r="1662" spans="1:5" ht="15" customHeight="1" x14ac:dyDescent="0.25">
      <c r="A1662" s="178"/>
    </row>
    <row r="1663" spans="1:5" ht="15" customHeight="1" x14ac:dyDescent="0.25">
      <c r="A1663" s="178"/>
    </row>
    <row r="1664" spans="1:5" ht="15" customHeight="1" x14ac:dyDescent="0.25">
      <c r="A1664" s="178"/>
    </row>
    <row r="1665" spans="1:5" ht="15" customHeight="1" x14ac:dyDescent="0.25">
      <c r="A1665" s="178"/>
    </row>
    <row r="1666" spans="1:5" ht="15" customHeight="1" x14ac:dyDescent="0.25">
      <c r="A1666" s="64" t="s">
        <v>18</v>
      </c>
      <c r="B1666" s="65"/>
      <c r="C1666" s="65"/>
      <c r="D1666" s="65"/>
      <c r="E1666" s="68"/>
    </row>
    <row r="1667" spans="1:5" ht="15" customHeight="1" x14ac:dyDescent="0.2">
      <c r="A1667" s="38" t="s">
        <v>60</v>
      </c>
      <c r="B1667" s="37"/>
      <c r="C1667" s="37"/>
      <c r="D1667" s="37"/>
      <c r="E1667" s="39" t="s">
        <v>61</v>
      </c>
    </row>
    <row r="1668" spans="1:5" ht="15" customHeight="1" x14ac:dyDescent="0.2">
      <c r="A1668" s="68"/>
      <c r="B1668" s="118"/>
      <c r="C1668" s="65"/>
      <c r="D1668" s="119"/>
      <c r="E1668" s="97"/>
    </row>
    <row r="1669" spans="1:5" ht="15" customHeight="1" x14ac:dyDescent="0.2">
      <c r="A1669" s="45" t="s">
        <v>49</v>
      </c>
      <c r="B1669" s="45" t="s">
        <v>50</v>
      </c>
      <c r="C1669" s="45" t="s">
        <v>51</v>
      </c>
      <c r="D1669" s="98" t="s">
        <v>52</v>
      </c>
      <c r="E1669" s="45" t="s">
        <v>53</v>
      </c>
    </row>
    <row r="1670" spans="1:5" ht="15" customHeight="1" x14ac:dyDescent="0.2">
      <c r="A1670" s="113">
        <v>211</v>
      </c>
      <c r="B1670" s="56">
        <v>30100008498</v>
      </c>
      <c r="C1670" s="56">
        <v>3322</v>
      </c>
      <c r="D1670" s="99" t="s">
        <v>97</v>
      </c>
      <c r="E1670" s="100">
        <v>-29984</v>
      </c>
    </row>
    <row r="1671" spans="1:5" ht="15" customHeight="1" x14ac:dyDescent="0.2">
      <c r="A1671" s="113">
        <v>211</v>
      </c>
      <c r="B1671" s="56">
        <v>30100008215</v>
      </c>
      <c r="C1671" s="56">
        <v>3322</v>
      </c>
      <c r="D1671" s="191" t="s">
        <v>97</v>
      </c>
      <c r="E1671" s="100">
        <v>-33300</v>
      </c>
    </row>
    <row r="1672" spans="1:5" ht="15" customHeight="1" x14ac:dyDescent="0.2">
      <c r="A1672" s="146"/>
      <c r="B1672" s="146"/>
      <c r="C1672" s="60" t="s">
        <v>55</v>
      </c>
      <c r="D1672" s="51"/>
      <c r="E1672" s="52">
        <f>SUM(E1670:E1671)</f>
        <v>-63284</v>
      </c>
    </row>
    <row r="1673" spans="1:5" ht="15" customHeight="1" x14ac:dyDescent="0.2"/>
    <row r="1674" spans="1:5" ht="15" customHeight="1" x14ac:dyDescent="0.25">
      <c r="A1674" s="64" t="s">
        <v>18</v>
      </c>
      <c r="B1674" s="95"/>
      <c r="C1674" s="65"/>
      <c r="D1674" s="65"/>
      <c r="E1674" s="65"/>
    </row>
    <row r="1675" spans="1:5" ht="15" customHeight="1" x14ac:dyDescent="0.2">
      <c r="A1675" s="66" t="s">
        <v>70</v>
      </c>
      <c r="B1675" s="95"/>
      <c r="C1675" s="65"/>
      <c r="D1675" s="65"/>
      <c r="E1675" s="67" t="s">
        <v>71</v>
      </c>
    </row>
    <row r="1676" spans="1:5" ht="15" customHeight="1" x14ac:dyDescent="0.25">
      <c r="A1676" s="64"/>
      <c r="B1676" s="107"/>
      <c r="C1676" s="65"/>
      <c r="D1676" s="65"/>
      <c r="E1676" s="69"/>
    </row>
    <row r="1677" spans="1:5" ht="15" customHeight="1" x14ac:dyDescent="0.2">
      <c r="A1677" s="70"/>
      <c r="B1677" s="70"/>
      <c r="C1677" s="45" t="s">
        <v>51</v>
      </c>
      <c r="D1677" s="71" t="s">
        <v>52</v>
      </c>
      <c r="E1677" s="45" t="s">
        <v>53</v>
      </c>
    </row>
    <row r="1678" spans="1:5" ht="15" customHeight="1" x14ac:dyDescent="0.2">
      <c r="A1678" s="108"/>
      <c r="B1678" s="109"/>
      <c r="C1678" s="101">
        <v>6172</v>
      </c>
      <c r="D1678" s="110" t="s">
        <v>68</v>
      </c>
      <c r="E1678" s="111">
        <v>63284</v>
      </c>
    </row>
    <row r="1679" spans="1:5" ht="15" customHeight="1" x14ac:dyDescent="0.2">
      <c r="A1679" s="108"/>
      <c r="B1679" s="77"/>
      <c r="C1679" s="79" t="s">
        <v>55</v>
      </c>
      <c r="D1679" s="80"/>
      <c r="E1679" s="81">
        <f>SUM(E1678:E1678)</f>
        <v>63284</v>
      </c>
    </row>
    <row r="1680" spans="1:5" ht="15" customHeight="1" x14ac:dyDescent="0.2"/>
    <row r="1681" spans="1:5" ht="15" customHeight="1" x14ac:dyDescent="0.2"/>
    <row r="1682" spans="1:5" ht="15" customHeight="1" x14ac:dyDescent="0.25">
      <c r="A1682" s="33" t="s">
        <v>270</v>
      </c>
      <c r="B1682" s="157"/>
      <c r="C1682" s="157"/>
      <c r="D1682" s="157"/>
      <c r="E1682" s="157"/>
    </row>
    <row r="1683" spans="1:5" ht="15" customHeight="1" x14ac:dyDescent="0.2">
      <c r="A1683" s="326" t="s">
        <v>63</v>
      </c>
      <c r="B1683" s="326"/>
      <c r="C1683" s="326"/>
      <c r="D1683" s="326"/>
      <c r="E1683" s="326"/>
    </row>
    <row r="1684" spans="1:5" ht="15" customHeight="1" x14ac:dyDescent="0.2">
      <c r="A1684" s="321" t="s">
        <v>170</v>
      </c>
      <c r="B1684" s="321"/>
      <c r="C1684" s="321"/>
      <c r="D1684" s="321"/>
      <c r="E1684" s="321"/>
    </row>
    <row r="1685" spans="1:5" ht="15" customHeight="1" x14ac:dyDescent="0.2">
      <c r="A1685" s="320" t="s">
        <v>271</v>
      </c>
      <c r="B1685" s="320"/>
      <c r="C1685" s="320"/>
      <c r="D1685" s="320"/>
      <c r="E1685" s="320"/>
    </row>
    <row r="1686" spans="1:5" ht="15" customHeight="1" x14ac:dyDescent="0.2">
      <c r="A1686" s="320"/>
      <c r="B1686" s="320"/>
      <c r="C1686" s="320"/>
      <c r="D1686" s="320"/>
      <c r="E1686" s="320"/>
    </row>
    <row r="1687" spans="1:5" ht="15" customHeight="1" x14ac:dyDescent="0.2">
      <c r="A1687" s="320"/>
      <c r="B1687" s="320"/>
      <c r="C1687" s="320"/>
      <c r="D1687" s="320"/>
      <c r="E1687" s="320"/>
    </row>
    <row r="1688" spans="1:5" ht="15" customHeight="1" x14ac:dyDescent="0.2">
      <c r="A1688" s="320"/>
      <c r="B1688" s="320"/>
      <c r="C1688" s="320"/>
      <c r="D1688" s="320"/>
      <c r="E1688" s="320"/>
    </row>
    <row r="1689" spans="1:5" ht="15" customHeight="1" x14ac:dyDescent="0.2">
      <c r="A1689" s="320"/>
      <c r="B1689" s="320"/>
      <c r="C1689" s="320"/>
      <c r="D1689" s="320"/>
      <c r="E1689" s="320"/>
    </row>
    <row r="1690" spans="1:5" ht="15" customHeight="1" x14ac:dyDescent="0.2">
      <c r="A1690" s="63"/>
      <c r="B1690" s="63"/>
      <c r="C1690" s="63"/>
      <c r="D1690" s="63"/>
      <c r="E1690" s="63"/>
    </row>
    <row r="1691" spans="1:5" ht="15" customHeight="1" x14ac:dyDescent="0.25">
      <c r="A1691" s="64" t="s">
        <v>1</v>
      </c>
      <c r="B1691" s="65"/>
      <c r="C1691" s="65"/>
      <c r="D1691" s="65"/>
      <c r="E1691" s="65"/>
    </row>
    <row r="1692" spans="1:5" ht="15" customHeight="1" x14ac:dyDescent="0.2">
      <c r="A1692" s="66" t="s">
        <v>75</v>
      </c>
      <c r="B1692" s="65"/>
      <c r="C1692" s="65"/>
      <c r="D1692" s="65"/>
      <c r="E1692" s="67" t="s">
        <v>76</v>
      </c>
    </row>
    <row r="1693" spans="1:5" ht="15" customHeight="1" x14ac:dyDescent="0.25">
      <c r="A1693" s="68"/>
      <c r="B1693" s="64"/>
      <c r="C1693" s="65"/>
      <c r="D1693" s="65"/>
      <c r="E1693" s="69"/>
    </row>
    <row r="1694" spans="1:5" ht="15" customHeight="1" x14ac:dyDescent="0.2">
      <c r="A1694" s="45" t="s">
        <v>49</v>
      </c>
      <c r="B1694" s="43" t="s">
        <v>50</v>
      </c>
      <c r="C1694" s="45" t="s">
        <v>51</v>
      </c>
      <c r="D1694" s="71" t="s">
        <v>52</v>
      </c>
      <c r="E1694" s="112" t="s">
        <v>53</v>
      </c>
    </row>
    <row r="1695" spans="1:5" ht="15" customHeight="1" x14ac:dyDescent="0.2">
      <c r="A1695" s="188">
        <v>32133019</v>
      </c>
      <c r="B1695" s="73">
        <v>90000000000</v>
      </c>
      <c r="C1695" s="74"/>
      <c r="D1695" s="148" t="s">
        <v>172</v>
      </c>
      <c r="E1695" s="76">
        <v>260099.62</v>
      </c>
    </row>
    <row r="1696" spans="1:5" ht="15" customHeight="1" x14ac:dyDescent="0.2">
      <c r="A1696" s="188">
        <v>32533019</v>
      </c>
      <c r="B1696" s="73">
        <v>90000000000</v>
      </c>
      <c r="C1696" s="74"/>
      <c r="D1696" s="148" t="s">
        <v>172</v>
      </c>
      <c r="E1696" s="76">
        <v>1473897.82</v>
      </c>
    </row>
    <row r="1697" spans="1:5" ht="15" customHeight="1" x14ac:dyDescent="0.2">
      <c r="A1697" s="92"/>
      <c r="B1697" s="78"/>
      <c r="C1697" s="79" t="s">
        <v>55</v>
      </c>
      <c r="D1697" s="80"/>
      <c r="E1697" s="81">
        <f>SUM(E1695:E1696)</f>
        <v>1733997.44</v>
      </c>
    </row>
    <row r="1698" spans="1:5" ht="15" customHeight="1" x14ac:dyDescent="0.25">
      <c r="A1698" s="33"/>
      <c r="B1698" s="119"/>
      <c r="C1698" s="119"/>
      <c r="D1698" s="119"/>
      <c r="E1698" s="119"/>
    </row>
    <row r="1699" spans="1:5" ht="15" customHeight="1" x14ac:dyDescent="0.25">
      <c r="A1699" s="64" t="s">
        <v>18</v>
      </c>
      <c r="B1699" s="65"/>
      <c r="C1699" s="65"/>
      <c r="D1699" s="65"/>
      <c r="E1699" s="68"/>
    </row>
    <row r="1700" spans="1:5" ht="15" customHeight="1" x14ac:dyDescent="0.2">
      <c r="A1700" s="66" t="s">
        <v>75</v>
      </c>
      <c r="B1700" s="65"/>
      <c r="C1700" s="65"/>
      <c r="D1700" s="65"/>
      <c r="E1700" s="67" t="s">
        <v>76</v>
      </c>
    </row>
    <row r="1701" spans="1:5" ht="15" customHeight="1" x14ac:dyDescent="0.25">
      <c r="A1701" s="68"/>
      <c r="B1701" s="64"/>
      <c r="C1701" s="65"/>
      <c r="D1701" s="65"/>
      <c r="E1701" s="69"/>
    </row>
    <row r="1702" spans="1:5" ht="15" customHeight="1" x14ac:dyDescent="0.2">
      <c r="A1702" s="45" t="s">
        <v>49</v>
      </c>
      <c r="B1702" s="43" t="s">
        <v>50</v>
      </c>
      <c r="C1702" s="45" t="s">
        <v>51</v>
      </c>
      <c r="D1702" s="71" t="s">
        <v>52</v>
      </c>
      <c r="E1702" s="112" t="s">
        <v>53</v>
      </c>
    </row>
    <row r="1703" spans="1:5" ht="15" customHeight="1" x14ac:dyDescent="0.2">
      <c r="A1703" s="188">
        <v>32133019</v>
      </c>
      <c r="B1703" s="73">
        <v>30001001108</v>
      </c>
      <c r="C1703" s="74">
        <v>3121</v>
      </c>
      <c r="D1703" s="57" t="s">
        <v>135</v>
      </c>
      <c r="E1703" s="76">
        <v>260099.62</v>
      </c>
    </row>
    <row r="1704" spans="1:5" ht="15" customHeight="1" x14ac:dyDescent="0.2">
      <c r="A1704" s="188">
        <v>32533019</v>
      </c>
      <c r="B1704" s="73">
        <v>30001001108</v>
      </c>
      <c r="C1704" s="74">
        <v>3121</v>
      </c>
      <c r="D1704" s="57" t="s">
        <v>135</v>
      </c>
      <c r="E1704" s="76">
        <v>1473897.82</v>
      </c>
    </row>
    <row r="1705" spans="1:5" ht="15" customHeight="1" x14ac:dyDescent="0.2">
      <c r="A1705" s="92"/>
      <c r="B1705" s="78"/>
      <c r="C1705" s="79" t="s">
        <v>55</v>
      </c>
      <c r="D1705" s="80"/>
      <c r="E1705" s="81">
        <f>SUM(E1703:E1704)</f>
        <v>1733997.44</v>
      </c>
    </row>
    <row r="1706" spans="1:5" ht="15" customHeight="1" x14ac:dyDescent="0.2"/>
    <row r="1707" spans="1:5" ht="15" customHeight="1" x14ac:dyDescent="0.2"/>
    <row r="1708" spans="1:5" ht="15" customHeight="1" x14ac:dyDescent="0.25">
      <c r="A1708" s="33" t="s">
        <v>272</v>
      </c>
    </row>
    <row r="1709" spans="1:5" ht="15" customHeight="1" x14ac:dyDescent="0.2">
      <c r="A1709" s="328" t="s">
        <v>63</v>
      </c>
      <c r="B1709" s="328"/>
      <c r="C1709" s="328"/>
      <c r="D1709" s="328"/>
      <c r="E1709" s="328"/>
    </row>
    <row r="1710" spans="1:5" ht="15" customHeight="1" x14ac:dyDescent="0.2">
      <c r="A1710" s="321" t="s">
        <v>170</v>
      </c>
      <c r="B1710" s="321"/>
      <c r="C1710" s="321"/>
      <c r="D1710" s="321"/>
      <c r="E1710" s="321"/>
    </row>
    <row r="1711" spans="1:5" ht="15" customHeight="1" x14ac:dyDescent="0.2">
      <c r="A1711" s="320" t="s">
        <v>273</v>
      </c>
      <c r="B1711" s="320"/>
      <c r="C1711" s="320"/>
      <c r="D1711" s="320"/>
      <c r="E1711" s="320"/>
    </row>
    <row r="1712" spans="1:5" ht="15" customHeight="1" x14ac:dyDescent="0.2">
      <c r="A1712" s="320"/>
      <c r="B1712" s="320"/>
      <c r="C1712" s="320"/>
      <c r="D1712" s="320"/>
      <c r="E1712" s="320"/>
    </row>
    <row r="1713" spans="1:5" ht="15" customHeight="1" x14ac:dyDescent="0.2">
      <c r="A1713" s="320"/>
      <c r="B1713" s="320"/>
      <c r="C1713" s="320"/>
      <c r="D1713" s="320"/>
      <c r="E1713" s="320"/>
    </row>
    <row r="1714" spans="1:5" ht="15" customHeight="1" x14ac:dyDescent="0.2">
      <c r="A1714" s="320"/>
      <c r="B1714" s="320"/>
      <c r="C1714" s="320"/>
      <c r="D1714" s="320"/>
      <c r="E1714" s="320"/>
    </row>
    <row r="1715" spans="1:5" ht="15" customHeight="1" x14ac:dyDescent="0.2">
      <c r="A1715" s="320"/>
      <c r="B1715" s="320"/>
      <c r="C1715" s="320"/>
      <c r="D1715" s="320"/>
      <c r="E1715" s="320"/>
    </row>
    <row r="1716" spans="1:5" ht="15" customHeight="1" x14ac:dyDescent="0.2">
      <c r="A1716" s="63"/>
      <c r="B1716" s="123"/>
      <c r="C1716" s="63"/>
      <c r="D1716" s="63"/>
      <c r="E1716" s="63"/>
    </row>
    <row r="1717" spans="1:5" ht="15" customHeight="1" x14ac:dyDescent="0.2">
      <c r="A1717" s="63"/>
      <c r="B1717" s="123"/>
      <c r="C1717" s="63"/>
      <c r="D1717" s="63"/>
      <c r="E1717" s="63"/>
    </row>
    <row r="1718" spans="1:5" ht="15" customHeight="1" x14ac:dyDescent="0.25">
      <c r="A1718" s="64" t="s">
        <v>1</v>
      </c>
      <c r="B1718" s="95"/>
      <c r="C1718" s="65"/>
      <c r="D1718" s="65"/>
      <c r="E1718" s="65"/>
    </row>
    <row r="1719" spans="1:5" ht="15" customHeight="1" x14ac:dyDescent="0.2">
      <c r="A1719" s="66" t="s">
        <v>75</v>
      </c>
      <c r="B1719" s="95"/>
      <c r="C1719" s="65"/>
      <c r="D1719" s="65"/>
      <c r="E1719" s="67" t="s">
        <v>76</v>
      </c>
    </row>
    <row r="1720" spans="1:5" ht="15" customHeight="1" x14ac:dyDescent="0.25">
      <c r="A1720" s="68"/>
      <c r="B1720" s="126"/>
      <c r="C1720" s="65"/>
      <c r="D1720" s="65"/>
      <c r="E1720" s="69"/>
    </row>
    <row r="1721" spans="1:5" ht="15" customHeight="1" x14ac:dyDescent="0.2">
      <c r="A1721" s="45" t="s">
        <v>49</v>
      </c>
      <c r="B1721" s="43" t="s">
        <v>50</v>
      </c>
      <c r="C1721" s="45" t="s">
        <v>51</v>
      </c>
      <c r="D1721" s="71" t="s">
        <v>52</v>
      </c>
      <c r="E1721" s="45" t="s">
        <v>53</v>
      </c>
    </row>
    <row r="1722" spans="1:5" ht="15" customHeight="1" x14ac:dyDescent="0.2">
      <c r="A1722" s="113">
        <v>33160</v>
      </c>
      <c r="B1722" s="73">
        <v>90000000000</v>
      </c>
      <c r="C1722" s="74"/>
      <c r="D1722" s="148" t="s">
        <v>172</v>
      </c>
      <c r="E1722" s="76">
        <v>699000</v>
      </c>
    </row>
    <row r="1723" spans="1:5" ht="15" customHeight="1" x14ac:dyDescent="0.2">
      <c r="A1723" s="92"/>
      <c r="B1723" s="73"/>
      <c r="C1723" s="79" t="s">
        <v>55</v>
      </c>
      <c r="D1723" s="80"/>
      <c r="E1723" s="81">
        <f>SUM(E1722:E1722)</f>
        <v>699000</v>
      </c>
    </row>
    <row r="1724" spans="1:5" ht="15" customHeight="1" x14ac:dyDescent="0.25">
      <c r="A1724" s="33"/>
      <c r="B1724" s="192"/>
      <c r="C1724" s="119"/>
      <c r="D1724" s="119"/>
      <c r="E1724" s="119"/>
    </row>
    <row r="1725" spans="1:5" ht="15" customHeight="1" x14ac:dyDescent="0.25">
      <c r="A1725" s="36" t="s">
        <v>18</v>
      </c>
      <c r="B1725" s="61"/>
      <c r="C1725" s="37"/>
      <c r="D1725" s="37"/>
      <c r="E1725" s="41"/>
    </row>
    <row r="1726" spans="1:5" ht="15" customHeight="1" x14ac:dyDescent="0.2">
      <c r="A1726" s="38" t="s">
        <v>75</v>
      </c>
      <c r="B1726" s="61"/>
      <c r="C1726" s="37"/>
      <c r="D1726" s="37"/>
      <c r="E1726" s="39" t="s">
        <v>76</v>
      </c>
    </row>
    <row r="1727" spans="1:5" ht="15" customHeight="1" x14ac:dyDescent="0.2">
      <c r="A1727" s="38"/>
      <c r="B1727" s="61"/>
      <c r="C1727" s="37"/>
      <c r="D1727" s="37"/>
      <c r="E1727" s="39"/>
    </row>
    <row r="1728" spans="1:5" ht="15" customHeight="1" x14ac:dyDescent="0.2">
      <c r="A1728" s="45" t="s">
        <v>49</v>
      </c>
      <c r="B1728" s="43" t="s">
        <v>50</v>
      </c>
      <c r="C1728" s="45" t="s">
        <v>51</v>
      </c>
      <c r="D1728" s="71" t="s">
        <v>52</v>
      </c>
      <c r="E1728" s="45" t="s">
        <v>53</v>
      </c>
    </row>
    <row r="1729" spans="1:5" ht="15" customHeight="1" x14ac:dyDescent="0.2">
      <c r="A1729" s="113">
        <v>33160</v>
      </c>
      <c r="B1729" s="73">
        <v>30001001015</v>
      </c>
      <c r="C1729" s="56">
        <v>3293</v>
      </c>
      <c r="D1729" s="193" t="s">
        <v>56</v>
      </c>
      <c r="E1729" s="124">
        <v>15000</v>
      </c>
    </row>
    <row r="1730" spans="1:5" ht="15" customHeight="1" x14ac:dyDescent="0.2">
      <c r="A1730" s="113">
        <v>33160</v>
      </c>
      <c r="B1730" s="73">
        <v>30001001122</v>
      </c>
      <c r="C1730" s="56">
        <v>3293</v>
      </c>
      <c r="D1730" s="193" t="s">
        <v>56</v>
      </c>
      <c r="E1730" s="124">
        <v>4000</v>
      </c>
    </row>
    <row r="1731" spans="1:5" ht="15" customHeight="1" x14ac:dyDescent="0.2">
      <c r="A1731" s="113">
        <v>33160</v>
      </c>
      <c r="B1731" s="73">
        <v>30001001123</v>
      </c>
      <c r="C1731" s="56">
        <v>3293</v>
      </c>
      <c r="D1731" s="193" t="s">
        <v>56</v>
      </c>
      <c r="E1731" s="124">
        <v>3400</v>
      </c>
    </row>
    <row r="1732" spans="1:5" ht="15" customHeight="1" x14ac:dyDescent="0.2">
      <c r="A1732" s="113">
        <v>33160</v>
      </c>
      <c r="B1732" s="73">
        <v>30001001163</v>
      </c>
      <c r="C1732" s="56">
        <v>3293</v>
      </c>
      <c r="D1732" s="193" t="s">
        <v>56</v>
      </c>
      <c r="E1732" s="124">
        <v>5000</v>
      </c>
    </row>
    <row r="1733" spans="1:5" ht="15" customHeight="1" x14ac:dyDescent="0.2">
      <c r="A1733" s="113">
        <v>33160</v>
      </c>
      <c r="B1733" s="73">
        <v>30001001204</v>
      </c>
      <c r="C1733" s="56">
        <v>3293</v>
      </c>
      <c r="D1733" s="193" t="s">
        <v>56</v>
      </c>
      <c r="E1733" s="124">
        <v>5000</v>
      </c>
    </row>
    <row r="1734" spans="1:5" ht="15" customHeight="1" x14ac:dyDescent="0.2">
      <c r="A1734" s="113">
        <v>33160</v>
      </c>
      <c r="B1734" s="73">
        <v>30001001206</v>
      </c>
      <c r="C1734" s="56">
        <v>3293</v>
      </c>
      <c r="D1734" s="193" t="s">
        <v>56</v>
      </c>
      <c r="E1734" s="124">
        <v>22000</v>
      </c>
    </row>
    <row r="1735" spans="1:5" ht="15" customHeight="1" x14ac:dyDescent="0.2">
      <c r="A1735" s="113">
        <v>33160</v>
      </c>
      <c r="B1735" s="73">
        <v>30001001208</v>
      </c>
      <c r="C1735" s="56">
        <v>3293</v>
      </c>
      <c r="D1735" s="193" t="s">
        <v>56</v>
      </c>
      <c r="E1735" s="124">
        <v>13500</v>
      </c>
    </row>
    <row r="1736" spans="1:5" ht="15" customHeight="1" x14ac:dyDescent="0.2">
      <c r="A1736" s="113">
        <v>33160</v>
      </c>
      <c r="B1736" s="73">
        <v>30001001223</v>
      </c>
      <c r="C1736" s="56">
        <v>3293</v>
      </c>
      <c r="D1736" s="193" t="s">
        <v>56</v>
      </c>
      <c r="E1736" s="124">
        <v>6600</v>
      </c>
    </row>
    <row r="1737" spans="1:5" ht="15" customHeight="1" x14ac:dyDescent="0.2">
      <c r="A1737" s="113">
        <v>33160</v>
      </c>
      <c r="B1737" s="73">
        <v>30001001016</v>
      </c>
      <c r="C1737" s="56">
        <v>3293</v>
      </c>
      <c r="D1737" s="193" t="s">
        <v>56</v>
      </c>
      <c r="E1737" s="124">
        <v>4000</v>
      </c>
    </row>
    <row r="1738" spans="1:5" ht="15" customHeight="1" x14ac:dyDescent="0.2">
      <c r="A1738" s="113">
        <v>33160</v>
      </c>
      <c r="B1738" s="73">
        <v>30001001038</v>
      </c>
      <c r="C1738" s="56">
        <v>3293</v>
      </c>
      <c r="D1738" s="193" t="s">
        <v>56</v>
      </c>
      <c r="E1738" s="124">
        <v>13000</v>
      </c>
    </row>
    <row r="1739" spans="1:5" ht="15" customHeight="1" x14ac:dyDescent="0.2">
      <c r="A1739" s="113">
        <v>33160</v>
      </c>
      <c r="B1739" s="73">
        <v>30001001127</v>
      </c>
      <c r="C1739" s="56">
        <v>3293</v>
      </c>
      <c r="D1739" s="193" t="s">
        <v>56</v>
      </c>
      <c r="E1739" s="124">
        <v>5000</v>
      </c>
    </row>
    <row r="1740" spans="1:5" ht="15" customHeight="1" x14ac:dyDescent="0.2">
      <c r="A1740" s="113">
        <v>33160</v>
      </c>
      <c r="B1740" s="73">
        <v>30001001133</v>
      </c>
      <c r="C1740" s="56">
        <v>3293</v>
      </c>
      <c r="D1740" s="193" t="s">
        <v>56</v>
      </c>
      <c r="E1740" s="124">
        <v>6000</v>
      </c>
    </row>
    <row r="1741" spans="1:5" ht="15" customHeight="1" x14ac:dyDescent="0.2">
      <c r="A1741" s="113">
        <v>33160</v>
      </c>
      <c r="B1741" s="73">
        <v>30001001142</v>
      </c>
      <c r="C1741" s="56">
        <v>3293</v>
      </c>
      <c r="D1741" s="193" t="s">
        <v>56</v>
      </c>
      <c r="E1741" s="124">
        <v>12000</v>
      </c>
    </row>
    <row r="1742" spans="1:5" ht="15" customHeight="1" x14ac:dyDescent="0.2">
      <c r="A1742" s="113">
        <v>33160</v>
      </c>
      <c r="B1742" s="73">
        <v>30001001212</v>
      </c>
      <c r="C1742" s="56">
        <v>3293</v>
      </c>
      <c r="D1742" s="193" t="s">
        <v>56</v>
      </c>
      <c r="E1742" s="124">
        <v>4000</v>
      </c>
    </row>
    <row r="1743" spans="1:5" ht="15" customHeight="1" x14ac:dyDescent="0.2">
      <c r="A1743" s="113">
        <v>33160</v>
      </c>
      <c r="B1743" s="73">
        <v>30001001218</v>
      </c>
      <c r="C1743" s="56">
        <v>3293</v>
      </c>
      <c r="D1743" s="193" t="s">
        <v>56</v>
      </c>
      <c r="E1743" s="124">
        <v>76700</v>
      </c>
    </row>
    <row r="1744" spans="1:5" ht="15" customHeight="1" x14ac:dyDescent="0.2">
      <c r="A1744" s="113">
        <v>33160</v>
      </c>
      <c r="B1744" s="73">
        <v>30001001225</v>
      </c>
      <c r="C1744" s="56">
        <v>3293</v>
      </c>
      <c r="D1744" s="193" t="s">
        <v>56</v>
      </c>
      <c r="E1744" s="124">
        <v>438000</v>
      </c>
    </row>
    <row r="1745" spans="1:5" ht="15" customHeight="1" x14ac:dyDescent="0.2">
      <c r="A1745" s="113">
        <v>33160</v>
      </c>
      <c r="B1745" s="73">
        <v>30001001226</v>
      </c>
      <c r="C1745" s="56">
        <v>3293</v>
      </c>
      <c r="D1745" s="193" t="s">
        <v>56</v>
      </c>
      <c r="E1745" s="124">
        <v>6000</v>
      </c>
    </row>
    <row r="1746" spans="1:5" ht="15" customHeight="1" x14ac:dyDescent="0.2">
      <c r="A1746" s="113">
        <v>33160</v>
      </c>
      <c r="B1746" s="73">
        <v>30001001227</v>
      </c>
      <c r="C1746" s="56">
        <v>3293</v>
      </c>
      <c r="D1746" s="194" t="s">
        <v>56</v>
      </c>
      <c r="E1746" s="124">
        <v>59800</v>
      </c>
    </row>
    <row r="1747" spans="1:5" ht="15" customHeight="1" x14ac:dyDescent="0.2">
      <c r="A1747" s="92"/>
      <c r="B1747" s="73"/>
      <c r="C1747" s="79" t="s">
        <v>55</v>
      </c>
      <c r="D1747" s="80"/>
      <c r="E1747" s="81">
        <f>SUM(E1729:E1746)</f>
        <v>699000</v>
      </c>
    </row>
    <row r="1748" spans="1:5" ht="15" customHeight="1" x14ac:dyDescent="0.2"/>
    <row r="1749" spans="1:5" ht="15" customHeight="1" x14ac:dyDescent="0.2"/>
    <row r="1750" spans="1:5" ht="15" customHeight="1" x14ac:dyDescent="0.25">
      <c r="A1750" s="33" t="s">
        <v>618</v>
      </c>
      <c r="B1750" s="41"/>
      <c r="C1750" s="41"/>
      <c r="D1750" s="41"/>
      <c r="E1750" s="41"/>
    </row>
    <row r="1751" spans="1:5" ht="15" customHeight="1" x14ac:dyDescent="0.2">
      <c r="A1751" s="323" t="s">
        <v>237</v>
      </c>
      <c r="B1751" s="323"/>
      <c r="C1751" s="323"/>
      <c r="D1751" s="323"/>
      <c r="E1751" s="323"/>
    </row>
    <row r="1752" spans="1:5" ht="15" customHeight="1" x14ac:dyDescent="0.2">
      <c r="A1752" s="323"/>
      <c r="B1752" s="323"/>
      <c r="C1752" s="323"/>
      <c r="D1752" s="323"/>
      <c r="E1752" s="323"/>
    </row>
    <row r="1753" spans="1:5" ht="15" customHeight="1" x14ac:dyDescent="0.2">
      <c r="A1753" s="320" t="s">
        <v>626</v>
      </c>
      <c r="B1753" s="320"/>
      <c r="C1753" s="320"/>
      <c r="D1753" s="320"/>
      <c r="E1753" s="320"/>
    </row>
    <row r="1754" spans="1:5" ht="15" customHeight="1" x14ac:dyDescent="0.2">
      <c r="A1754" s="320"/>
      <c r="B1754" s="320"/>
      <c r="C1754" s="320"/>
      <c r="D1754" s="320"/>
      <c r="E1754" s="320"/>
    </row>
    <row r="1755" spans="1:5" ht="15" customHeight="1" x14ac:dyDescent="0.2">
      <c r="A1755" s="320"/>
      <c r="B1755" s="320"/>
      <c r="C1755" s="320"/>
      <c r="D1755" s="320"/>
      <c r="E1755" s="320"/>
    </row>
    <row r="1756" spans="1:5" ht="15" customHeight="1" x14ac:dyDescent="0.2">
      <c r="A1756" s="320"/>
      <c r="B1756" s="320"/>
      <c r="C1756" s="320"/>
      <c r="D1756" s="320"/>
      <c r="E1756" s="320"/>
    </row>
    <row r="1757" spans="1:5" ht="15" customHeight="1" x14ac:dyDescent="0.2">
      <c r="A1757" s="320"/>
      <c r="B1757" s="320"/>
      <c r="C1757" s="320"/>
      <c r="D1757" s="320"/>
      <c r="E1757" s="320"/>
    </row>
    <row r="1758" spans="1:5" ht="15" customHeight="1" x14ac:dyDescent="0.2">
      <c r="A1758" s="320"/>
      <c r="B1758" s="320"/>
      <c r="C1758" s="320"/>
      <c r="D1758" s="320"/>
      <c r="E1758" s="320"/>
    </row>
    <row r="1759" spans="1:5" ht="15" customHeight="1" x14ac:dyDescent="0.2">
      <c r="A1759" s="320"/>
      <c r="B1759" s="320"/>
      <c r="C1759" s="320"/>
      <c r="D1759" s="320"/>
      <c r="E1759" s="320"/>
    </row>
    <row r="1760" spans="1:5" ht="15" customHeight="1" x14ac:dyDescent="0.25">
      <c r="A1760" s="178"/>
    </row>
    <row r="1761" spans="1:5" ht="15" customHeight="1" x14ac:dyDescent="0.25">
      <c r="A1761" s="64" t="s">
        <v>18</v>
      </c>
      <c r="B1761" s="95"/>
      <c r="C1761" s="65"/>
      <c r="D1761" s="65"/>
      <c r="E1761" s="65"/>
    </row>
    <row r="1762" spans="1:5" ht="15" customHeight="1" x14ac:dyDescent="0.2">
      <c r="A1762" s="66" t="s">
        <v>70</v>
      </c>
      <c r="B1762" s="95"/>
      <c r="C1762" s="65"/>
      <c r="D1762" s="65"/>
      <c r="E1762" s="67" t="s">
        <v>71</v>
      </c>
    </row>
    <row r="1763" spans="1:5" ht="15" customHeight="1" x14ac:dyDescent="0.25">
      <c r="A1763" s="64"/>
      <c r="B1763" s="107"/>
      <c r="C1763" s="65"/>
      <c r="D1763" s="65"/>
      <c r="E1763" s="69"/>
    </row>
    <row r="1764" spans="1:5" ht="15" customHeight="1" x14ac:dyDescent="0.2">
      <c r="A1764" s="70"/>
      <c r="B1764" s="70"/>
      <c r="C1764" s="207" t="s">
        <v>51</v>
      </c>
      <c r="D1764" s="244" t="s">
        <v>52</v>
      </c>
      <c r="E1764" s="207" t="s">
        <v>53</v>
      </c>
    </row>
    <row r="1765" spans="1:5" ht="15" customHeight="1" x14ac:dyDescent="0.2">
      <c r="A1765" s="108"/>
      <c r="B1765" s="109"/>
      <c r="C1765" s="248">
        <v>6172</v>
      </c>
      <c r="D1765" s="249" t="s">
        <v>68</v>
      </c>
      <c r="E1765" s="250">
        <v>-100000</v>
      </c>
    </row>
    <row r="1766" spans="1:5" ht="15" customHeight="1" x14ac:dyDescent="0.2">
      <c r="A1766" s="108"/>
      <c r="B1766" s="77"/>
      <c r="C1766" s="213" t="s">
        <v>55</v>
      </c>
      <c r="D1766" s="246"/>
      <c r="E1766" s="247">
        <f>SUM(E1765:E1765)</f>
        <v>-100000</v>
      </c>
    </row>
    <row r="1767" spans="1:5" ht="15" customHeight="1" x14ac:dyDescent="0.2"/>
    <row r="1768" spans="1:5" ht="15" customHeight="1" x14ac:dyDescent="0.2"/>
    <row r="1769" spans="1:5" ht="15" customHeight="1" x14ac:dyDescent="0.2"/>
    <row r="1770" spans="1:5" ht="15" customHeight="1" x14ac:dyDescent="0.25">
      <c r="A1770" s="64" t="s">
        <v>18</v>
      </c>
      <c r="B1770" s="65"/>
      <c r="C1770" s="65"/>
      <c r="D1770" s="65"/>
      <c r="E1770" s="68"/>
    </row>
    <row r="1771" spans="1:5" ht="15" customHeight="1" x14ac:dyDescent="0.2">
      <c r="A1771" s="38" t="s">
        <v>60</v>
      </c>
      <c r="B1771" s="37"/>
      <c r="C1771" s="37"/>
      <c r="D1771" s="37"/>
      <c r="E1771" s="39" t="s">
        <v>61</v>
      </c>
    </row>
    <row r="1772" spans="1:5" ht="15" customHeight="1" x14ac:dyDescent="0.2">
      <c r="A1772" s="68"/>
      <c r="B1772" s="118"/>
      <c r="C1772" s="65"/>
      <c r="D1772" s="119"/>
      <c r="E1772" s="97"/>
    </row>
    <row r="1773" spans="1:5" ht="15" customHeight="1" x14ac:dyDescent="0.2">
      <c r="A1773" s="207" t="s">
        <v>49</v>
      </c>
      <c r="B1773" s="207" t="s">
        <v>50</v>
      </c>
      <c r="C1773" s="207" t="s">
        <v>51</v>
      </c>
      <c r="D1773" s="208" t="s">
        <v>52</v>
      </c>
      <c r="E1773" s="207" t="s">
        <v>53</v>
      </c>
    </row>
    <row r="1774" spans="1:5" ht="15" customHeight="1" x14ac:dyDescent="0.2">
      <c r="A1774" s="211">
        <v>20</v>
      </c>
      <c r="B1774" s="209">
        <v>30003001604</v>
      </c>
      <c r="C1774" s="209">
        <v>3315</v>
      </c>
      <c r="D1774" s="259" t="s">
        <v>56</v>
      </c>
      <c r="E1774" s="254">
        <v>100000</v>
      </c>
    </row>
    <row r="1775" spans="1:5" ht="15" customHeight="1" x14ac:dyDescent="0.2">
      <c r="A1775" s="240"/>
      <c r="B1775" s="240"/>
      <c r="C1775" s="204" t="s">
        <v>55</v>
      </c>
      <c r="D1775" s="205"/>
      <c r="E1775" s="206">
        <f>SUM(E1774:E1774)</f>
        <v>100000</v>
      </c>
    </row>
    <row r="1776" spans="1:5"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sheetData>
  <mergeCells count="107">
    <mergeCell ref="A124:E125"/>
    <mergeCell ref="A126:E133"/>
    <mergeCell ref="A159:E160"/>
    <mergeCell ref="A161:E166"/>
    <mergeCell ref="A188:E189"/>
    <mergeCell ref="A190:E195"/>
    <mergeCell ref="A2:E2"/>
    <mergeCell ref="A3:E10"/>
    <mergeCell ref="A55:E55"/>
    <mergeCell ref="A56:E63"/>
    <mergeCell ref="A90:E90"/>
    <mergeCell ref="A91:E98"/>
    <mergeCell ref="A281:E282"/>
    <mergeCell ref="A283:E287"/>
    <mergeCell ref="A299:E300"/>
    <mergeCell ref="A301:E306"/>
    <mergeCell ref="A324:E325"/>
    <mergeCell ref="A326:E333"/>
    <mergeCell ref="A219:E220"/>
    <mergeCell ref="A221:E225"/>
    <mergeCell ref="A241:E242"/>
    <mergeCell ref="A243:E246"/>
    <mergeCell ref="A263:E264"/>
    <mergeCell ref="A265:E269"/>
    <mergeCell ref="A731:E732"/>
    <mergeCell ref="A733:E738"/>
    <mergeCell ref="A751:E752"/>
    <mergeCell ref="A753:E757"/>
    <mergeCell ref="A771:E772"/>
    <mergeCell ref="A773:E777"/>
    <mergeCell ref="A351:E352"/>
    <mergeCell ref="A353:E358"/>
    <mergeCell ref="A400:E400"/>
    <mergeCell ref="A401:E408"/>
    <mergeCell ref="A489:E489"/>
    <mergeCell ref="A490:E497"/>
    <mergeCell ref="A863:E863"/>
    <mergeCell ref="A864:E870"/>
    <mergeCell ref="A886:E886"/>
    <mergeCell ref="A887:E887"/>
    <mergeCell ref="A888:E892"/>
    <mergeCell ref="A910:E910"/>
    <mergeCell ref="A801:E801"/>
    <mergeCell ref="A802:E802"/>
    <mergeCell ref="A803:E806"/>
    <mergeCell ref="A822:E822"/>
    <mergeCell ref="A823:E823"/>
    <mergeCell ref="A824:E830"/>
    <mergeCell ref="A969:E969"/>
    <mergeCell ref="A970:E978"/>
    <mergeCell ref="A999:E1000"/>
    <mergeCell ref="A1001:E1004"/>
    <mergeCell ref="A1020:E1021"/>
    <mergeCell ref="A1022:E1026"/>
    <mergeCell ref="A911:E911"/>
    <mergeCell ref="A912:E918"/>
    <mergeCell ref="A938:E938"/>
    <mergeCell ref="A939:E939"/>
    <mergeCell ref="A940:E946"/>
    <mergeCell ref="A968:E968"/>
    <mergeCell ref="A1121:E1122"/>
    <mergeCell ref="A1123:E1128"/>
    <mergeCell ref="A1147:E1147"/>
    <mergeCell ref="A1148:E1155"/>
    <mergeCell ref="A1175:E1176"/>
    <mergeCell ref="A1177:E1182"/>
    <mergeCell ref="A1043:E1044"/>
    <mergeCell ref="A1045:E1049"/>
    <mergeCell ref="A1061:E1062"/>
    <mergeCell ref="A1063:E1069"/>
    <mergeCell ref="A1094:E1095"/>
    <mergeCell ref="A1096:E1101"/>
    <mergeCell ref="A1276:E1277"/>
    <mergeCell ref="A1278:E1284"/>
    <mergeCell ref="A1302:E1303"/>
    <mergeCell ref="A1304:E1310"/>
    <mergeCell ref="A1324:E1325"/>
    <mergeCell ref="A1326:E1331"/>
    <mergeCell ref="A1199:E1200"/>
    <mergeCell ref="A1201:E1205"/>
    <mergeCell ref="A1217:E1218"/>
    <mergeCell ref="A1219:E1223"/>
    <mergeCell ref="A1251:E1252"/>
    <mergeCell ref="A1253:E1258"/>
    <mergeCell ref="A1489:E1490"/>
    <mergeCell ref="A1491:E1496"/>
    <mergeCell ref="A1601:E1602"/>
    <mergeCell ref="A1603:E1608"/>
    <mergeCell ref="A1624:E1624"/>
    <mergeCell ref="A1625:E1625"/>
    <mergeCell ref="A1361:E1362"/>
    <mergeCell ref="A1363:E1367"/>
    <mergeCell ref="A1407:E1408"/>
    <mergeCell ref="A1409:E1415"/>
    <mergeCell ref="A1440:E1441"/>
    <mergeCell ref="A1442:E1447"/>
    <mergeCell ref="A1751:E1752"/>
    <mergeCell ref="A1753:E1759"/>
    <mergeCell ref="A1709:E1709"/>
    <mergeCell ref="A1710:E1710"/>
    <mergeCell ref="A1711:E1715"/>
    <mergeCell ref="A1626:E1631"/>
    <mergeCell ref="A1651:E1652"/>
    <mergeCell ref="A1653:E1658"/>
    <mergeCell ref="A1683:E1683"/>
    <mergeCell ref="A1684:E1684"/>
    <mergeCell ref="A1685:E1689"/>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5: Rozpočtové změny č. 638/12 - 683/12 a 687/12 - 689/12 schválené Radou Olomouckého kraje 4.12.2012</oddHeader>
    <oddFooter xml:space="preserve">&amp;L&amp;"Arial,Kurzíva"Zastupitelstvo OK 21.12.2012
5.1. - Rozpočet Olomouckého kraje 2012 - rozpočtové změny 
Příloha č.5: Rozpočtové změny č. 638/12 - 683/12 a 687/12 - 689/12 schválené Radou OK 4.12.2012&amp;R&amp;"Arial,Kurzíva"Strana &amp;P (celkem 122)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33" t="s">
        <v>534</v>
      </c>
    </row>
    <row r="2" spans="1:5" ht="15" customHeight="1" x14ac:dyDescent="0.2">
      <c r="A2" s="321" t="s">
        <v>535</v>
      </c>
      <c r="B2" s="321"/>
      <c r="C2" s="321"/>
      <c r="D2" s="321"/>
      <c r="E2" s="321"/>
    </row>
    <row r="3" spans="1:5" ht="15" customHeight="1" x14ac:dyDescent="0.2">
      <c r="A3" s="320" t="s">
        <v>536</v>
      </c>
      <c r="B3" s="320"/>
      <c r="C3" s="320"/>
      <c r="D3" s="320"/>
      <c r="E3" s="320"/>
    </row>
    <row r="4" spans="1:5" ht="15" customHeight="1" x14ac:dyDescent="0.2">
      <c r="A4" s="320"/>
      <c r="B4" s="320"/>
      <c r="C4" s="320"/>
      <c r="D4" s="320"/>
      <c r="E4" s="320"/>
    </row>
    <row r="5" spans="1:5" ht="15" customHeight="1" x14ac:dyDescent="0.2">
      <c r="A5" s="320"/>
      <c r="B5" s="320"/>
      <c r="C5" s="320"/>
      <c r="D5" s="320"/>
      <c r="E5" s="320"/>
    </row>
    <row r="6" spans="1:5" ht="15" customHeight="1" x14ac:dyDescent="0.2">
      <c r="A6" s="320"/>
      <c r="B6" s="320"/>
      <c r="C6" s="320"/>
      <c r="D6" s="320"/>
      <c r="E6" s="320"/>
    </row>
    <row r="7" spans="1:5" ht="15" customHeight="1" x14ac:dyDescent="0.2">
      <c r="A7" s="320"/>
      <c r="B7" s="320"/>
      <c r="C7" s="320"/>
      <c r="D7" s="320"/>
      <c r="E7" s="320"/>
    </row>
    <row r="8" spans="1:5" ht="15" customHeight="1" x14ac:dyDescent="0.2">
      <c r="A8" s="320"/>
      <c r="B8" s="320"/>
      <c r="C8" s="320"/>
      <c r="D8" s="320"/>
      <c r="E8" s="320"/>
    </row>
    <row r="9" spans="1:5" ht="15" customHeight="1" x14ac:dyDescent="0.2">
      <c r="A9" s="35"/>
      <c r="B9" s="35"/>
      <c r="C9" s="35"/>
      <c r="D9" s="35"/>
      <c r="E9" s="35"/>
    </row>
    <row r="10" spans="1:5" ht="15" customHeight="1" x14ac:dyDescent="0.25">
      <c r="A10" s="36" t="s">
        <v>1</v>
      </c>
      <c r="B10" s="37"/>
      <c r="C10" s="37"/>
      <c r="D10" s="37"/>
      <c r="E10" s="37"/>
    </row>
    <row r="11" spans="1:5" ht="15" customHeight="1" x14ac:dyDescent="0.2">
      <c r="A11" s="38" t="s">
        <v>227</v>
      </c>
      <c r="E11" t="s">
        <v>228</v>
      </c>
    </row>
    <row r="12" spans="1:5" ht="15" customHeight="1" x14ac:dyDescent="0.25">
      <c r="A12" s="36"/>
      <c r="B12" s="40"/>
      <c r="C12" s="41"/>
      <c r="D12" s="41"/>
      <c r="E12" s="42"/>
    </row>
    <row r="13" spans="1:5" ht="15" customHeight="1" x14ac:dyDescent="0.2">
      <c r="A13" s="195" t="s">
        <v>49</v>
      </c>
      <c r="B13" s="195" t="s">
        <v>50</v>
      </c>
      <c r="C13" s="195" t="s">
        <v>457</v>
      </c>
      <c r="D13" s="222" t="s">
        <v>52</v>
      </c>
      <c r="E13" s="207" t="s">
        <v>53</v>
      </c>
    </row>
    <row r="14" spans="1:5" ht="15" customHeight="1" x14ac:dyDescent="0.2">
      <c r="A14" s="198">
        <v>500</v>
      </c>
      <c r="B14" s="236">
        <v>90000000000</v>
      </c>
      <c r="C14" s="236">
        <v>28</v>
      </c>
      <c r="D14" s="243" t="s">
        <v>537</v>
      </c>
      <c r="E14" s="266">
        <v>300000</v>
      </c>
    </row>
    <row r="15" spans="1:5" ht="15" customHeight="1" x14ac:dyDescent="0.2">
      <c r="A15" s="198">
        <v>500</v>
      </c>
      <c r="B15" s="236">
        <v>90000000000</v>
      </c>
      <c r="C15" s="236">
        <v>28</v>
      </c>
      <c r="D15" s="243" t="s">
        <v>537</v>
      </c>
      <c r="E15" s="266">
        <v>300000</v>
      </c>
    </row>
    <row r="16" spans="1:5" ht="15" customHeight="1" x14ac:dyDescent="0.2">
      <c r="A16" s="198">
        <v>500</v>
      </c>
      <c r="B16" s="236">
        <v>90000000000</v>
      </c>
      <c r="C16" s="236">
        <v>28</v>
      </c>
      <c r="D16" s="243" t="s">
        <v>537</v>
      </c>
      <c r="E16" s="266">
        <v>300000</v>
      </c>
    </row>
    <row r="17" spans="1:5" ht="15" customHeight="1" x14ac:dyDescent="0.25">
      <c r="A17" s="313"/>
      <c r="B17" s="236"/>
      <c r="C17" s="290" t="s">
        <v>55</v>
      </c>
      <c r="D17" s="205"/>
      <c r="E17" s="206">
        <f>SUM(E14:E16)</f>
        <v>900000</v>
      </c>
    </row>
    <row r="18" spans="1:5" ht="15" customHeight="1" x14ac:dyDescent="0.25">
      <c r="A18" s="36"/>
      <c r="B18" s="40"/>
      <c r="C18" s="41"/>
      <c r="D18" s="41"/>
      <c r="E18" s="42"/>
    </row>
    <row r="19" spans="1:5" ht="15" customHeight="1" x14ac:dyDescent="0.25">
      <c r="A19" s="36" t="s">
        <v>18</v>
      </c>
      <c r="B19" s="37"/>
      <c r="C19" s="37"/>
      <c r="D19" s="37"/>
      <c r="E19" s="37"/>
    </row>
    <row r="20" spans="1:5" ht="15" customHeight="1" x14ac:dyDescent="0.2">
      <c r="A20" s="38" t="s">
        <v>227</v>
      </c>
      <c r="E20" t="s">
        <v>228</v>
      </c>
    </row>
    <row r="21" spans="1:5" ht="15" customHeight="1" x14ac:dyDescent="0.25">
      <c r="A21" s="36"/>
      <c r="E21" s="42"/>
    </row>
    <row r="22" spans="1:5" ht="15" customHeight="1" x14ac:dyDescent="0.2">
      <c r="A22" s="195" t="s">
        <v>49</v>
      </c>
      <c r="B22" s="195" t="s">
        <v>50</v>
      </c>
      <c r="C22" s="314" t="s">
        <v>51</v>
      </c>
      <c r="D22" s="196" t="s">
        <v>52</v>
      </c>
      <c r="E22" s="207" t="s">
        <v>53</v>
      </c>
    </row>
    <row r="23" spans="1:5" ht="15" customHeight="1" x14ac:dyDescent="0.2">
      <c r="A23" s="198">
        <v>500</v>
      </c>
      <c r="B23" s="209">
        <v>20001000000</v>
      </c>
      <c r="C23" s="315">
        <v>2143</v>
      </c>
      <c r="D23" s="224" t="s">
        <v>93</v>
      </c>
      <c r="E23" s="266">
        <v>900000</v>
      </c>
    </row>
    <row r="24" spans="1:5" ht="15" customHeight="1" x14ac:dyDescent="0.2">
      <c r="A24" s="198"/>
      <c r="B24" s="203"/>
      <c r="C24" s="316" t="s">
        <v>55</v>
      </c>
      <c r="D24" s="205"/>
      <c r="E24" s="206">
        <f>SUM(E23:E23)</f>
        <v>900000</v>
      </c>
    </row>
    <row r="25" spans="1:5" ht="15" customHeight="1" x14ac:dyDescent="0.2"/>
    <row r="26" spans="1:5" ht="15" customHeight="1" x14ac:dyDescent="0.2"/>
    <row r="27" spans="1:5" ht="15" customHeight="1" x14ac:dyDescent="0.25">
      <c r="A27" s="33" t="s">
        <v>538</v>
      </c>
    </row>
    <row r="28" spans="1:5" ht="15" customHeight="1" x14ac:dyDescent="0.2">
      <c r="A28" s="321" t="s">
        <v>535</v>
      </c>
      <c r="B28" s="321"/>
      <c r="C28" s="321"/>
      <c r="D28" s="321"/>
      <c r="E28" s="321"/>
    </row>
    <row r="29" spans="1:5" ht="15" customHeight="1" x14ac:dyDescent="0.2">
      <c r="A29" s="320" t="s">
        <v>539</v>
      </c>
      <c r="B29" s="320"/>
      <c r="C29" s="320"/>
      <c r="D29" s="320"/>
      <c r="E29" s="320"/>
    </row>
    <row r="30" spans="1:5" ht="15" customHeight="1" x14ac:dyDescent="0.2">
      <c r="A30" s="320"/>
      <c r="B30" s="320"/>
      <c r="C30" s="320"/>
      <c r="D30" s="320"/>
      <c r="E30" s="320"/>
    </row>
    <row r="31" spans="1:5" ht="15" customHeight="1" x14ac:dyDescent="0.2">
      <c r="A31" s="320"/>
      <c r="B31" s="320"/>
      <c r="C31" s="320"/>
      <c r="D31" s="320"/>
      <c r="E31" s="320"/>
    </row>
    <row r="32" spans="1:5" ht="15" customHeight="1" x14ac:dyDescent="0.2">
      <c r="A32" s="320"/>
      <c r="B32" s="320"/>
      <c r="C32" s="320"/>
      <c r="D32" s="320"/>
      <c r="E32" s="320"/>
    </row>
    <row r="33" spans="1:5" ht="15" customHeight="1" x14ac:dyDescent="0.2">
      <c r="A33" s="320"/>
      <c r="B33" s="320"/>
      <c r="C33" s="320"/>
      <c r="D33" s="320"/>
      <c r="E33" s="320"/>
    </row>
    <row r="34" spans="1:5" ht="15" customHeight="1" x14ac:dyDescent="0.2">
      <c r="A34" s="35"/>
      <c r="B34" s="35"/>
      <c r="C34" s="35"/>
      <c r="D34" s="35"/>
      <c r="E34" s="35"/>
    </row>
    <row r="35" spans="1:5" ht="15" customHeight="1" x14ac:dyDescent="0.25">
      <c r="A35" s="36" t="s">
        <v>1</v>
      </c>
      <c r="B35" s="37"/>
      <c r="C35" s="37"/>
      <c r="D35" s="37"/>
      <c r="E35" s="37"/>
    </row>
    <row r="36" spans="1:5" ht="15" customHeight="1" x14ac:dyDescent="0.2">
      <c r="A36" s="38" t="s">
        <v>211</v>
      </c>
      <c r="B36" s="37"/>
      <c r="C36" s="37"/>
      <c r="D36" s="37"/>
      <c r="E36" s="39" t="s">
        <v>212</v>
      </c>
    </row>
    <row r="37" spans="1:5" ht="15" customHeight="1" x14ac:dyDescent="0.25">
      <c r="A37" s="36"/>
      <c r="B37" s="40"/>
      <c r="C37" s="41"/>
      <c r="D37" s="41"/>
      <c r="E37" s="42"/>
    </row>
    <row r="38" spans="1:5" ht="15" customHeight="1" x14ac:dyDescent="0.2">
      <c r="A38" s="138"/>
      <c r="B38" s="195" t="s">
        <v>50</v>
      </c>
      <c r="C38" s="195" t="s">
        <v>51</v>
      </c>
      <c r="D38" s="222" t="s">
        <v>52</v>
      </c>
      <c r="E38" s="207" t="s">
        <v>53</v>
      </c>
    </row>
    <row r="39" spans="1:5" ht="15" customHeight="1" x14ac:dyDescent="0.2">
      <c r="A39" s="317"/>
      <c r="B39" s="236">
        <v>90000100557</v>
      </c>
      <c r="C39" s="236">
        <v>6172</v>
      </c>
      <c r="D39" s="243" t="s">
        <v>540</v>
      </c>
      <c r="E39" s="266">
        <v>77330</v>
      </c>
    </row>
    <row r="40" spans="1:5" ht="15" customHeight="1" x14ac:dyDescent="0.2">
      <c r="A40" s="317"/>
      <c r="B40" s="236"/>
      <c r="C40" s="290" t="s">
        <v>55</v>
      </c>
      <c r="D40" s="205"/>
      <c r="E40" s="206">
        <f>SUM(E39:E39)</f>
        <v>77330</v>
      </c>
    </row>
    <row r="41" spans="1:5" ht="15" customHeight="1" x14ac:dyDescent="0.2">
      <c r="A41" s="53"/>
    </row>
    <row r="42" spans="1:5" ht="15" customHeight="1" x14ac:dyDescent="0.25">
      <c r="A42" s="64" t="s">
        <v>18</v>
      </c>
      <c r="B42" s="95"/>
      <c r="C42" s="65"/>
    </row>
    <row r="43" spans="1:5" ht="15" customHeight="1" x14ac:dyDescent="0.2">
      <c r="A43" s="38" t="s">
        <v>70</v>
      </c>
      <c r="B43" s="61"/>
      <c r="C43" s="37"/>
      <c r="D43" s="37"/>
      <c r="E43" s="39" t="s">
        <v>71</v>
      </c>
    </row>
    <row r="44" spans="1:5" ht="15" customHeight="1" x14ac:dyDescent="0.2">
      <c r="A44" s="68"/>
      <c r="B44" s="96"/>
      <c r="C44" s="65"/>
      <c r="D44" s="119"/>
      <c r="E44" s="97"/>
    </row>
    <row r="45" spans="1:5" ht="15" customHeight="1" x14ac:dyDescent="0.2">
      <c r="A45" s="70"/>
      <c r="B45" s="70"/>
      <c r="C45" s="207" t="s">
        <v>51</v>
      </c>
      <c r="D45" s="208" t="s">
        <v>52</v>
      </c>
      <c r="E45" s="197" t="s">
        <v>53</v>
      </c>
    </row>
    <row r="46" spans="1:5" ht="15" customHeight="1" x14ac:dyDescent="0.2">
      <c r="A46" s="53"/>
      <c r="B46" s="109"/>
      <c r="C46" s="209">
        <v>6172</v>
      </c>
      <c r="D46" s="249" t="s">
        <v>68</v>
      </c>
      <c r="E46" s="266">
        <v>77330</v>
      </c>
    </row>
    <row r="47" spans="1:5" ht="15" customHeight="1" x14ac:dyDescent="0.2">
      <c r="A47" s="177"/>
      <c r="B47" s="95"/>
      <c r="C47" s="213" t="s">
        <v>55</v>
      </c>
      <c r="D47" s="214"/>
      <c r="E47" s="215">
        <f>SUM(E46:E46)</f>
        <v>77330</v>
      </c>
    </row>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4">
    <mergeCell ref="A2:E2"/>
    <mergeCell ref="A3:E8"/>
    <mergeCell ref="A28:E28"/>
    <mergeCell ref="A29:E33"/>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6: Rozpočtové změny č. 603/12 - 604/12 navržené Radou Olomouckého kraje 23.10.2012 ke schválení</oddHeader>
    <oddFooter xml:space="preserve">&amp;L&amp;"Arial,Kurzíva"Zastupitelstvo OK 21.12.2012
5.1. - Rozpočet Olomouckého kraje 2012 - rozpočtové změny 
Příloha č.6: Rozpočtové změny č. 603/12 - 604/12 navržené Radou OK 23.10.2012 ke schválení&amp;R&amp;"Arial,Kurzíva"Strana &amp;P (celkem 122)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33" t="s">
        <v>374</v>
      </c>
    </row>
    <row r="2" spans="1:5" ht="15" customHeight="1" x14ac:dyDescent="0.2">
      <c r="A2" s="323" t="s">
        <v>45</v>
      </c>
      <c r="B2" s="323"/>
      <c r="C2" s="323"/>
      <c r="D2" s="323"/>
      <c r="E2" s="323"/>
    </row>
    <row r="3" spans="1:5" ht="15" customHeight="1" x14ac:dyDescent="0.2">
      <c r="A3" s="322" t="s">
        <v>375</v>
      </c>
      <c r="B3" s="322"/>
      <c r="C3" s="322"/>
      <c r="D3" s="322"/>
      <c r="E3" s="322"/>
    </row>
    <row r="4" spans="1:5" ht="15" customHeight="1" x14ac:dyDescent="0.2">
      <c r="A4" s="322"/>
      <c r="B4" s="322"/>
      <c r="C4" s="322"/>
      <c r="D4" s="322"/>
      <c r="E4" s="322"/>
    </row>
    <row r="5" spans="1:5" ht="15" customHeight="1" x14ac:dyDescent="0.2">
      <c r="A5" s="322"/>
      <c r="B5" s="322"/>
      <c r="C5" s="322"/>
      <c r="D5" s="322"/>
      <c r="E5" s="322"/>
    </row>
    <row r="6" spans="1:5" ht="15" customHeight="1" x14ac:dyDescent="0.2">
      <c r="A6" s="322"/>
      <c r="B6" s="322"/>
      <c r="C6" s="322"/>
      <c r="D6" s="322"/>
      <c r="E6" s="322"/>
    </row>
    <row r="7" spans="1:5" ht="15" customHeight="1" x14ac:dyDescent="0.2">
      <c r="A7" s="322"/>
      <c r="B7" s="322"/>
      <c r="C7" s="322"/>
      <c r="D7" s="322"/>
      <c r="E7" s="322"/>
    </row>
    <row r="8" spans="1:5" ht="15" customHeight="1" x14ac:dyDescent="0.2">
      <c r="A8" s="35"/>
      <c r="B8" s="35"/>
      <c r="C8" s="35"/>
      <c r="D8" s="35"/>
      <c r="E8" s="35"/>
    </row>
    <row r="9" spans="1:5" ht="15" customHeight="1" x14ac:dyDescent="0.25">
      <c r="A9" s="36" t="s">
        <v>1</v>
      </c>
      <c r="B9" s="37"/>
      <c r="C9" s="37"/>
      <c r="D9" s="37"/>
      <c r="E9" s="37"/>
    </row>
    <row r="10" spans="1:5" ht="15" customHeight="1" x14ac:dyDescent="0.2">
      <c r="A10" s="38" t="s">
        <v>75</v>
      </c>
      <c r="B10" s="37"/>
      <c r="C10" s="37"/>
      <c r="D10" s="37"/>
      <c r="E10" s="39" t="s">
        <v>76</v>
      </c>
    </row>
    <row r="11" spans="1:5" ht="15" customHeight="1" x14ac:dyDescent="0.25">
      <c r="A11" s="36"/>
      <c r="B11" s="40"/>
      <c r="C11" s="41"/>
      <c r="D11" s="41"/>
      <c r="E11" s="42"/>
    </row>
    <row r="12" spans="1:5" ht="15" customHeight="1" x14ac:dyDescent="0.2">
      <c r="A12" s="195" t="s">
        <v>49</v>
      </c>
      <c r="B12" s="195" t="s">
        <v>50</v>
      </c>
      <c r="C12" s="195" t="s">
        <v>51</v>
      </c>
      <c r="D12" s="222" t="s">
        <v>52</v>
      </c>
      <c r="E12" s="207" t="s">
        <v>53</v>
      </c>
    </row>
    <row r="13" spans="1:5" ht="15" customHeight="1" x14ac:dyDescent="0.2">
      <c r="A13" s="296">
        <v>23</v>
      </c>
      <c r="B13" s="236">
        <v>90000001350</v>
      </c>
      <c r="C13" s="236">
        <v>6172</v>
      </c>
      <c r="D13" s="219" t="s">
        <v>54</v>
      </c>
      <c r="E13" s="266">
        <v>-9260</v>
      </c>
    </row>
    <row r="14" spans="1:5" ht="15" customHeight="1" x14ac:dyDescent="0.2">
      <c r="A14" s="296">
        <v>23</v>
      </c>
      <c r="B14" s="236">
        <v>90000001153</v>
      </c>
      <c r="C14" s="236">
        <v>6172</v>
      </c>
      <c r="D14" s="243" t="s">
        <v>376</v>
      </c>
      <c r="E14" s="266">
        <v>5000</v>
      </c>
    </row>
    <row r="15" spans="1:5" ht="15" customHeight="1" x14ac:dyDescent="0.2">
      <c r="A15" s="296">
        <v>23</v>
      </c>
      <c r="B15" s="236">
        <v>90000001153</v>
      </c>
      <c r="C15" s="236">
        <v>6172</v>
      </c>
      <c r="D15" s="219" t="s">
        <v>54</v>
      </c>
      <c r="E15" s="266">
        <v>5598</v>
      </c>
    </row>
    <row r="16" spans="1:5" ht="15" customHeight="1" x14ac:dyDescent="0.2">
      <c r="A16" s="296"/>
      <c r="B16" s="236"/>
      <c r="C16" s="290" t="s">
        <v>55</v>
      </c>
      <c r="D16" s="205"/>
      <c r="E16" s="206">
        <f>SUM(E13:E15)</f>
        <v>1338</v>
      </c>
    </row>
    <row r="17" spans="1:5" ht="15" customHeight="1" x14ac:dyDescent="0.2">
      <c r="A17" s="53"/>
    </row>
    <row r="18" spans="1:5" ht="15" customHeight="1" x14ac:dyDescent="0.25">
      <c r="A18" s="36" t="s">
        <v>18</v>
      </c>
      <c r="B18" s="37"/>
      <c r="C18" s="37"/>
      <c r="D18" s="37"/>
      <c r="E18" s="37"/>
    </row>
    <row r="19" spans="1:5" ht="15" customHeight="1" x14ac:dyDescent="0.2">
      <c r="A19" s="38" t="s">
        <v>75</v>
      </c>
      <c r="B19" s="37"/>
      <c r="C19" s="37"/>
      <c r="D19" s="37"/>
      <c r="E19" s="39" t="s">
        <v>76</v>
      </c>
    </row>
    <row r="20" spans="1:5" ht="15" customHeight="1" x14ac:dyDescent="0.25">
      <c r="A20" s="36"/>
      <c r="E20" s="42"/>
    </row>
    <row r="21" spans="1:5" ht="15" customHeight="1" x14ac:dyDescent="0.2">
      <c r="A21" s="195" t="s">
        <v>49</v>
      </c>
      <c r="B21" s="195" t="s">
        <v>50</v>
      </c>
      <c r="C21" s="195" t="s">
        <v>51</v>
      </c>
      <c r="D21" s="196" t="s">
        <v>52</v>
      </c>
      <c r="E21" s="207" t="s">
        <v>53</v>
      </c>
    </row>
    <row r="22" spans="1:5" ht="15" customHeight="1" x14ac:dyDescent="0.2">
      <c r="A22" s="198">
        <v>23</v>
      </c>
      <c r="B22" s="209">
        <v>30001001350</v>
      </c>
      <c r="C22" s="236">
        <v>3421</v>
      </c>
      <c r="D22" s="259" t="s">
        <v>56</v>
      </c>
      <c r="E22" s="266">
        <v>-9260</v>
      </c>
    </row>
    <row r="23" spans="1:5" ht="15" customHeight="1" x14ac:dyDescent="0.2">
      <c r="A23" s="198">
        <v>23</v>
      </c>
      <c r="B23" s="209">
        <v>30001001153</v>
      </c>
      <c r="C23" s="236">
        <v>3122</v>
      </c>
      <c r="D23" s="259" t="s">
        <v>56</v>
      </c>
      <c r="E23" s="266">
        <v>10598</v>
      </c>
    </row>
    <row r="24" spans="1:5" ht="15" customHeight="1" x14ac:dyDescent="0.2">
      <c r="A24" s="198"/>
      <c r="B24" s="203"/>
      <c r="C24" s="204" t="s">
        <v>55</v>
      </c>
      <c r="D24" s="205"/>
      <c r="E24" s="206">
        <f>SUM(E22:E23)</f>
        <v>1338</v>
      </c>
    </row>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2">
    <mergeCell ref="A2:E2"/>
    <mergeCell ref="A3:E7"/>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7: Rozpočtová změna č. 626/12 navržená Radou Olomouckého kraje 6.11.2012 ke schválení</oddHeader>
    <oddFooter xml:space="preserve">&amp;L&amp;"Arial,Kurzíva"Zastupitelstvo OK 21.12.2012
5.1. - Rozpočet Olomouckého kraje 2012 - rozpočtové změny 
Příloha č.7: Rozpočtová změna č. 626/12 navržená Radou OK 6.11.2012 ke schválení&amp;R&amp;"Arial,Kurzíva"Strana &amp;P (celkem 122)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33" t="s">
        <v>44</v>
      </c>
    </row>
    <row r="2" spans="1:5" ht="15" customHeight="1" x14ac:dyDescent="0.2">
      <c r="A2" s="323" t="s">
        <v>45</v>
      </c>
      <c r="B2" s="323"/>
      <c r="C2" s="323"/>
      <c r="D2" s="323"/>
      <c r="E2" s="323"/>
    </row>
    <row r="3" spans="1:5" ht="15" customHeight="1" x14ac:dyDescent="0.2">
      <c r="A3" s="322" t="s">
        <v>46</v>
      </c>
      <c r="B3" s="322"/>
      <c r="C3" s="322"/>
      <c r="D3" s="322"/>
      <c r="E3" s="322"/>
    </row>
    <row r="4" spans="1:5" ht="15" customHeight="1" x14ac:dyDescent="0.2">
      <c r="A4" s="322"/>
      <c r="B4" s="322"/>
      <c r="C4" s="322"/>
      <c r="D4" s="322"/>
      <c r="E4" s="322"/>
    </row>
    <row r="5" spans="1:5" ht="15" customHeight="1" x14ac:dyDescent="0.2">
      <c r="A5" s="322"/>
      <c r="B5" s="322"/>
      <c r="C5" s="322"/>
      <c r="D5" s="322"/>
      <c r="E5" s="322"/>
    </row>
    <row r="6" spans="1:5" ht="15" customHeight="1" x14ac:dyDescent="0.2">
      <c r="A6" s="322"/>
      <c r="B6" s="322"/>
      <c r="C6" s="322"/>
      <c r="D6" s="322"/>
      <c r="E6" s="322"/>
    </row>
    <row r="7" spans="1:5" ht="15" customHeight="1" x14ac:dyDescent="0.2">
      <c r="A7" s="322"/>
      <c r="B7" s="322"/>
      <c r="C7" s="322"/>
      <c r="D7" s="322"/>
      <c r="E7" s="322"/>
    </row>
    <row r="8" spans="1:5" ht="15" customHeight="1" x14ac:dyDescent="0.2">
      <c r="A8" s="35"/>
      <c r="B8" s="35"/>
      <c r="C8" s="35"/>
      <c r="D8" s="35"/>
      <c r="E8" s="35"/>
    </row>
    <row r="9" spans="1:5" ht="15" customHeight="1" x14ac:dyDescent="0.25">
      <c r="A9" s="36" t="s">
        <v>1</v>
      </c>
      <c r="B9" s="37"/>
      <c r="C9" s="37"/>
      <c r="D9" s="37"/>
      <c r="E9" s="37"/>
    </row>
    <row r="10" spans="1:5" ht="15" customHeight="1" x14ac:dyDescent="0.2">
      <c r="A10" s="38" t="s">
        <v>47</v>
      </c>
      <c r="B10" s="37"/>
      <c r="C10" s="37"/>
      <c r="D10" s="37"/>
      <c r="E10" s="39" t="s">
        <v>48</v>
      </c>
    </row>
    <row r="11" spans="1:5" ht="15" customHeight="1" x14ac:dyDescent="0.25">
      <c r="A11" s="36"/>
      <c r="B11" s="40"/>
      <c r="C11" s="41"/>
      <c r="D11" s="41"/>
      <c r="E11" s="42"/>
    </row>
    <row r="12" spans="1:5" ht="15" customHeight="1" x14ac:dyDescent="0.2">
      <c r="A12" s="43" t="s">
        <v>49</v>
      </c>
      <c r="B12" s="43" t="s">
        <v>50</v>
      </c>
      <c r="C12" s="43" t="s">
        <v>51</v>
      </c>
      <c r="D12" s="44" t="s">
        <v>52</v>
      </c>
      <c r="E12" s="45" t="s">
        <v>53</v>
      </c>
    </row>
    <row r="13" spans="1:5" ht="15" customHeight="1" x14ac:dyDescent="0.2">
      <c r="A13" s="46">
        <v>23</v>
      </c>
      <c r="B13" s="47">
        <v>90000001704</v>
      </c>
      <c r="C13" s="47">
        <v>6172</v>
      </c>
      <c r="D13" s="48" t="s">
        <v>54</v>
      </c>
      <c r="E13" s="49">
        <v>92</v>
      </c>
    </row>
    <row r="14" spans="1:5" ht="15" customHeight="1" x14ac:dyDescent="0.2">
      <c r="A14" s="46"/>
      <c r="B14" s="47"/>
      <c r="C14" s="50" t="s">
        <v>55</v>
      </c>
      <c r="D14" s="51"/>
      <c r="E14" s="52">
        <f>SUM(E13:E13)</f>
        <v>92</v>
      </c>
    </row>
    <row r="15" spans="1:5" ht="15" customHeight="1" x14ac:dyDescent="0.2">
      <c r="A15" s="53"/>
    </row>
    <row r="16" spans="1:5" ht="15" customHeight="1" x14ac:dyDescent="0.25">
      <c r="A16" s="36" t="s">
        <v>18</v>
      </c>
      <c r="B16" s="37"/>
      <c r="C16" s="37"/>
      <c r="D16" s="37"/>
      <c r="E16" s="37"/>
    </row>
    <row r="17" spans="1:5" ht="15" customHeight="1" x14ac:dyDescent="0.2">
      <c r="A17" s="38" t="s">
        <v>47</v>
      </c>
      <c r="B17" s="37"/>
      <c r="C17" s="37"/>
      <c r="D17" s="37"/>
      <c r="E17" s="39" t="s">
        <v>48</v>
      </c>
    </row>
    <row r="18" spans="1:5" ht="15" customHeight="1" x14ac:dyDescent="0.25">
      <c r="A18" s="36"/>
      <c r="E18" s="42"/>
    </row>
    <row r="19" spans="1:5" ht="15" customHeight="1" x14ac:dyDescent="0.2">
      <c r="A19" s="43" t="s">
        <v>49</v>
      </c>
      <c r="B19" s="43" t="s">
        <v>50</v>
      </c>
      <c r="C19" s="43" t="s">
        <v>51</v>
      </c>
      <c r="D19" s="54" t="s">
        <v>52</v>
      </c>
      <c r="E19" s="45" t="s">
        <v>53</v>
      </c>
    </row>
    <row r="20" spans="1:5" ht="15" customHeight="1" x14ac:dyDescent="0.2">
      <c r="A20" s="55">
        <v>23</v>
      </c>
      <c r="B20" s="56">
        <v>30005001704</v>
      </c>
      <c r="C20" s="47">
        <v>3533</v>
      </c>
      <c r="D20" s="57" t="s">
        <v>56</v>
      </c>
      <c r="E20" s="58">
        <v>92</v>
      </c>
    </row>
    <row r="21" spans="1:5" ht="15" customHeight="1" x14ac:dyDescent="0.2">
      <c r="A21" s="55"/>
      <c r="B21" s="59"/>
      <c r="C21" s="60" t="s">
        <v>55</v>
      </c>
      <c r="D21" s="51"/>
      <c r="E21" s="52">
        <f>SUM(E20:E20)</f>
        <v>92</v>
      </c>
    </row>
    <row r="22" spans="1:5" ht="15" customHeight="1" x14ac:dyDescent="0.2"/>
    <row r="23" spans="1:5" ht="15" customHeight="1" x14ac:dyDescent="0.2"/>
    <row r="24" spans="1:5" ht="15" customHeight="1" x14ac:dyDescent="0.25">
      <c r="A24" s="33" t="s">
        <v>57</v>
      </c>
    </row>
    <row r="25" spans="1:5" ht="15" customHeight="1" x14ac:dyDescent="0.2">
      <c r="A25" s="321" t="s">
        <v>58</v>
      </c>
      <c r="B25" s="321"/>
      <c r="C25" s="321"/>
      <c r="D25" s="321"/>
      <c r="E25" s="321"/>
    </row>
    <row r="26" spans="1:5" ht="15" customHeight="1" x14ac:dyDescent="0.2">
      <c r="A26" s="322" t="s">
        <v>59</v>
      </c>
      <c r="B26" s="322"/>
      <c r="C26" s="322"/>
      <c r="D26" s="322"/>
      <c r="E26" s="322"/>
    </row>
    <row r="27" spans="1:5" ht="15" customHeight="1" x14ac:dyDescent="0.2">
      <c r="A27" s="322"/>
      <c r="B27" s="322"/>
      <c r="C27" s="322"/>
      <c r="D27" s="322"/>
      <c r="E27" s="322"/>
    </row>
    <row r="28" spans="1:5" ht="15" customHeight="1" x14ac:dyDescent="0.2">
      <c r="A28" s="322"/>
      <c r="B28" s="322"/>
      <c r="C28" s="322"/>
      <c r="D28" s="322"/>
      <c r="E28" s="322"/>
    </row>
    <row r="29" spans="1:5" ht="15" customHeight="1" x14ac:dyDescent="0.2">
      <c r="A29" s="322"/>
      <c r="B29" s="322"/>
      <c r="C29" s="322"/>
      <c r="D29" s="322"/>
      <c r="E29" s="322"/>
    </row>
    <row r="30" spans="1:5" ht="15" customHeight="1" x14ac:dyDescent="0.2">
      <c r="A30" s="322"/>
      <c r="B30" s="322"/>
      <c r="C30" s="322"/>
      <c r="D30" s="322"/>
      <c r="E30" s="322"/>
    </row>
    <row r="31" spans="1:5" ht="15" customHeight="1" x14ac:dyDescent="0.2">
      <c r="A31" s="35"/>
      <c r="B31" s="35"/>
      <c r="C31" s="35"/>
      <c r="D31" s="35"/>
      <c r="E31" s="35"/>
    </row>
    <row r="32" spans="1:5" ht="15" customHeight="1" x14ac:dyDescent="0.25">
      <c r="A32" s="36" t="s">
        <v>1</v>
      </c>
      <c r="B32" s="37"/>
      <c r="C32" s="37"/>
      <c r="D32" s="37"/>
      <c r="E32" s="37"/>
    </row>
    <row r="33" spans="1:5" ht="15" customHeight="1" x14ac:dyDescent="0.2">
      <c r="A33" s="38" t="s">
        <v>60</v>
      </c>
      <c r="B33" s="61"/>
      <c r="C33" s="37"/>
      <c r="D33" s="37"/>
      <c r="E33" s="39" t="s">
        <v>61</v>
      </c>
    </row>
    <row r="34" spans="1:5" ht="15" customHeight="1" x14ac:dyDescent="0.25">
      <c r="A34" s="36"/>
      <c r="B34" s="40"/>
      <c r="C34" s="41"/>
      <c r="D34" s="41"/>
      <c r="E34" s="42"/>
    </row>
    <row r="35" spans="1:5" ht="15" customHeight="1" x14ac:dyDescent="0.2">
      <c r="A35" s="43" t="s">
        <v>49</v>
      </c>
      <c r="B35" s="43" t="s">
        <v>50</v>
      </c>
      <c r="C35" s="43" t="s">
        <v>51</v>
      </c>
      <c r="D35" s="44" t="s">
        <v>52</v>
      </c>
      <c r="E35" s="45" t="s">
        <v>53</v>
      </c>
    </row>
    <row r="36" spans="1:5" ht="15" customHeight="1" x14ac:dyDescent="0.2">
      <c r="A36" s="46">
        <v>23</v>
      </c>
      <c r="B36" s="47">
        <v>90000001601</v>
      </c>
      <c r="C36" s="47">
        <v>6172</v>
      </c>
      <c r="D36" s="48" t="s">
        <v>54</v>
      </c>
      <c r="E36" s="49">
        <v>-118182</v>
      </c>
    </row>
    <row r="37" spans="1:5" ht="15" customHeight="1" x14ac:dyDescent="0.2">
      <c r="A37" s="46"/>
      <c r="B37" s="47"/>
      <c r="C37" s="50" t="s">
        <v>55</v>
      </c>
      <c r="D37" s="51"/>
      <c r="E37" s="52">
        <f>SUM(E36:E36)</f>
        <v>-118182</v>
      </c>
    </row>
    <row r="38" spans="1:5" ht="15" customHeight="1" x14ac:dyDescent="0.2">
      <c r="A38" s="53"/>
    </row>
    <row r="39" spans="1:5" ht="15" customHeight="1" x14ac:dyDescent="0.25">
      <c r="A39" s="36" t="s">
        <v>18</v>
      </c>
      <c r="B39" s="37"/>
      <c r="C39" s="37"/>
      <c r="D39" s="37"/>
      <c r="E39" s="37"/>
    </row>
    <row r="40" spans="1:5" ht="15" customHeight="1" x14ac:dyDescent="0.2">
      <c r="A40" s="38" t="s">
        <v>60</v>
      </c>
      <c r="B40" s="61"/>
      <c r="C40" s="37"/>
      <c r="D40" s="37"/>
      <c r="E40" s="39" t="s">
        <v>61</v>
      </c>
    </row>
    <row r="41" spans="1:5" ht="15" customHeight="1" x14ac:dyDescent="0.25">
      <c r="A41" s="36"/>
      <c r="E41" s="42"/>
    </row>
    <row r="42" spans="1:5" ht="15" customHeight="1" x14ac:dyDescent="0.2">
      <c r="A42" s="43" t="s">
        <v>49</v>
      </c>
      <c r="B42" s="43" t="s">
        <v>50</v>
      </c>
      <c r="C42" s="43" t="s">
        <v>51</v>
      </c>
      <c r="D42" s="54" t="s">
        <v>52</v>
      </c>
      <c r="E42" s="45" t="s">
        <v>53</v>
      </c>
    </row>
    <row r="43" spans="1:5" ht="15" customHeight="1" x14ac:dyDescent="0.2">
      <c r="A43" s="55">
        <v>23</v>
      </c>
      <c r="B43" s="56">
        <v>30003001601</v>
      </c>
      <c r="C43" s="47">
        <v>3314</v>
      </c>
      <c r="D43" s="57" t="s">
        <v>56</v>
      </c>
      <c r="E43" s="58">
        <v>-118182</v>
      </c>
    </row>
    <row r="44" spans="1:5" ht="15" customHeight="1" x14ac:dyDescent="0.2">
      <c r="A44" s="55"/>
      <c r="B44" s="59"/>
      <c r="C44" s="60" t="s">
        <v>55</v>
      </c>
      <c r="D44" s="51"/>
      <c r="E44" s="52">
        <f>SUM(E43:E43)</f>
        <v>-118182</v>
      </c>
    </row>
    <row r="45" spans="1:5" ht="15" customHeight="1" x14ac:dyDescent="0.2"/>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3" t="s">
        <v>62</v>
      </c>
    </row>
    <row r="55" spans="1:5" ht="15" customHeight="1" x14ac:dyDescent="0.2">
      <c r="A55" s="326" t="s">
        <v>63</v>
      </c>
      <c r="B55" s="326"/>
      <c r="C55" s="326"/>
      <c r="D55" s="326"/>
      <c r="E55" s="326"/>
    </row>
    <row r="56" spans="1:5" ht="15" customHeight="1" x14ac:dyDescent="0.2">
      <c r="A56" s="320" t="s">
        <v>64</v>
      </c>
      <c r="B56" s="320"/>
      <c r="C56" s="320"/>
      <c r="D56" s="320"/>
      <c r="E56" s="320"/>
    </row>
    <row r="57" spans="1:5" ht="15" customHeight="1" x14ac:dyDescent="0.2">
      <c r="A57" s="320"/>
      <c r="B57" s="320"/>
      <c r="C57" s="320"/>
      <c r="D57" s="320"/>
      <c r="E57" s="320"/>
    </row>
    <row r="58" spans="1:5" ht="15" customHeight="1" x14ac:dyDescent="0.2">
      <c r="A58" s="320"/>
      <c r="B58" s="320"/>
      <c r="C58" s="320"/>
      <c r="D58" s="320"/>
      <c r="E58" s="320"/>
    </row>
    <row r="59" spans="1:5" ht="15" customHeight="1" x14ac:dyDescent="0.2">
      <c r="A59" s="320"/>
      <c r="B59" s="320"/>
      <c r="C59" s="320"/>
      <c r="D59" s="320"/>
      <c r="E59" s="320"/>
    </row>
    <row r="60" spans="1:5" ht="15" customHeight="1" x14ac:dyDescent="0.2">
      <c r="A60" s="320"/>
      <c r="B60" s="320"/>
      <c r="C60" s="320"/>
      <c r="D60" s="320"/>
      <c r="E60" s="320"/>
    </row>
    <row r="61" spans="1:5" ht="15" customHeight="1" x14ac:dyDescent="0.2">
      <c r="A61" s="320"/>
      <c r="B61" s="320"/>
      <c r="C61" s="320"/>
      <c r="D61" s="320"/>
      <c r="E61" s="320"/>
    </row>
    <row r="62" spans="1:5" ht="15" customHeight="1" x14ac:dyDescent="0.2">
      <c r="A62" s="320"/>
      <c r="B62" s="320"/>
      <c r="C62" s="320"/>
      <c r="D62" s="320"/>
      <c r="E62" s="320"/>
    </row>
    <row r="63" spans="1:5" ht="15" customHeight="1" x14ac:dyDescent="0.2">
      <c r="A63" s="63"/>
      <c r="B63" s="63"/>
      <c r="C63" s="63"/>
      <c r="D63" s="63"/>
      <c r="E63" s="63"/>
    </row>
    <row r="64" spans="1:5" ht="15" customHeight="1" x14ac:dyDescent="0.25">
      <c r="A64" s="64" t="s">
        <v>1</v>
      </c>
      <c r="B64" s="65"/>
      <c r="C64" s="65"/>
      <c r="D64" s="65"/>
      <c r="E64" s="65"/>
    </row>
    <row r="65" spans="1:5" ht="15" customHeight="1" x14ac:dyDescent="0.2">
      <c r="A65" s="66" t="s">
        <v>65</v>
      </c>
      <c r="B65" s="65"/>
      <c r="C65" s="65"/>
      <c r="D65" s="65"/>
      <c r="E65" s="67" t="s">
        <v>66</v>
      </c>
    </row>
    <row r="66" spans="1:5" ht="15" customHeight="1" x14ac:dyDescent="0.25">
      <c r="A66" s="68"/>
      <c r="B66" s="64"/>
      <c r="C66" s="65"/>
      <c r="D66" s="65"/>
      <c r="E66" s="69"/>
    </row>
    <row r="67" spans="1:5" ht="15" customHeight="1" x14ac:dyDescent="0.2">
      <c r="A67" s="70"/>
      <c r="B67" s="43" t="s">
        <v>50</v>
      </c>
      <c r="C67" s="45" t="s">
        <v>51</v>
      </c>
      <c r="D67" s="71" t="s">
        <v>52</v>
      </c>
      <c r="E67" s="45" t="s">
        <v>53</v>
      </c>
    </row>
    <row r="68" spans="1:5" ht="15" customHeight="1" x14ac:dyDescent="0.2">
      <c r="A68" s="72"/>
      <c r="B68" s="73">
        <v>90000100692</v>
      </c>
      <c r="C68" s="74">
        <v>3299</v>
      </c>
      <c r="D68" s="75" t="s">
        <v>67</v>
      </c>
      <c r="E68" s="76">
        <v>11380.98</v>
      </c>
    </row>
    <row r="69" spans="1:5" ht="15" customHeight="1" x14ac:dyDescent="0.2">
      <c r="A69" s="77"/>
      <c r="B69" s="78"/>
      <c r="C69" s="79" t="s">
        <v>55</v>
      </c>
      <c r="D69" s="80"/>
      <c r="E69" s="81">
        <f>SUM(E68:E68)</f>
        <v>11380.98</v>
      </c>
    </row>
    <row r="70" spans="1:5" ht="15" customHeight="1" x14ac:dyDescent="0.2"/>
    <row r="71" spans="1:5" ht="15" customHeight="1" x14ac:dyDescent="0.25">
      <c r="A71" s="64" t="s">
        <v>18</v>
      </c>
      <c r="B71" s="65"/>
      <c r="C71" s="65"/>
      <c r="D71" s="65"/>
      <c r="E71" s="68"/>
    </row>
    <row r="72" spans="1:5" ht="15" customHeight="1" x14ac:dyDescent="0.2">
      <c r="A72" s="66" t="s">
        <v>65</v>
      </c>
      <c r="B72" s="65"/>
      <c r="C72" s="65"/>
      <c r="D72" s="65"/>
      <c r="E72" s="67" t="s">
        <v>66</v>
      </c>
    </row>
    <row r="73" spans="1:5" ht="15" customHeight="1" x14ac:dyDescent="0.25">
      <c r="A73" s="68"/>
      <c r="B73" s="64"/>
      <c r="C73" s="65"/>
      <c r="D73" s="65"/>
      <c r="E73" s="69"/>
    </row>
    <row r="74" spans="1:5" ht="15" customHeight="1" x14ac:dyDescent="0.2">
      <c r="A74" s="70"/>
      <c r="B74" s="43" t="s">
        <v>50</v>
      </c>
      <c r="C74" s="45" t="s">
        <v>51</v>
      </c>
      <c r="D74" s="71" t="s">
        <v>52</v>
      </c>
      <c r="E74" s="45" t="s">
        <v>53</v>
      </c>
    </row>
    <row r="75" spans="1:5" x14ac:dyDescent="0.2">
      <c r="A75" s="72"/>
      <c r="B75" s="73">
        <v>60001100692</v>
      </c>
      <c r="C75" s="74">
        <v>3299</v>
      </c>
      <c r="D75" s="82" t="s">
        <v>68</v>
      </c>
      <c r="E75" s="76">
        <v>11380.98</v>
      </c>
    </row>
    <row r="76" spans="1:5" x14ac:dyDescent="0.2">
      <c r="A76" s="77"/>
      <c r="B76" s="78"/>
      <c r="C76" s="79" t="s">
        <v>55</v>
      </c>
      <c r="D76" s="80"/>
      <c r="E76" s="81">
        <f>SUM(E75:E75)</f>
        <v>11380.98</v>
      </c>
    </row>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6">
    <mergeCell ref="A56:E62"/>
    <mergeCell ref="A2:E2"/>
    <mergeCell ref="A3:E7"/>
    <mergeCell ref="A25:E25"/>
    <mergeCell ref="A26:E30"/>
    <mergeCell ref="A55:E55"/>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8: Rozpočtové změny č. 684/12 - 686/12 navržené Radou Olomouckého kraje 4.12.2012 ke schválení</oddHeader>
    <oddFooter xml:space="preserve">&amp;L&amp;"Arial,Kurzíva"Zastupitelstvo OK 21.12.2012
5.1. - Rozpočet Olomouckého kraje 2012 - rozpočtové změny 
Příloha č.8: Rozpočtové změny č. 684/12 - 686/12 navržené Radou OK 4.12.2012 ke schválení&amp;R&amp;"Arial,Kurzíva"Strana &amp;P (celkem 122)
 </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showGridLines="0" view="pageBreakPreview"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ht="12.75" customHeight="1" x14ac:dyDescent="0.2">
      <c r="C1" s="3" t="s">
        <v>0</v>
      </c>
    </row>
    <row r="2" spans="1:3" ht="15.75" customHeight="1" x14ac:dyDescent="0.25">
      <c r="A2" s="4" t="s">
        <v>1</v>
      </c>
      <c r="B2" s="5" t="s">
        <v>2</v>
      </c>
      <c r="C2" s="5" t="s">
        <v>3</v>
      </c>
    </row>
    <row r="3" spans="1:3" ht="14.25" customHeight="1" x14ac:dyDescent="0.2">
      <c r="A3" s="6" t="s">
        <v>26</v>
      </c>
      <c r="B3" s="20">
        <f>3185000+4647</f>
        <v>3189647</v>
      </c>
      <c r="C3" s="7">
        <v>3200677</v>
      </c>
    </row>
    <row r="4" spans="1:3" ht="14.25" customHeight="1" x14ac:dyDescent="0.2">
      <c r="A4" s="6" t="s">
        <v>4</v>
      </c>
      <c r="B4" s="20">
        <v>976</v>
      </c>
      <c r="C4" s="7">
        <v>976</v>
      </c>
    </row>
    <row r="5" spans="1:3" ht="14.25" customHeight="1" x14ac:dyDescent="0.2">
      <c r="A5" s="6" t="s">
        <v>5</v>
      </c>
      <c r="B5" s="20">
        <v>38227</v>
      </c>
      <c r="C5" s="7">
        <f>38243-118</f>
        <v>38125</v>
      </c>
    </row>
    <row r="6" spans="1:3" ht="14.25" customHeight="1" x14ac:dyDescent="0.2">
      <c r="A6" s="6" t="s">
        <v>6</v>
      </c>
      <c r="B6" s="20">
        <v>3360</v>
      </c>
      <c r="C6" s="7">
        <v>3360</v>
      </c>
    </row>
    <row r="7" spans="1:3" ht="14.25" customHeight="1" x14ac:dyDescent="0.2">
      <c r="A7" s="6" t="s">
        <v>7</v>
      </c>
      <c r="B7" s="20">
        <v>13800</v>
      </c>
      <c r="C7" s="7">
        <v>13800</v>
      </c>
    </row>
    <row r="8" spans="1:3" ht="14.25" customHeight="1" x14ac:dyDescent="0.2">
      <c r="A8" s="6" t="s">
        <v>8</v>
      </c>
      <c r="B8" s="20">
        <v>12000</v>
      </c>
      <c r="C8" s="7">
        <v>12000</v>
      </c>
    </row>
    <row r="9" spans="1:3" ht="14.25" customHeight="1" x14ac:dyDescent="0.2">
      <c r="A9" s="6" t="s">
        <v>9</v>
      </c>
      <c r="B9" s="20">
        <v>73669</v>
      </c>
      <c r="C9" s="7">
        <v>73669</v>
      </c>
    </row>
    <row r="10" spans="1:3" ht="14.25" customHeight="1" x14ac:dyDescent="0.2">
      <c r="A10" s="8" t="s">
        <v>10</v>
      </c>
      <c r="B10" s="21">
        <v>136806</v>
      </c>
      <c r="C10" s="9">
        <f>175733-269-97+254+3118+1753</f>
        <v>180492</v>
      </c>
    </row>
    <row r="11" spans="1:3" ht="14.25" customHeight="1" x14ac:dyDescent="0.2">
      <c r="A11" s="10" t="s">
        <v>24</v>
      </c>
      <c r="B11" s="22">
        <v>6223</v>
      </c>
      <c r="C11" s="11">
        <v>6995</v>
      </c>
    </row>
    <row r="12" spans="1:3" ht="14.25" customHeight="1" x14ac:dyDescent="0.2">
      <c r="A12" s="10" t="s">
        <v>11</v>
      </c>
      <c r="B12" s="22">
        <v>40000</v>
      </c>
      <c r="C12" s="11">
        <v>65197</v>
      </c>
    </row>
    <row r="13" spans="1:3" ht="14.25" customHeight="1" x14ac:dyDescent="0.2">
      <c r="A13" s="10" t="s">
        <v>12</v>
      </c>
      <c r="B13" s="22">
        <v>10330</v>
      </c>
      <c r="C13" s="11">
        <v>10330</v>
      </c>
    </row>
    <row r="14" spans="1:3" ht="14.25" customHeight="1" x14ac:dyDescent="0.2">
      <c r="A14" s="10" t="s">
        <v>27</v>
      </c>
      <c r="B14" s="22">
        <v>144</v>
      </c>
      <c r="C14" s="11">
        <f>7523+489</f>
        <v>8012</v>
      </c>
    </row>
    <row r="15" spans="1:3" ht="14.25" customHeight="1" x14ac:dyDescent="0.2">
      <c r="A15" s="23" t="s">
        <v>13</v>
      </c>
      <c r="B15" s="22"/>
      <c r="C15" s="11">
        <f>5078640+7423+699</f>
        <v>5086762</v>
      </c>
    </row>
    <row r="16" spans="1:3" ht="14.25" customHeight="1" x14ac:dyDescent="0.2">
      <c r="A16" s="23" t="s">
        <v>34</v>
      </c>
      <c r="B16" s="22"/>
      <c r="C16" s="11">
        <f>1217+70</f>
        <v>1287</v>
      </c>
    </row>
    <row r="17" spans="1:3" ht="14.25" customHeight="1" x14ac:dyDescent="0.2">
      <c r="A17" s="30" t="s">
        <v>35</v>
      </c>
      <c r="B17" s="31"/>
      <c r="C17" s="32">
        <v>12355</v>
      </c>
    </row>
    <row r="18" spans="1:3" ht="14.25" customHeight="1" x14ac:dyDescent="0.2">
      <c r="A18" s="24" t="s">
        <v>36</v>
      </c>
      <c r="B18" s="31"/>
      <c r="C18" s="32">
        <v>1808</v>
      </c>
    </row>
    <row r="19" spans="1:3" ht="14.25" customHeight="1" x14ac:dyDescent="0.2">
      <c r="A19" s="24" t="s">
        <v>37</v>
      </c>
      <c r="B19" s="31"/>
      <c r="C19" s="32">
        <v>15864</v>
      </c>
    </row>
    <row r="20" spans="1:3" ht="14.25" customHeight="1" x14ac:dyDescent="0.2">
      <c r="A20" s="6" t="s">
        <v>38</v>
      </c>
      <c r="B20" s="31"/>
      <c r="C20" s="32">
        <v>208570</v>
      </c>
    </row>
    <row r="21" spans="1:3" ht="14.25" customHeight="1" x14ac:dyDescent="0.2">
      <c r="A21" s="23" t="s">
        <v>39</v>
      </c>
      <c r="B21" s="31"/>
      <c r="C21" s="32">
        <v>9533</v>
      </c>
    </row>
    <row r="22" spans="1:3" ht="14.25" customHeight="1" x14ac:dyDescent="0.2">
      <c r="A22" s="24" t="s">
        <v>40</v>
      </c>
      <c r="B22" s="31"/>
      <c r="C22" s="32">
        <v>192831</v>
      </c>
    </row>
    <row r="23" spans="1:3" ht="14.25" customHeight="1" x14ac:dyDescent="0.2">
      <c r="A23" s="23" t="s">
        <v>41</v>
      </c>
      <c r="B23" s="22"/>
      <c r="C23" s="11">
        <v>37143</v>
      </c>
    </row>
    <row r="24" spans="1:3" ht="14.25" customHeight="1" x14ac:dyDescent="0.2">
      <c r="A24" s="24" t="s">
        <v>28</v>
      </c>
      <c r="B24" s="22"/>
      <c r="C24" s="11">
        <v>350579</v>
      </c>
    </row>
    <row r="25" spans="1:3" ht="14.25" customHeight="1" x14ac:dyDescent="0.2">
      <c r="A25" s="23" t="s">
        <v>42</v>
      </c>
      <c r="B25" s="22"/>
      <c r="C25" s="11">
        <f>479868+6319+149+74+157+11+541+1734</f>
        <v>488853</v>
      </c>
    </row>
    <row r="26" spans="1:3" ht="14.25" x14ac:dyDescent="0.2">
      <c r="A26" s="10" t="s">
        <v>29</v>
      </c>
      <c r="B26" s="22">
        <v>798168</v>
      </c>
      <c r="C26" s="11">
        <v>806680</v>
      </c>
    </row>
    <row r="27" spans="1:3" ht="14.25" x14ac:dyDescent="0.2">
      <c r="A27" s="23" t="s">
        <v>43</v>
      </c>
      <c r="B27" s="22"/>
      <c r="C27" s="11">
        <f>186302+19</f>
        <v>186321</v>
      </c>
    </row>
    <row r="28" spans="1:3" ht="15" x14ac:dyDescent="0.25">
      <c r="A28" s="4" t="s">
        <v>14</v>
      </c>
      <c r="B28" s="25">
        <f>SUM(B3:B26)</f>
        <v>4323350</v>
      </c>
      <c r="C28" s="12">
        <f>SUM(C3:C27)</f>
        <v>11012219</v>
      </c>
    </row>
    <row r="29" spans="1:3" ht="15.75" customHeight="1" x14ac:dyDescent="0.2">
      <c r="A29" s="13" t="s">
        <v>15</v>
      </c>
      <c r="B29" s="26">
        <v>-6223</v>
      </c>
      <c r="C29" s="14">
        <v>-6223</v>
      </c>
    </row>
    <row r="30" spans="1:3" ht="15.75" thickBot="1" x14ac:dyDescent="0.3">
      <c r="A30" s="15" t="s">
        <v>16</v>
      </c>
      <c r="B30" s="16">
        <f>B28+B29</f>
        <v>4317127</v>
      </c>
      <c r="C30" s="16">
        <f>C28+C29</f>
        <v>11005996</v>
      </c>
    </row>
    <row r="31" spans="1:3" ht="5.25" customHeight="1" thickTop="1" x14ac:dyDescent="0.2">
      <c r="A31" s="17"/>
      <c r="B31" s="27"/>
    </row>
    <row r="32" spans="1:3" ht="15" x14ac:dyDescent="0.25">
      <c r="A32" s="4" t="s">
        <v>18</v>
      </c>
      <c r="B32" s="28" t="s">
        <v>2</v>
      </c>
      <c r="C32" s="5" t="s">
        <v>3</v>
      </c>
    </row>
    <row r="33" spans="1:3" ht="14.25" x14ac:dyDescent="0.2">
      <c r="A33" s="8" t="s">
        <v>19</v>
      </c>
      <c r="B33" s="29">
        <v>1702161</v>
      </c>
      <c r="C33" s="18">
        <f>1747268</f>
        <v>1747268</v>
      </c>
    </row>
    <row r="34" spans="1:3" ht="14.25" x14ac:dyDescent="0.2">
      <c r="A34" s="8" t="s">
        <v>20</v>
      </c>
      <c r="B34" s="29">
        <v>1490322</v>
      </c>
      <c r="C34" s="18">
        <f>1502062-269-97+254+3118+1753+489-118</f>
        <v>1507192</v>
      </c>
    </row>
    <row r="35" spans="1:3" ht="14.25" x14ac:dyDescent="0.2">
      <c r="A35" s="10" t="s">
        <v>24</v>
      </c>
      <c r="B35" s="29">
        <v>6223</v>
      </c>
      <c r="C35" s="18">
        <v>6995</v>
      </c>
    </row>
    <row r="36" spans="1:3" ht="14.25" x14ac:dyDescent="0.2">
      <c r="A36" s="10" t="s">
        <v>11</v>
      </c>
      <c r="B36" s="29">
        <v>40000</v>
      </c>
      <c r="C36" s="18">
        <v>65197</v>
      </c>
    </row>
    <row r="37" spans="1:3" ht="14.25" x14ac:dyDescent="0.2">
      <c r="A37" s="10" t="s">
        <v>30</v>
      </c>
      <c r="B37" s="29">
        <v>74876</v>
      </c>
      <c r="C37" s="18">
        <v>74876</v>
      </c>
    </row>
    <row r="38" spans="1:3" ht="14.25" x14ac:dyDescent="0.2">
      <c r="A38" s="10" t="s">
        <v>21</v>
      </c>
      <c r="B38" s="29">
        <v>629187</v>
      </c>
      <c r="C38" s="18">
        <v>639210</v>
      </c>
    </row>
    <row r="39" spans="1:3" ht="14.25" x14ac:dyDescent="0.2">
      <c r="A39" s="10" t="s">
        <v>31</v>
      </c>
      <c r="B39" s="29">
        <v>10853</v>
      </c>
      <c r="C39" s="18">
        <v>10853</v>
      </c>
    </row>
    <row r="40" spans="1:3" ht="14.25" x14ac:dyDescent="0.2">
      <c r="A40" s="10" t="s">
        <v>32</v>
      </c>
      <c r="B40" s="29">
        <v>287639</v>
      </c>
      <c r="C40" s="18">
        <v>286579</v>
      </c>
    </row>
    <row r="41" spans="1:3" ht="14.25" x14ac:dyDescent="0.2">
      <c r="A41" s="10" t="s">
        <v>33</v>
      </c>
      <c r="B41" s="29">
        <v>17026</v>
      </c>
      <c r="C41" s="18">
        <v>17026</v>
      </c>
    </row>
    <row r="42" spans="1:3" ht="14.25" x14ac:dyDescent="0.2">
      <c r="A42" s="23" t="s">
        <v>13</v>
      </c>
      <c r="B42" s="29"/>
      <c r="C42" s="18">
        <f>5078640+7423+699</f>
        <v>5086762</v>
      </c>
    </row>
    <row r="43" spans="1:3" ht="14.25" x14ac:dyDescent="0.2">
      <c r="A43" s="23" t="s">
        <v>34</v>
      </c>
      <c r="B43" s="29"/>
      <c r="C43" s="18">
        <f>1217+70</f>
        <v>1287</v>
      </c>
    </row>
    <row r="44" spans="1:3" ht="14.25" x14ac:dyDescent="0.2">
      <c r="A44" s="30" t="s">
        <v>35</v>
      </c>
      <c r="B44" s="20"/>
      <c r="C44" s="7">
        <v>12355</v>
      </c>
    </row>
    <row r="45" spans="1:3" ht="14.25" x14ac:dyDescent="0.2">
      <c r="A45" s="24" t="s">
        <v>36</v>
      </c>
      <c r="B45" s="20"/>
      <c r="C45" s="7">
        <v>1808</v>
      </c>
    </row>
    <row r="46" spans="1:3" ht="14.25" x14ac:dyDescent="0.2">
      <c r="A46" s="24" t="s">
        <v>37</v>
      </c>
      <c r="B46" s="20"/>
      <c r="C46" s="7">
        <v>15864</v>
      </c>
    </row>
    <row r="47" spans="1:3" ht="14.25" x14ac:dyDescent="0.2">
      <c r="A47" s="6" t="s">
        <v>38</v>
      </c>
      <c r="B47" s="20"/>
      <c r="C47" s="7">
        <v>208570</v>
      </c>
    </row>
    <row r="48" spans="1:3" ht="14.25" x14ac:dyDescent="0.2">
      <c r="A48" s="23" t="s">
        <v>39</v>
      </c>
      <c r="B48" s="20"/>
      <c r="C48" s="7">
        <v>9533</v>
      </c>
    </row>
    <row r="49" spans="1:3" ht="14.25" x14ac:dyDescent="0.2">
      <c r="A49" s="24" t="s">
        <v>40</v>
      </c>
      <c r="B49" s="20"/>
      <c r="C49" s="7">
        <v>192831</v>
      </c>
    </row>
    <row r="50" spans="1:3" ht="14.25" customHeight="1" x14ac:dyDescent="0.2">
      <c r="A50" s="23" t="s">
        <v>41</v>
      </c>
      <c r="B50" s="29"/>
      <c r="C50" s="11">
        <v>37057</v>
      </c>
    </row>
    <row r="51" spans="1:3" ht="14.25" x14ac:dyDescent="0.2">
      <c r="A51" s="24" t="s">
        <v>28</v>
      </c>
      <c r="B51" s="29"/>
      <c r="C51" s="18">
        <v>350579</v>
      </c>
    </row>
    <row r="52" spans="1:3" ht="14.25" x14ac:dyDescent="0.2">
      <c r="A52" s="23" t="s">
        <v>42</v>
      </c>
      <c r="B52" s="29"/>
      <c r="C52" s="11">
        <f>480008+6319+149+74+157+11+541+1734</f>
        <v>488993</v>
      </c>
    </row>
    <row r="53" spans="1:3" ht="14.25" x14ac:dyDescent="0.2">
      <c r="A53" s="10" t="s">
        <v>25</v>
      </c>
      <c r="B53" s="29">
        <v>65063</v>
      </c>
      <c r="C53" s="18">
        <v>65063</v>
      </c>
    </row>
    <row r="54" spans="1:3" ht="14.25" x14ac:dyDescent="0.2">
      <c r="A54" s="23" t="s">
        <v>43</v>
      </c>
      <c r="B54" s="29"/>
      <c r="C54" s="18">
        <f>186302+19</f>
        <v>186321</v>
      </c>
    </row>
    <row r="55" spans="1:3" ht="15" x14ac:dyDescent="0.25">
      <c r="A55" s="4" t="s">
        <v>22</v>
      </c>
      <c r="B55" s="25">
        <f>SUM(B33:B53)</f>
        <v>4323350</v>
      </c>
      <c r="C55" s="12">
        <f>SUM(C33:C54)</f>
        <v>11012219</v>
      </c>
    </row>
    <row r="56" spans="1:3" ht="14.25" x14ac:dyDescent="0.2">
      <c r="A56" s="13" t="s">
        <v>15</v>
      </c>
      <c r="B56" s="26">
        <v>-6223</v>
      </c>
      <c r="C56" s="14">
        <v>-6223</v>
      </c>
    </row>
    <row r="57" spans="1:3" ht="15.75" thickBot="1" x14ac:dyDescent="0.3">
      <c r="A57" s="15" t="s">
        <v>23</v>
      </c>
      <c r="B57" s="16">
        <f>+B55+B56</f>
        <v>4317127</v>
      </c>
      <c r="C57" s="16">
        <f>+C55+C56</f>
        <v>11005996</v>
      </c>
    </row>
    <row r="58" spans="1:3" ht="13.5" thickTop="1" x14ac:dyDescent="0.2">
      <c r="A58" s="17" t="s">
        <v>17</v>
      </c>
      <c r="B58" s="27"/>
    </row>
    <row r="59" spans="1:3" ht="14.25" x14ac:dyDescent="0.2">
      <c r="C59" s="9"/>
    </row>
    <row r="65" spans="2:3" ht="14.25" x14ac:dyDescent="0.2">
      <c r="B65" s="1"/>
      <c r="C65" s="19"/>
    </row>
    <row r="66" spans="2:3" ht="14.25" x14ac:dyDescent="0.2">
      <c r="B66" s="1"/>
      <c r="C66" s="19"/>
    </row>
  </sheetData>
  <phoneticPr fontId="1" type="noConversion"/>
  <pageMargins left="0.98425196850393704" right="0.98425196850393704" top="0.55118110236220474" bottom="0.9055118110236221" header="0.31496062992125984" footer="0.39370078740157483"/>
  <pageSetup paperSize="9" scale="92" firstPageNumber="14" orientation="portrait" r:id="rId1"/>
  <headerFooter alignWithMargins="0">
    <oddHeader>&amp;C&amp;"Arial,Kurzíva"Příloha č. 9 - Upravený rozpočet Olomouckého kraje na rok 2012 po schválení rozpočtových změn</oddHeader>
    <oddFooter xml:space="preserve">&amp;L&amp;"Arial,Kurzíva"Zastupitelstvo OK 21.12.2012
5.1. - Rozpočet Olomouckého kraje 2012 - rozpočtové změny 
Příloha č.9: Upravený rozpočet OK na rok 2012 po schválení  rozpočtových změn&amp;R&amp;"Arial,Kurzíva"Strana &amp;P (celkem 122)&amp;"Arial,Obyčejné"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8</vt:i4>
      </vt:variant>
    </vt:vector>
  </HeadingPairs>
  <TitlesOfParts>
    <vt:vector size="17" baseType="lpstr">
      <vt:lpstr>Příloha č. 1</vt:lpstr>
      <vt:lpstr>Příloha č. 2</vt:lpstr>
      <vt:lpstr>Příloha č. 3</vt:lpstr>
      <vt:lpstr>Příloha č. 4</vt:lpstr>
      <vt:lpstr>Příloha č. 5</vt:lpstr>
      <vt:lpstr>Příloha č. 6</vt:lpstr>
      <vt:lpstr>Příloha č. 7</vt:lpstr>
      <vt:lpstr>Příloha č. 8</vt:lpstr>
      <vt:lpstr>Příloha  č. 9</vt:lpstr>
      <vt:lpstr>'Příloha č. 1'!Oblast_tisku</vt:lpstr>
      <vt:lpstr>'Příloha č. 2'!Oblast_tisku</vt:lpstr>
      <vt:lpstr>'Příloha č. 3'!Oblast_tisku</vt:lpstr>
      <vt:lpstr>'Příloha č. 4'!Oblast_tisku</vt:lpstr>
      <vt:lpstr>'Příloha č. 5'!Oblast_tisku</vt:lpstr>
      <vt:lpstr>'Příloha č. 6'!Oblast_tisku</vt:lpstr>
      <vt:lpstr>'Příloha č. 7'!Oblast_tisku</vt:lpstr>
      <vt:lpstr>'Příloha č. 8'!Oblast_tisku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2012-12-05T09:07:04Z</cp:lastPrinted>
  <dcterms:created xsi:type="dcterms:W3CDTF">2007-02-21T09:44:06Z</dcterms:created>
  <dcterms:modified xsi:type="dcterms:W3CDTF">2012-12-05T09:07:08Z</dcterms:modified>
</cp:coreProperties>
</file>