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rec0301\Desktop\ZOK 21.9.2020-ODSH 6x-KIDSOK 2x\ODSH\70-Červenka\"/>
    </mc:Choice>
  </mc:AlternateContent>
  <bookViews>
    <workbookView xWindow="480" yWindow="195" windowWidth="18195" windowHeight="11700" firstSheet="1" activeTab="1"/>
  </bookViews>
  <sheets>
    <sheet name="List1" sheetId="1" state="hidden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  <definedName name="_xlnm.Print_Area" localSheetId="1">tisk!$A$1:$M$13</definedName>
  </definedNames>
  <calcPr calcId="162913"/>
</workbook>
</file>

<file path=xl/calcChain.xml><?xml version="1.0" encoding="utf-8"?>
<calcChain xmlns="http://schemas.openxmlformats.org/spreadsheetml/2006/main">
  <c r="D12" i="2" l="1"/>
  <c r="M7" i="2" l="1"/>
  <c r="W13" i="1" l="1"/>
  <c r="W12" i="1"/>
  <c r="W11" i="1"/>
  <c r="B4" i="2" l="1"/>
  <c r="E4" i="2" s="1"/>
  <c r="A6" i="2"/>
  <c r="K7" i="2" s="1"/>
  <c r="A9" i="2"/>
  <c r="I10" i="2" s="1"/>
  <c r="A12" i="2"/>
  <c r="G7" i="2"/>
  <c r="E7" i="2"/>
  <c r="I7" i="2"/>
  <c r="M4" i="2" l="1"/>
  <c r="K4" i="2"/>
  <c r="L4" i="2"/>
  <c r="I4" i="2"/>
  <c r="G4" i="2"/>
  <c r="D4" i="2"/>
  <c r="J4" i="2"/>
  <c r="C6" i="2"/>
  <c r="D5" i="2"/>
  <c r="F4" i="2"/>
  <c r="C4" i="2"/>
  <c r="F6" i="2"/>
  <c r="H4" i="2"/>
  <c r="D6" i="2"/>
  <c r="L10" i="2"/>
  <c r="C10" i="2"/>
  <c r="F10" i="2"/>
  <c r="H10" i="2"/>
  <c r="F7" i="2"/>
  <c r="C11" i="2"/>
  <c r="D8" i="2"/>
  <c r="F12" i="2"/>
  <c r="C12" i="2"/>
  <c r="L7" i="2"/>
  <c r="C8" i="2"/>
  <c r="D11" i="2"/>
  <c r="C5" i="2"/>
  <c r="J10" i="2"/>
  <c r="K10" i="2"/>
  <c r="D10" i="2"/>
  <c r="D7" i="2"/>
  <c r="H7" i="2"/>
  <c r="J7" i="2"/>
  <c r="C9" i="2"/>
  <c r="F9" i="2"/>
  <c r="C7" i="2"/>
  <c r="D9" i="2"/>
</calcChain>
</file>

<file path=xl/sharedStrings.xml><?xml version="1.0" encoding="utf-8"?>
<sst xmlns="http://schemas.openxmlformats.org/spreadsheetml/2006/main" count="97" uniqueCount="78">
  <si>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</si>
  <si>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</si>
  <si>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</si>
  <si>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</si>
  <si>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</si>
  <si>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</si>
  <si>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</si>
  <si>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</si>
  <si>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</si>
  <si>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</si>
  <si>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</si>
  <si>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</si>
  <si>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</si>
  <si>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</si>
  <si>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</si>
  <si>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</si>
  <si>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</si>
  <si>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</si>
  <si>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</si>
  <si>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</si>
  <si>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</si>
  <si>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</si>
  <si>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</si>
  <si>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</si>
  <si>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</si>
  <si>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</si>
  <si>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</si>
  <si>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</si>
  <si>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</si>
  <si>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</si>
  <si>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</si>
  <si>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</si>
  <si>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</si>
  <si>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</si>
  <si>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</si>
  <si>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</si>
  <si>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</si>
  <si>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</si>
  <si>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14</t>
  </si>
  <si>
    <t>Statutární město Olomouc</t>
  </si>
  <si>
    <t>Horní náměstí 583</t>
  </si>
  <si>
    <t>Olomouc</t>
  </si>
  <si>
    <t>77900</t>
  </si>
  <si>
    <t>Obec, městská část hlavního města Prahy</t>
  </si>
  <si>
    <t>00299308</t>
  </si>
  <si>
    <t>94-6127811/0710</t>
  </si>
  <si>
    <t>Lávka přes Sitku na trase Štěpánov - Olomouc - Černovír</t>
  </si>
  <si>
    <t>Předmětem projektu je vybudování lávky přes Sitku, která nahradí propadlý most v majetku města na cyklotrase Štěpánov – Olomouc (Chomoutov) – Černovír.</t>
  </si>
  <si>
    <t>výdaje na výstavbu lávky 2 204 699,65 Kč
autorský dozor 10 000,00 Kč
technický dozor 100 000,00 Kč
BOZP dozor 5 000,00 Kč
archeologický průzkum 6 000,00 Kč</t>
  </si>
  <si>
    <t>9/2020</t>
  </si>
  <si>
    <t>12/2020</t>
  </si>
  <si>
    <t>31.01.2021</t>
  </si>
  <si>
    <t>nextbike Czech Republic s.r.o.</t>
  </si>
  <si>
    <t>Libušina 526/101</t>
  </si>
  <si>
    <t>Společnost s ručením omezeným</t>
  </si>
  <si>
    <t>07389108</t>
  </si>
  <si>
    <t>1896205002/5500</t>
  </si>
  <si>
    <t>Podpora sdílených kol v Olomouckém kraji</t>
  </si>
  <si>
    <t>Dotace bude použita na pokrytí nákladů, které jsou spojené s provozováním systému sdílení kol ve městě Olomouc a Prostějov</t>
  </si>
  <si>
    <t>3/2020</t>
  </si>
  <si>
    <t>Obec Červenka</t>
  </si>
  <si>
    <t>Svatoplukova 16</t>
  </si>
  <si>
    <t>Červenka</t>
  </si>
  <si>
    <t>78401</t>
  </si>
  <si>
    <t>00635740</t>
  </si>
  <si>
    <t>Cyklistická stezka Litovel-Červenka-Uničov, na k.ú. Červenka - Zpomalení jízdy vlaků</t>
  </si>
  <si>
    <t>Předmětem projektu je pokrytí nákladů na pomalou jízdu v souvislosti s realizací projektu Cyklistická stezka Litovel–Červenka–Uničov, k.ú. Červenka. Podmínka zpomalení jízdy na 30 km/h byla stanovena ze strany SŽDC v rámci realizace SO 600 Podjezd.</t>
  </si>
  <si>
    <t>6/2020</t>
  </si>
  <si>
    <t>11/2020</t>
  </si>
  <si>
    <t>Podkladový materiál pro jednání Rady Olomouckého kraje dne: 31.08.2020</t>
  </si>
  <si>
    <t>Individuální žádosti v oblasti dopravy a silničního hospodářství 2020</t>
  </si>
  <si>
    <t>individuální dotace</t>
  </si>
  <si>
    <t>1</t>
  </si>
  <si>
    <t>Lukáš Luňák, jednatel             Petr Horký, jednatel</t>
  </si>
  <si>
    <t>Ing. Vladimír Navrátil, starosta</t>
  </si>
  <si>
    <t>23621-811/0100</t>
  </si>
  <si>
    <t>CELKEM</t>
  </si>
  <si>
    <t>výdajů na pomalou jízdu vlaků v souvislosti s realizací projektu nové regionální cyklostezky „Cyklistická tezka Litovel-Červenka-Uničov, na k. ú. Červenka“ dle uzavřené smlouvy č. 36343/2020 SŽ GŘ O12 a dodatku č. 1 k této smlouvě o provedení omezení na síti Správy železnic a uzavřené smlouvy č. 57278/2020-SŽ-GŘ-O12.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</si>
</sst>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11"/>
      <color indexed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5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Continuous" vertical="top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Border="1"/>
    <xf numFmtId="3" fontId="3" fillId="0" borderId="19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4" xfId="0" applyFont="1" applyBorder="1"/>
    <xf numFmtId="165" fontId="4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Border="1"/>
    <xf numFmtId="0" fontId="7" fillId="0" borderId="0" xfId="0" applyFont="1" applyBorder="1"/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vertical="top" wrapText="1"/>
    </xf>
    <xf numFmtId="14" fontId="0" fillId="0" borderId="23" xfId="0" applyNumberFormat="1" applyBorder="1" applyAlignment="1">
      <alignment horizontal="center" vertical="center"/>
    </xf>
    <xf numFmtId="0" fontId="10" fillId="0" borderId="14" xfId="0" applyFont="1" applyBorder="1"/>
    <xf numFmtId="0" fontId="8" fillId="0" borderId="24" xfId="0" applyFont="1" applyBorder="1"/>
    <xf numFmtId="0" fontId="8" fillId="0" borderId="24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164" fontId="8" fillId="0" borderId="24" xfId="0" applyNumberFormat="1" applyFont="1" applyBorder="1" applyAlignment="1">
      <alignment horizontal="center" wrapText="1"/>
    </xf>
    <xf numFmtId="164" fontId="8" fillId="0" borderId="24" xfId="0" applyNumberFormat="1" applyFont="1" applyBorder="1" applyAlignment="1">
      <alignment horizontal="center"/>
    </xf>
    <xf numFmtId="0" fontId="9" fillId="0" borderId="0" xfId="0" applyFont="1"/>
    <xf numFmtId="164" fontId="0" fillId="0" borderId="0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opLeftCell="K1" workbookViewId="0">
      <selection activeCell="M13" sqref="M13"/>
    </sheetView>
  </sheetViews>
  <sheetFormatPr defaultRowHeight="15" x14ac:dyDescent="0.25"/>
  <cols>
    <col min="1" max="1" width="4.5703125" customWidth="1"/>
    <col min="2" max="10" width="14.42578125" customWidth="1"/>
    <col min="11" max="13" width="17.85546875" customWidth="1"/>
    <col min="14" max="14" width="19.7109375" customWidth="1"/>
    <col min="15" max="15" width="13.28515625" customWidth="1"/>
    <col min="16" max="16" width="13.7109375" customWidth="1"/>
    <col min="17" max="17" width="19.7109375" customWidth="1"/>
    <col min="23" max="23" width="19.7109375" customWidth="1"/>
  </cols>
  <sheetData>
    <row r="1" spans="1:24" s="16" customFormat="1" ht="10.5" customHeight="1" x14ac:dyDescent="0.15"/>
    <row r="2" spans="1:24" s="16" customFormat="1" ht="10.5" customHeight="1" x14ac:dyDescent="0.15"/>
    <row r="3" spans="1:24" s="16" customFormat="1" ht="10.5" customHeight="1" x14ac:dyDescent="0.15"/>
    <row r="4" spans="1:24" s="16" customFormat="1" ht="10.5" customHeight="1" x14ac:dyDescent="0.15"/>
    <row r="5" spans="1:24" s="16" customFormat="1" ht="10.5" customHeight="1" x14ac:dyDescent="0.15"/>
    <row r="6" spans="1:24" s="16" customFormat="1" ht="10.5" customHeight="1" x14ac:dyDescent="0.15"/>
    <row r="7" spans="1:24" s="16" customFormat="1" ht="10.5" customHeight="1" thickBot="1" x14ac:dyDescent="0.2"/>
    <row r="8" spans="1:24" s="20" customFormat="1" ht="53.25" customHeight="1" thickBot="1" x14ac:dyDescent="0.2">
      <c r="B8" s="12" t="s">
        <v>0</v>
      </c>
      <c r="C8" s="58" t="s">
        <v>1</v>
      </c>
      <c r="D8" s="17"/>
      <c r="E8" s="17"/>
      <c r="F8" s="17"/>
      <c r="G8" s="17"/>
      <c r="H8" s="17"/>
      <c r="I8" s="17"/>
      <c r="J8" s="17"/>
      <c r="K8" s="18"/>
      <c r="L8" s="14" t="s">
        <v>30</v>
      </c>
      <c r="M8" s="19" t="s">
        <v>31</v>
      </c>
      <c r="N8" s="14" t="s">
        <v>2</v>
      </c>
      <c r="O8" s="79" t="s">
        <v>3</v>
      </c>
      <c r="P8" s="15" t="s">
        <v>4</v>
      </c>
      <c r="Q8" s="19"/>
      <c r="R8" s="15" t="s">
        <v>5</v>
      </c>
      <c r="S8" s="10" t="s">
        <v>6</v>
      </c>
      <c r="T8" s="45" t="s">
        <v>7</v>
      </c>
      <c r="U8" s="46"/>
      <c r="V8" s="46"/>
      <c r="W8" s="44"/>
      <c r="X8" s="14" t="s">
        <v>8</v>
      </c>
    </row>
    <row r="9" spans="1:24" s="20" customFormat="1" ht="13.5" customHeight="1" x14ac:dyDescent="0.2">
      <c r="B9" s="13"/>
      <c r="C9" s="59" t="s">
        <v>9</v>
      </c>
      <c r="D9" s="21"/>
      <c r="E9" s="21"/>
      <c r="F9" s="21"/>
      <c r="G9" s="50"/>
      <c r="H9" s="49"/>
      <c r="I9" s="22"/>
      <c r="J9" s="22"/>
      <c r="K9" s="60"/>
      <c r="L9" s="11"/>
      <c r="M9" s="23"/>
      <c r="N9" s="11"/>
      <c r="O9" s="11"/>
      <c r="P9" s="24"/>
      <c r="Q9" s="25"/>
      <c r="R9" s="24"/>
      <c r="S9" s="43"/>
      <c r="T9" s="26" t="s">
        <v>10</v>
      </c>
      <c r="U9" s="26" t="s">
        <v>11</v>
      </c>
      <c r="V9" s="27" t="s">
        <v>12</v>
      </c>
      <c r="W9" s="79" t="s">
        <v>13</v>
      </c>
      <c r="X9" s="11"/>
    </row>
    <row r="10" spans="1:24" s="20" customFormat="1" ht="13.5" thickBot="1" x14ac:dyDescent="0.25">
      <c r="B10" s="28"/>
      <c r="C10" s="61" t="s">
        <v>14</v>
      </c>
      <c r="D10" s="62" t="s">
        <v>15</v>
      </c>
      <c r="E10" s="62" t="s">
        <v>16</v>
      </c>
      <c r="F10" s="62" t="s">
        <v>17</v>
      </c>
      <c r="G10" s="63" t="s">
        <v>18</v>
      </c>
      <c r="H10" s="64" t="s">
        <v>19</v>
      </c>
      <c r="I10" s="65" t="s">
        <v>20</v>
      </c>
      <c r="J10" s="65" t="s">
        <v>21</v>
      </c>
      <c r="K10" s="66" t="s">
        <v>22</v>
      </c>
      <c r="L10" s="29"/>
      <c r="M10" s="30"/>
      <c r="N10" s="29"/>
      <c r="O10" s="29"/>
      <c r="P10" s="31" t="s">
        <v>23</v>
      </c>
      <c r="Q10" s="32" t="s">
        <v>24</v>
      </c>
      <c r="R10" s="31"/>
      <c r="S10" s="33"/>
      <c r="T10" s="32"/>
      <c r="U10" s="32"/>
      <c r="V10" s="80" t="s">
        <v>25</v>
      </c>
      <c r="W10" s="29"/>
      <c r="X10" s="29"/>
    </row>
    <row r="11" spans="1:24" s="36" customFormat="1" ht="12.75" customHeight="1" x14ac:dyDescent="0.25">
      <c r="B11" s="34" t="s">
        <v>38</v>
      </c>
      <c r="C11" s="71" t="s">
        <v>39</v>
      </c>
      <c r="D11" s="71" t="s">
        <v>40</v>
      </c>
      <c r="E11" s="72" t="s">
        <v>41</v>
      </c>
      <c r="F11" s="73" t="s">
        <v>42</v>
      </c>
      <c r="G11" s="71"/>
      <c r="H11" s="71" t="s">
        <v>43</v>
      </c>
      <c r="I11" s="73" t="s">
        <v>44</v>
      </c>
      <c r="J11" s="73" t="s">
        <v>45</v>
      </c>
      <c r="K11" s="73"/>
      <c r="L11" s="35" t="s">
        <v>46</v>
      </c>
      <c r="M11" s="35" t="s">
        <v>47</v>
      </c>
      <c r="N11" s="35" t="s">
        <v>48</v>
      </c>
      <c r="O11" s="75">
        <v>2325699.65</v>
      </c>
      <c r="P11" s="74" t="s">
        <v>49</v>
      </c>
      <c r="Q11" s="74" t="s">
        <v>50</v>
      </c>
      <c r="R11" s="75">
        <v>1162849.82</v>
      </c>
      <c r="S11" s="75" t="s">
        <v>51</v>
      </c>
      <c r="T11" s="75"/>
      <c r="U11" s="75"/>
      <c r="V11" s="75"/>
      <c r="W11" s="75">
        <f>SUM(T11:V11)</f>
        <v>0</v>
      </c>
      <c r="X11" s="57">
        <v>0</v>
      </c>
    </row>
    <row r="12" spans="1:24" s="36" customFormat="1" ht="12.75" customHeight="1" x14ac:dyDescent="0.25">
      <c r="B12" s="34">
        <v>1</v>
      </c>
      <c r="C12" s="71" t="s">
        <v>52</v>
      </c>
      <c r="D12" s="71" t="s">
        <v>53</v>
      </c>
      <c r="E12" s="72" t="s">
        <v>41</v>
      </c>
      <c r="F12" s="73" t="s">
        <v>42</v>
      </c>
      <c r="G12" s="71" t="s">
        <v>41</v>
      </c>
      <c r="H12" s="71" t="s">
        <v>54</v>
      </c>
      <c r="I12" s="73" t="s">
        <v>55</v>
      </c>
      <c r="J12" s="73" t="s">
        <v>56</v>
      </c>
      <c r="K12" s="73" t="s">
        <v>73</v>
      </c>
      <c r="L12" s="35" t="s">
        <v>57</v>
      </c>
      <c r="M12" s="35" t="s">
        <v>57</v>
      </c>
      <c r="N12" s="35" t="s">
        <v>58</v>
      </c>
      <c r="O12" s="75">
        <v>5450000</v>
      </c>
      <c r="P12" s="74" t="s">
        <v>59</v>
      </c>
      <c r="Q12" s="74" t="s">
        <v>50</v>
      </c>
      <c r="R12" s="75">
        <v>550000</v>
      </c>
      <c r="S12" s="75" t="s">
        <v>51</v>
      </c>
      <c r="T12" s="75"/>
      <c r="U12" s="75"/>
      <c r="V12" s="75"/>
      <c r="W12" s="75">
        <f>SUM(T12:V12)</f>
        <v>0</v>
      </c>
      <c r="X12" s="57">
        <v>350000</v>
      </c>
    </row>
    <row r="13" spans="1:24" s="36" customFormat="1" ht="12.75" customHeight="1" thickBot="1" x14ac:dyDescent="0.2">
      <c r="B13" s="34">
        <v>2</v>
      </c>
      <c r="C13" s="71" t="s">
        <v>60</v>
      </c>
      <c r="D13" s="71" t="s">
        <v>61</v>
      </c>
      <c r="E13" s="72" t="s">
        <v>62</v>
      </c>
      <c r="F13" s="73" t="s">
        <v>63</v>
      </c>
      <c r="G13" s="71"/>
      <c r="H13" s="71" t="s">
        <v>43</v>
      </c>
      <c r="I13" s="73" t="s">
        <v>64</v>
      </c>
      <c r="J13" s="83" t="s">
        <v>75</v>
      </c>
      <c r="K13" s="73" t="s">
        <v>74</v>
      </c>
      <c r="L13" s="35" t="s">
        <v>65</v>
      </c>
      <c r="M13" s="35" t="s">
        <v>66</v>
      </c>
      <c r="N13" s="96" t="s">
        <v>77</v>
      </c>
      <c r="O13" s="75">
        <v>1266340</v>
      </c>
      <c r="P13" s="74" t="s">
        <v>67</v>
      </c>
      <c r="Q13" s="74" t="s">
        <v>68</v>
      </c>
      <c r="R13" s="75">
        <v>950000</v>
      </c>
      <c r="S13" s="75" t="s">
        <v>51</v>
      </c>
      <c r="T13" s="75"/>
      <c r="U13" s="75"/>
      <c r="V13" s="75"/>
      <c r="W13" s="75">
        <f>SUM(T13:V13)</f>
        <v>0</v>
      </c>
      <c r="X13" s="57">
        <v>688808.19</v>
      </c>
    </row>
    <row r="14" spans="1:24" s="48" customFormat="1" x14ac:dyDescent="0.25">
      <c r="A14" s="4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9"/>
      <c r="P14" s="69"/>
      <c r="Q14" s="68"/>
      <c r="R14" s="70"/>
      <c r="S14" s="70"/>
      <c r="T14" s="70"/>
      <c r="U14" s="70"/>
      <c r="V14" s="67"/>
      <c r="W14" s="68"/>
      <c r="X14" s="67"/>
    </row>
    <row r="15" spans="1:24" s="37" customFormat="1" ht="10.5" x14ac:dyDescent="0.15"/>
    <row r="16" spans="1:24" s="37" customFormat="1" x14ac:dyDescent="0.25">
      <c r="A16" s="38" t="s">
        <v>69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T16" s="39"/>
      <c r="U16"/>
    </row>
    <row r="17" spans="1:23" s="37" customFormat="1" ht="10.5" x14ac:dyDescent="0.15">
      <c r="A17" s="38" t="s">
        <v>26</v>
      </c>
      <c r="B17" s="38"/>
      <c r="C17" s="38"/>
      <c r="D17" s="38"/>
      <c r="E17" s="38"/>
      <c r="F17" s="38"/>
      <c r="G17" s="38"/>
      <c r="H17" s="38"/>
      <c r="I17" s="38"/>
      <c r="J17" s="38"/>
      <c r="K17" s="40" t="s">
        <v>70</v>
      </c>
      <c r="L17" s="40"/>
      <c r="M17" s="40"/>
    </row>
    <row r="18" spans="1:23" s="37" customFormat="1" ht="10.5" x14ac:dyDescent="0.15">
      <c r="A18" s="38" t="s">
        <v>27</v>
      </c>
      <c r="B18" s="38"/>
      <c r="C18" s="38"/>
      <c r="D18" s="38"/>
      <c r="E18" s="38"/>
      <c r="F18" s="38"/>
      <c r="G18" s="38"/>
      <c r="H18" s="38"/>
      <c r="I18" s="38"/>
      <c r="J18" s="38"/>
      <c r="K18" s="40" t="s">
        <v>71</v>
      </c>
      <c r="L18" s="40"/>
      <c r="M18" s="40"/>
    </row>
    <row r="19" spans="1:23" s="37" customFormat="1" ht="10.5" x14ac:dyDescent="0.15"/>
    <row r="20" spans="1:23" s="37" customFormat="1" ht="10.5" x14ac:dyDescent="0.15"/>
    <row r="21" spans="1:23" s="37" customFormat="1" ht="10.5" x14ac:dyDescent="0.15">
      <c r="T21" s="41" t="s">
        <v>28</v>
      </c>
      <c r="U21" s="42" t="s">
        <v>72</v>
      </c>
      <c r="V21" s="41" t="s">
        <v>29</v>
      </c>
      <c r="W21" s="42" t="s">
        <v>72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view="pageLayout" topLeftCell="A13" zoomScaleNormal="80" workbookViewId="0">
      <selection activeCell="C20" sqref="C20"/>
    </sheetView>
  </sheetViews>
  <sheetFormatPr defaultRowHeight="15" x14ac:dyDescent="0.25"/>
  <cols>
    <col min="1" max="1" width="4.140625" style="55" customWidth="1"/>
    <col min="2" max="2" width="5.28515625" style="1" customWidth="1"/>
    <col min="3" max="3" width="22.140625" style="3" customWidth="1"/>
    <col min="4" max="4" width="37.5703125" style="5" customWidth="1"/>
    <col min="5" max="5" width="17.7109375" style="9" customWidth="1"/>
    <col min="6" max="6" width="12.140625" style="54" customWidth="1"/>
    <col min="7" max="7" width="17" style="7" customWidth="1"/>
    <col min="8" max="8" width="12" customWidth="1"/>
    <col min="9" max="12" width="0" hidden="1" customWidth="1"/>
    <col min="13" max="13" width="15" style="7" customWidth="1"/>
  </cols>
  <sheetData>
    <row r="1" spans="1:13" ht="15.75" customHeight="1" x14ac:dyDescent="0.25">
      <c r="B1" s="107" t="s">
        <v>0</v>
      </c>
      <c r="C1" s="107" t="s">
        <v>1</v>
      </c>
      <c r="D1" s="92" t="s">
        <v>32</v>
      </c>
      <c r="E1" s="108" t="s">
        <v>35</v>
      </c>
      <c r="F1" s="109" t="s">
        <v>37</v>
      </c>
      <c r="G1" s="110" t="s">
        <v>5</v>
      </c>
      <c r="H1" s="107" t="s">
        <v>6</v>
      </c>
      <c r="I1" s="93" t="s">
        <v>7</v>
      </c>
      <c r="J1" s="93"/>
      <c r="K1" s="93"/>
      <c r="L1" s="93"/>
      <c r="M1" s="110" t="s">
        <v>36</v>
      </c>
    </row>
    <row r="2" spans="1:13" x14ac:dyDescent="0.25">
      <c r="B2" s="107"/>
      <c r="C2" s="107"/>
      <c r="D2" s="92" t="s">
        <v>33</v>
      </c>
      <c r="E2" s="108"/>
      <c r="F2" s="109"/>
      <c r="G2" s="110"/>
      <c r="H2" s="107"/>
      <c r="I2" s="93" t="s">
        <v>10</v>
      </c>
      <c r="J2" s="93" t="s">
        <v>11</v>
      </c>
      <c r="K2" s="92" t="s">
        <v>12</v>
      </c>
      <c r="L2" s="93" t="s">
        <v>13</v>
      </c>
      <c r="M2" s="110"/>
    </row>
    <row r="3" spans="1:13" x14ac:dyDescent="0.25">
      <c r="B3" s="107"/>
      <c r="C3" s="107"/>
      <c r="D3" s="92" t="s">
        <v>34</v>
      </c>
      <c r="E3" s="108"/>
      <c r="F3" s="109"/>
      <c r="G3" s="110"/>
      <c r="H3" s="107"/>
      <c r="I3" s="93"/>
      <c r="J3" s="93"/>
      <c r="K3" s="92" t="s">
        <v>25</v>
      </c>
      <c r="L3" s="93"/>
      <c r="M3" s="110"/>
    </row>
    <row r="4" spans="1:13" ht="75" hidden="1" x14ac:dyDescent="0.25">
      <c r="A4" s="76"/>
      <c r="B4" s="101" t="str">
        <f ca="1">IF(OFFSET(List1!B$11,tisk!A3,0)&gt;0,OFFSET(List1!B$11,tisk!A3,0),"")</f>
        <v>14</v>
      </c>
      <c r="C4" s="2" t="str">
        <f ca="1">IF(B4="","",CONCATENATE(OFFSET(List1!C$11,tisk!A3,0),"
",OFFSET(List1!D$11,tisk!A3,0),"
",OFFSET(List1!E$11,tisk!A3,0),"
",OFFSET(List1!F$11,tisk!A3,0)))</f>
        <v>Statutární město Olomouc
Horní náměstí 583
Olomouc
77900</v>
      </c>
      <c r="D4" s="77" t="str">
        <f ca="1">IF(B4="","",OFFSET(List1!L$11,tisk!A3,0))</f>
        <v>Lávka přes Sitku na trase Štěpánov - Olomouc - Černovír</v>
      </c>
      <c r="E4" s="103">
        <f ca="1">IF(B4="","",OFFSET(List1!O$11,tisk!A3,0))</f>
        <v>2325699.65</v>
      </c>
      <c r="F4" s="52" t="str">
        <f ca="1">IF(B4="","",OFFSET(List1!P$11,tisk!A3,0))</f>
        <v>9/2020</v>
      </c>
      <c r="G4" s="97">
        <f ca="1">IF(B4="","",OFFSET(List1!R$11,tisk!A3,0))</f>
        <v>1162849.82</v>
      </c>
      <c r="H4" s="105" t="str">
        <f ca="1">IF(B4="","",OFFSET(List1!S$11,tisk!A3,0))</f>
        <v>31.01.2021</v>
      </c>
      <c r="I4" s="101">
        <f ca="1">IF(B4="","",OFFSET(List1!T$11,tisk!A3,0))</f>
        <v>0</v>
      </c>
      <c r="J4" s="101">
        <f ca="1">IF(B4="","",OFFSET(List1!U$11,tisk!A3,0))</f>
        <v>0</v>
      </c>
      <c r="K4" s="101">
        <f ca="1">IF(B4="","",OFFSET(List1!V$11,tisk!A3,0))</f>
        <v>0</v>
      </c>
      <c r="L4" s="101">
        <f ca="1">IF(B4="","",OFFSET(List1!W$11,tisk!A3,0))</f>
        <v>0</v>
      </c>
      <c r="M4" s="97">
        <f ca="1">IF(B4="","",OFFSET(List1!X$11,tisk!A3,0))</f>
        <v>0</v>
      </c>
    </row>
    <row r="5" spans="1:13" ht="75" hidden="1" customHeight="1" x14ac:dyDescent="0.25">
      <c r="A5" s="76"/>
      <c r="B5" s="101"/>
      <c r="C5" s="2" t="str">
        <f ca="1">IF(B4="","",CONCATENATE("Okres ",OFFSET(List1!G$11,tisk!A3,0),"
","Právní forma","
",OFFSET(List1!H$11,tisk!A3,0),"
","IČO ",OFFSET(List1!I$11,tisk!A3,0),"
 ","B.Ú. ",OFFSET(List1!J$11,tisk!A3,0)))</f>
        <v>Okres 
Právní forma
Obec, městská část hlavního města Prahy
IČO 00299308
 B.Ú. 94-6127811/0710</v>
      </c>
      <c r="D5" s="4" t="str">
        <f ca="1">IF(B4="","",OFFSET(List1!M$11,tisk!A3,0))</f>
        <v>Předmětem projektu je vybudování lávky přes Sitku, která nahradí propadlý most v majetku města na cyklotrase Štěpánov – Olomouc (Chomoutov) – Černovír.</v>
      </c>
      <c r="E5" s="103"/>
      <c r="F5" s="51"/>
      <c r="G5" s="97"/>
      <c r="H5" s="105"/>
      <c r="I5" s="101"/>
      <c r="J5" s="101"/>
      <c r="K5" s="101"/>
      <c r="L5" s="101"/>
      <c r="M5" s="97"/>
    </row>
    <row r="6" spans="1:13" ht="90" hidden="1" x14ac:dyDescent="0.25">
      <c r="A6" s="76">
        <f>ROW()/3-1</f>
        <v>1</v>
      </c>
      <c r="B6" s="101"/>
      <c r="C6" s="2" t="str">
        <f ca="1">IF(B4="","",CONCATENATE("Zástupce","
",OFFSET(List1!K$11,tisk!A3,0)))</f>
        <v xml:space="preserve">Zástupce
</v>
      </c>
      <c r="D6" s="78" t="str">
        <f ca="1">IF(B4="","",CONCATENATE("Dotace bude použita na:","
",OFFSET(List1!N$11,tisk!A3,0)))</f>
        <v>Dotace bude použita na:
výdaje na výstavbu lávky 2 204 699,65 Kč
autorský dozor 10 000,00 Kč
technický dozor 100 000,00 Kč
BOZP dozor 5 000,00 Kč
archeologický průzkum 6 000,00 Kč</v>
      </c>
      <c r="E6" s="103"/>
      <c r="F6" s="52" t="str">
        <f ca="1">IF(B4="","",OFFSET(List1!Q$11,tisk!A3,0))</f>
        <v>12/2020</v>
      </c>
      <c r="G6" s="97"/>
      <c r="H6" s="105"/>
      <c r="I6" s="101"/>
      <c r="J6" s="101"/>
      <c r="K6" s="101"/>
      <c r="L6" s="101"/>
      <c r="M6" s="97"/>
    </row>
    <row r="7" spans="1:13" ht="75" hidden="1" x14ac:dyDescent="0.25">
      <c r="A7" s="76"/>
      <c r="B7" s="101">
        <v>1</v>
      </c>
      <c r="C7" s="2" t="str">
        <f ca="1">IF(B7="","",CONCATENATE(OFFSET(List1!C$11,tisk!A6,0),"
",OFFSET(List1!D$11,tisk!A6,0),"
",OFFSET(List1!E$11,tisk!A6,0),"
",OFFSET(List1!F$11,tisk!A6,0)))</f>
        <v>nextbike Czech Republic s.r.o.
Libušina 526/101
Olomouc
77900</v>
      </c>
      <c r="D7" s="77" t="str">
        <f ca="1">IF(B7="","",OFFSET(List1!L$11,tisk!A6,0))</f>
        <v>Podpora sdílených kol v Olomouckém kraji</v>
      </c>
      <c r="E7" s="103">
        <f ca="1">IF(B7="","",OFFSET(List1!O$11,tisk!A6,0))</f>
        <v>5450000</v>
      </c>
      <c r="F7" s="52" t="str">
        <f ca="1">IF(B7="","",OFFSET(List1!P$11,tisk!A6,0))</f>
        <v>3/2020</v>
      </c>
      <c r="G7" s="97">
        <f ca="1">IF(B7="","",OFFSET(List1!R$11,tisk!A6,0))</f>
        <v>550000</v>
      </c>
      <c r="H7" s="105" t="str">
        <f ca="1">IF(B7="","",OFFSET(List1!S$11,tisk!A6,0))</f>
        <v>31.01.2021</v>
      </c>
      <c r="I7" s="101">
        <f ca="1">IF(B7="","",OFFSET(List1!T$11,tisk!A6,0))</f>
        <v>0</v>
      </c>
      <c r="J7" s="101">
        <f ca="1">IF(B7="","",OFFSET(List1!U$11,tisk!A6,0))</f>
        <v>0</v>
      </c>
      <c r="K7" s="101">
        <f ca="1">IF(B7="","",OFFSET(List1!V$11,tisk!A6,0))</f>
        <v>0</v>
      </c>
      <c r="L7" s="101">
        <f ca="1">IF(B7="","",OFFSET(List1!W$11,tisk!A6,0))</f>
        <v>0</v>
      </c>
      <c r="M7" s="97">
        <f ca="1">IF(B7="","",OFFSET(List1!X$11,tisk!A6,0))</f>
        <v>350000</v>
      </c>
    </row>
    <row r="8" spans="1:13" ht="90" hidden="1" x14ac:dyDescent="0.25">
      <c r="A8" s="76"/>
      <c r="B8" s="101"/>
      <c r="C8" s="2" t="str">
        <f ca="1">IF(B7="","",CONCATENATE("Okres ",OFFSET(List1!G$11,tisk!A6,0),"
","Právní forma","
",OFFSET(List1!H$11,tisk!A6,0),"
","IČO ",OFFSET(List1!I$11,tisk!A6,0),"
 ","B.Ú. ",OFFSET(List1!J$11,tisk!A6,0)))</f>
        <v>Okres Olomouc
Právní forma
Společnost s ručením omezeným
IČO 07389108
 B.Ú. 1896205002/5500</v>
      </c>
      <c r="D8" s="4" t="str">
        <f ca="1">IF(B7="","",OFFSET(List1!M$11,tisk!A6,0))</f>
        <v>Podpora sdílených kol v Olomouckém kraji</v>
      </c>
      <c r="E8" s="103"/>
      <c r="F8" s="51"/>
      <c r="G8" s="97"/>
      <c r="H8" s="105"/>
      <c r="I8" s="101"/>
      <c r="J8" s="101"/>
      <c r="K8" s="101"/>
      <c r="L8" s="101"/>
      <c r="M8" s="97"/>
    </row>
    <row r="9" spans="1:13" ht="63.75" hidden="1" customHeight="1" x14ac:dyDescent="0.25">
      <c r="A9" s="76">
        <f>ROW()/3-1</f>
        <v>2</v>
      </c>
      <c r="B9" s="101"/>
      <c r="C9" s="2" t="str">
        <f ca="1">IF(B7="","",CONCATENATE("Zástupce","
",OFFSET(List1!K$11,tisk!A6,0)))</f>
        <v>Zástupce
Lukáš Luňák, jednatel             Petr Horký, jednatel</v>
      </c>
      <c r="D9" s="4" t="str">
        <f ca="1">IF(B7="","",CONCATENATE("Dotace bude použita na:",OFFSET(List1!N$11,tisk!A6,0)))</f>
        <v>Dotace bude použita na:Dotace bude použita na pokrytí nákladů, které jsou spojené s provozováním systému sdílení kol ve městě Olomouc a Prostějov</v>
      </c>
      <c r="E9" s="103"/>
      <c r="F9" s="52" t="str">
        <f ca="1">IF(B7="","",OFFSET(List1!Q$11,tisk!A6,0))</f>
        <v>12/2020</v>
      </c>
      <c r="G9" s="97"/>
      <c r="H9" s="105"/>
      <c r="I9" s="101"/>
      <c r="J9" s="101"/>
      <c r="K9" s="101"/>
      <c r="L9" s="101"/>
      <c r="M9" s="97"/>
    </row>
    <row r="10" spans="1:13" ht="60" x14ac:dyDescent="0.25">
      <c r="A10" s="85"/>
      <c r="B10" s="101">
        <v>1</v>
      </c>
      <c r="C10" s="2" t="str">
        <f ca="1">IF(B10="","",CONCATENATE(OFFSET(List1!C$11,tisk!A9,0),"
",OFFSET(List1!D$11,tisk!A9,0),"
",OFFSET(List1!E$11,tisk!A9,0),"
",OFFSET(List1!F$11,tisk!A9,0)))</f>
        <v>Obec Červenka
Svatoplukova 16
Červenka
78401</v>
      </c>
      <c r="D10" s="77" t="str">
        <f ca="1">IF(B10="","",OFFSET(List1!L$11,tisk!A9,0))</f>
        <v>Cyklistická stezka Litovel-Červenka-Uničov, na k.ú. Červenka - Zpomalení jízdy vlaků</v>
      </c>
      <c r="E10" s="103">
        <v>886438</v>
      </c>
      <c r="F10" s="82" t="str">
        <f ca="1">IF(B10="","",OFFSET(List1!P$11,tisk!A9,0))</f>
        <v>6/2020</v>
      </c>
      <c r="G10" s="97">
        <v>600000</v>
      </c>
      <c r="H10" s="105" t="str">
        <f ca="1">IF(B10="","",OFFSET(List1!S$11,tisk!A9,0))</f>
        <v>31.01.2021</v>
      </c>
      <c r="I10" s="101">
        <f ca="1">IF(B10="","",OFFSET(List1!T$11,tisk!A9,0))</f>
        <v>0</v>
      </c>
      <c r="J10" s="101">
        <f ca="1">IF(B10="","",OFFSET(List1!U$11,tisk!A9,0))</f>
        <v>0</v>
      </c>
      <c r="K10" s="101">
        <f ca="1">IF(B10="","",OFFSET(List1!V$11,tisk!A9,0))</f>
        <v>0</v>
      </c>
      <c r="L10" s="101">
        <f ca="1">IF(B10="","",OFFSET(List1!W$11,tisk!A9,0))</f>
        <v>0</v>
      </c>
      <c r="M10" s="97">
        <v>600000</v>
      </c>
    </row>
    <row r="11" spans="1:13" ht="113.25" customHeight="1" x14ac:dyDescent="0.25">
      <c r="A11" s="85"/>
      <c r="B11" s="101"/>
      <c r="C11" s="2" t="str">
        <f ca="1">IF(B10="","",CONCATENATE("Okres ",OFFSET(List1!G$11,tisk!A9,0),"
","Právní forma","
",OFFSET(List1!H$11,tisk!A9,0),"
","IČO ",OFFSET(List1!I$11,tisk!A9,0),"
 ","B.Ú. ",OFFSET(List1!J$11,tisk!A9,0)))</f>
        <v>Okres 
Právní forma
Obec, městská část hlavního města Prahy
IČO 00635740
 B.Ú. 23621-811/0100</v>
      </c>
      <c r="D11" s="4" t="str">
        <f ca="1">IF(B10="","",OFFSET(List1!M$11,tisk!A9,0))</f>
        <v>Předmětem projektu je pokrytí nákladů na pomalou jízdu v souvislosti s realizací projektu Cyklistická stezka Litovel–Červenka–Uničov, k.ú. Červenka. Podmínka zpomalení jízdy na 30 km/h byla stanovena ze strany SŽDC v rámci realizace SO 600 Podjezd.</v>
      </c>
      <c r="E11" s="103"/>
      <c r="F11" s="81"/>
      <c r="G11" s="97"/>
      <c r="H11" s="105"/>
      <c r="I11" s="101"/>
      <c r="J11" s="101"/>
      <c r="K11" s="101"/>
      <c r="L11" s="101"/>
      <c r="M11" s="97"/>
    </row>
    <row r="12" spans="1:13" ht="155.25" customHeight="1" x14ac:dyDescent="0.25">
      <c r="A12" s="85">
        <f>ROW()/3-1</f>
        <v>3</v>
      </c>
      <c r="B12" s="102"/>
      <c r="C12" s="86" t="str">
        <f ca="1">IF(B10="","",CONCATENATE("Zástupce","
",OFFSET(List1!K$11,tisk!A9,0)))</f>
        <v>Zástupce
Ing. Vladimír Navrátil, starosta</v>
      </c>
      <c r="D12" s="87" t="str">
        <f ca="1">IF(B10="","",CONCATENATE("Dotace bude použita na:",OFFSET(List1!N$11,tisk!A9,0)))</f>
        <v>Dotace bude použita na:výdajů na pomalou jízdu vlaků v souvislosti s realizací projektu nové regionální cyklostezky „Cyklistická tezka Litovel-Červenka-Uničov, na k. ú. Červenka“ dle uzavřené smlouvy č. 36343/2020 SŽ GŘ O12 a dodatku č. 1 k této smlouvě o provedení omezení na síti Správy železnic a uzavřené smlouvy č. 57278/2020-SŽ-GŘ-O12.</v>
      </c>
      <c r="E12" s="104"/>
      <c r="F12" s="88" t="str">
        <f ca="1">IF(B10="","",OFFSET(List1!Q$11,tisk!A9,0))</f>
        <v>11/2020</v>
      </c>
      <c r="G12" s="98"/>
      <c r="H12" s="106"/>
      <c r="I12" s="102"/>
      <c r="J12" s="102"/>
      <c r="K12" s="102"/>
      <c r="L12" s="102"/>
      <c r="M12" s="98"/>
    </row>
    <row r="13" spans="1:13" s="84" customFormat="1" x14ac:dyDescent="0.25">
      <c r="A13" s="89"/>
      <c r="B13" s="90"/>
      <c r="C13" s="99" t="s">
        <v>76</v>
      </c>
      <c r="D13" s="100"/>
      <c r="E13" s="94">
        <v>886438</v>
      </c>
      <c r="F13" s="91"/>
      <c r="G13" s="95">
        <v>600000</v>
      </c>
      <c r="H13" s="91"/>
      <c r="I13" s="91"/>
      <c r="J13" s="91"/>
      <c r="K13" s="91"/>
      <c r="L13" s="91"/>
      <c r="M13" s="95">
        <v>600000</v>
      </c>
    </row>
    <row r="14" spans="1:13" s="1" customFormat="1" x14ac:dyDescent="0.25">
      <c r="A14" s="56"/>
      <c r="C14" s="2"/>
      <c r="D14" s="4"/>
      <c r="E14" s="8"/>
      <c r="F14" s="53"/>
      <c r="G14" s="6"/>
      <c r="M14" s="6"/>
    </row>
    <row r="15" spans="1:13" s="1" customFormat="1" x14ac:dyDescent="0.25">
      <c r="A15" s="56"/>
      <c r="C15" s="2"/>
      <c r="D15" s="4"/>
      <c r="E15" s="8"/>
      <c r="F15" s="53"/>
      <c r="G15" s="6"/>
      <c r="M15" s="6"/>
    </row>
    <row r="16" spans="1:13" s="1" customFormat="1" x14ac:dyDescent="0.25">
      <c r="A16" s="56"/>
      <c r="C16" s="2"/>
      <c r="D16" s="4"/>
      <c r="E16" s="8"/>
      <c r="F16" s="53"/>
      <c r="G16" s="6"/>
      <c r="M16" s="6"/>
    </row>
    <row r="17" spans="1:13" s="1" customFormat="1" x14ac:dyDescent="0.25">
      <c r="A17" s="56"/>
      <c r="C17" s="2"/>
      <c r="D17" s="4"/>
      <c r="E17" s="8"/>
      <c r="F17" s="53"/>
      <c r="G17" s="6"/>
      <c r="M17" s="6"/>
    </row>
    <row r="18" spans="1:13" s="1" customFormat="1" x14ac:dyDescent="0.25">
      <c r="A18" s="56"/>
      <c r="C18" s="2"/>
      <c r="D18" s="4"/>
      <c r="E18" s="8"/>
      <c r="F18" s="53"/>
      <c r="G18" s="6"/>
      <c r="M18" s="6"/>
    </row>
    <row r="19" spans="1:13" s="1" customFormat="1" x14ac:dyDescent="0.25">
      <c r="A19" s="56"/>
      <c r="C19" s="2"/>
      <c r="D19" s="4"/>
      <c r="E19" s="8"/>
      <c r="F19" s="53"/>
      <c r="G19" s="6"/>
      <c r="M19" s="6"/>
    </row>
    <row r="20" spans="1:13" s="1" customFormat="1" x14ac:dyDescent="0.25">
      <c r="A20" s="56"/>
      <c r="C20" s="2"/>
      <c r="D20" s="4"/>
      <c r="E20" s="8"/>
      <c r="F20" s="53"/>
      <c r="G20" s="6"/>
      <c r="M20" s="6"/>
    </row>
    <row r="21" spans="1:13" s="1" customFormat="1" x14ac:dyDescent="0.25">
      <c r="A21" s="56"/>
      <c r="C21" s="2"/>
      <c r="D21" s="4"/>
      <c r="E21" s="8"/>
      <c r="F21" s="53"/>
      <c r="G21" s="6"/>
      <c r="M21" s="6"/>
    </row>
    <row r="22" spans="1:13" s="1" customFormat="1" x14ac:dyDescent="0.25">
      <c r="A22" s="56"/>
      <c r="C22" s="2"/>
      <c r="D22" s="4"/>
      <c r="E22" s="8"/>
      <c r="F22" s="53"/>
      <c r="G22" s="6"/>
      <c r="M22" s="6"/>
    </row>
    <row r="23" spans="1:13" s="1" customFormat="1" x14ac:dyDescent="0.25">
      <c r="A23" s="56"/>
      <c r="C23" s="2"/>
      <c r="D23" s="4"/>
      <c r="E23" s="8"/>
      <c r="F23" s="53"/>
      <c r="G23" s="6"/>
      <c r="M23" s="6"/>
    </row>
    <row r="24" spans="1:13" x14ac:dyDescent="0.25">
      <c r="C24" s="2"/>
      <c r="D24" s="4"/>
      <c r="E24" s="8"/>
      <c r="F24" s="53"/>
      <c r="G24" s="6"/>
      <c r="H24" s="1"/>
      <c r="I24" s="1"/>
      <c r="J24" s="1"/>
      <c r="K24" s="1"/>
      <c r="L24" s="1"/>
      <c r="M24" s="6"/>
    </row>
    <row r="25" spans="1:13" x14ac:dyDescent="0.25">
      <c r="C25" s="2"/>
      <c r="D25" s="4"/>
      <c r="E25" s="8"/>
      <c r="F25" s="53"/>
      <c r="G25" s="6"/>
      <c r="H25" s="1"/>
      <c r="I25" s="1"/>
      <c r="J25" s="1"/>
      <c r="K25" s="1"/>
      <c r="L25" s="1"/>
      <c r="M25" s="6"/>
    </row>
    <row r="26" spans="1:13" x14ac:dyDescent="0.25">
      <c r="C26" s="2"/>
      <c r="D26" s="4"/>
      <c r="E26" s="8"/>
      <c r="F26" s="53"/>
      <c r="G26" s="6"/>
      <c r="H26" s="1"/>
      <c r="I26" s="1"/>
      <c r="J26" s="1"/>
      <c r="K26" s="1"/>
      <c r="L26" s="1"/>
      <c r="M26" s="6"/>
    </row>
    <row r="27" spans="1:13" x14ac:dyDescent="0.25">
      <c r="C27" s="2"/>
      <c r="D27" s="4"/>
      <c r="E27" s="8"/>
      <c r="F27" s="53"/>
      <c r="G27" s="6"/>
      <c r="H27" s="1"/>
      <c r="I27" s="1"/>
      <c r="J27" s="1"/>
      <c r="K27" s="1"/>
      <c r="L27" s="1"/>
      <c r="M27" s="6"/>
    </row>
    <row r="28" spans="1:13" x14ac:dyDescent="0.25">
      <c r="C28" s="2"/>
      <c r="D28" s="4"/>
      <c r="E28" s="8"/>
      <c r="F28" s="53"/>
      <c r="G28" s="6"/>
      <c r="H28" s="1"/>
      <c r="I28" s="1"/>
      <c r="J28" s="1"/>
      <c r="K28" s="1"/>
      <c r="L28" s="1"/>
      <c r="M28" s="6"/>
    </row>
    <row r="29" spans="1:13" x14ac:dyDescent="0.25">
      <c r="C29" s="2"/>
      <c r="D29" s="4"/>
      <c r="E29" s="8"/>
      <c r="F29" s="53"/>
      <c r="G29" s="6"/>
      <c r="H29" s="1"/>
      <c r="I29" s="1"/>
      <c r="J29" s="1"/>
      <c r="K29" s="1"/>
      <c r="L29" s="1"/>
      <c r="M29" s="6"/>
    </row>
    <row r="30" spans="1:13" x14ac:dyDescent="0.25">
      <c r="C30" s="2"/>
      <c r="D30" s="4"/>
      <c r="E30" s="8"/>
      <c r="F30" s="53"/>
      <c r="G30" s="6"/>
      <c r="H30" s="1"/>
      <c r="I30" s="1"/>
      <c r="J30" s="1"/>
      <c r="K30" s="1"/>
      <c r="L30" s="1"/>
      <c r="M30" s="6"/>
    </row>
    <row r="31" spans="1:13" x14ac:dyDescent="0.25">
      <c r="C31" s="2"/>
      <c r="D31" s="4"/>
      <c r="E31" s="8"/>
      <c r="F31" s="53"/>
      <c r="G31" s="6"/>
      <c r="H31" s="1"/>
      <c r="I31" s="1"/>
      <c r="J31" s="1"/>
      <c r="K31" s="1"/>
      <c r="L31" s="1"/>
      <c r="M31" s="6"/>
    </row>
  </sheetData>
  <mergeCells count="35">
    <mergeCell ref="M1:M3"/>
    <mergeCell ref="M4:M6"/>
    <mergeCell ref="B7:B9"/>
    <mergeCell ref="E7:E9"/>
    <mergeCell ref="G7:G9"/>
    <mergeCell ref="H7:H9"/>
    <mergeCell ref="I7:I9"/>
    <mergeCell ref="J7:J9"/>
    <mergeCell ref="K7:K9"/>
    <mergeCell ref="L7:L9"/>
    <mergeCell ref="M7:M9"/>
    <mergeCell ref="H4:H6"/>
    <mergeCell ref="I4:I6"/>
    <mergeCell ref="J4:J6"/>
    <mergeCell ref="K4:K6"/>
    <mergeCell ref="L4:L6"/>
    <mergeCell ref="B1:B3"/>
    <mergeCell ref="C1:C3"/>
    <mergeCell ref="B4:B6"/>
    <mergeCell ref="E4:E6"/>
    <mergeCell ref="G4:G6"/>
    <mergeCell ref="E1:E3"/>
    <mergeCell ref="F1:F3"/>
    <mergeCell ref="G1:G3"/>
    <mergeCell ref="H1:H3"/>
    <mergeCell ref="I10:I12"/>
    <mergeCell ref="J10:J12"/>
    <mergeCell ref="K10:K12"/>
    <mergeCell ref="L10:L12"/>
    <mergeCell ref="M10:M12"/>
    <mergeCell ref="C13:D13"/>
    <mergeCell ref="B10:B12"/>
    <mergeCell ref="E10:E12"/>
    <mergeCell ref="G10:G12"/>
    <mergeCell ref="H10:H12"/>
  </mergeCells>
  <conditionalFormatting sqref="F6">
    <cfRule type="notContainsBlanks" dxfId="21" priority="36" stopIfTrue="1">
      <formula>LEN(TRIM(F6))&gt;0</formula>
    </cfRule>
  </conditionalFormatting>
  <conditionalFormatting sqref="D6">
    <cfRule type="notContainsBlanks" dxfId="20" priority="35" stopIfTrue="1">
      <formula>LEN(TRIM(D6))&gt;0</formula>
    </cfRule>
  </conditionalFormatting>
  <conditionalFormatting sqref="D5">
    <cfRule type="notContainsBlanks" dxfId="19" priority="34" stopIfTrue="1">
      <formula>LEN(TRIM(D5))&gt;0</formula>
    </cfRule>
  </conditionalFormatting>
  <conditionalFormatting sqref="C6">
    <cfRule type="notContainsBlanks" dxfId="18" priority="33" stopIfTrue="1">
      <formula>LEN(TRIM(C6))&gt;0</formula>
    </cfRule>
  </conditionalFormatting>
  <conditionalFormatting sqref="B4:B6">
    <cfRule type="notContainsBlanks" dxfId="17" priority="44" stopIfTrue="1">
      <formula>LEN(TRIM(B4))&gt;0</formula>
    </cfRule>
  </conditionalFormatting>
  <conditionalFormatting sqref="D4">
    <cfRule type="notContainsBlanks" dxfId="16" priority="27" stopIfTrue="1">
      <formula>LEN(TRIM(D4))&gt;0</formula>
    </cfRule>
  </conditionalFormatting>
  <conditionalFormatting sqref="C4">
    <cfRule type="notContainsBlanks" dxfId="15" priority="26" stopIfTrue="1">
      <formula>LEN(TRIM(C4))&gt;0</formula>
    </cfRule>
  </conditionalFormatting>
  <conditionalFormatting sqref="E4:E6">
    <cfRule type="notContainsBlanks" dxfId="14" priority="25" stopIfTrue="1">
      <formula>LEN(TRIM(E4))&gt;0</formula>
    </cfRule>
  </conditionalFormatting>
  <conditionalFormatting sqref="F4">
    <cfRule type="notContainsBlanks" dxfId="13" priority="24" stopIfTrue="1">
      <formula>LEN(TRIM(F4))&gt;0</formula>
    </cfRule>
  </conditionalFormatting>
  <conditionalFormatting sqref="G4:L6">
    <cfRule type="notContainsBlanks" dxfId="12" priority="43" stopIfTrue="1">
      <formula>LEN(TRIM(G4))&gt;0</formula>
    </cfRule>
  </conditionalFormatting>
  <conditionalFormatting sqref="M4:M6">
    <cfRule type="notContainsBlanks" dxfId="11" priority="23" stopIfTrue="1">
      <formula>LEN(TRIM(M4))&gt;0</formula>
    </cfRule>
  </conditionalFormatting>
  <conditionalFormatting sqref="F9 F12">
    <cfRule type="notContainsBlanks" dxfId="10" priority="9" stopIfTrue="1">
      <formula>LEN(TRIM(F9))&gt;0</formula>
    </cfRule>
  </conditionalFormatting>
  <conditionalFormatting sqref="D9 D12">
    <cfRule type="notContainsBlanks" dxfId="9" priority="8" stopIfTrue="1">
      <formula>LEN(TRIM(D9))&gt;0</formula>
    </cfRule>
  </conditionalFormatting>
  <conditionalFormatting sqref="D8 D11">
    <cfRule type="notContainsBlanks" dxfId="8" priority="7" stopIfTrue="1">
      <formula>LEN(TRIM(D8))&gt;0</formula>
    </cfRule>
  </conditionalFormatting>
  <conditionalFormatting sqref="C9 C12">
    <cfRule type="notContainsBlanks" dxfId="7" priority="6" stopIfTrue="1">
      <formula>LEN(TRIM(C9))&gt;0</formula>
    </cfRule>
  </conditionalFormatting>
  <conditionalFormatting sqref="B7:B12">
    <cfRule type="notContainsBlanks" dxfId="6" priority="11" stopIfTrue="1">
      <formula>LEN(TRIM(B7))&gt;0</formula>
    </cfRule>
  </conditionalFormatting>
  <conditionalFormatting sqref="D7 D10">
    <cfRule type="notContainsBlanks" dxfId="5" priority="5" stopIfTrue="1">
      <formula>LEN(TRIM(D7))&gt;0</formula>
    </cfRule>
  </conditionalFormatting>
  <conditionalFormatting sqref="C7 C10">
    <cfRule type="notContainsBlanks" dxfId="4" priority="4" stopIfTrue="1">
      <formula>LEN(TRIM(C7))&gt;0</formula>
    </cfRule>
  </conditionalFormatting>
  <conditionalFormatting sqref="E7:E12">
    <cfRule type="notContainsBlanks" dxfId="3" priority="3" stopIfTrue="1">
      <formula>LEN(TRIM(E7))&gt;0</formula>
    </cfRule>
  </conditionalFormatting>
  <conditionalFormatting sqref="F7 F10">
    <cfRule type="notContainsBlanks" dxfId="2" priority="2" stopIfTrue="1">
      <formula>LEN(TRIM(F7))&gt;0</formula>
    </cfRule>
  </conditionalFormatting>
  <conditionalFormatting sqref="G7:L12">
    <cfRule type="notContainsBlanks" dxfId="1" priority="10" stopIfTrue="1">
      <formula>LEN(TRIM(G7))&gt;0</formula>
    </cfRule>
  </conditionalFormatting>
  <conditionalFormatting sqref="M7:M12">
    <cfRule type="notContainsBlanks" dxfId="0" priority="1" stopIfTrue="1">
      <formula>LEN(TRIM(M7))&gt;0</formula>
    </cfRule>
  </conditionalFormatting>
  <pageMargins left="0.70866141732283472" right="0.70866141732283472" top="0.78740157480314965" bottom="0.78740157480314965" header="0.31496062992125984" footer="0.31496062992125984"/>
  <pageSetup paperSize="9" scale="91" firstPageNumber="3" fitToHeight="0" orientation="landscape" useFirstPageNumber="1" r:id="rId1"/>
  <headerFooter alignWithMargins="0">
    <oddHeader>&amp;LPříloha č. 1
Přehled individuálních dotací v oblasti dopravy</oddHeader>
    <oddFooter xml:space="preserve">&amp;LZastupitelstvo Olomouckého kraje 21-09-2020
70-Žádost obce Červenka o poskytnutí individuální dotace v oblasti dopravy
Příloha č. 1-Přehled individuálních žádostí v oblasti dopravy&amp;R
Strana &amp;P (celkem 11)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List1</vt:lpstr>
      <vt:lpstr>tisk</vt:lpstr>
      <vt:lpstr>DZACATEK</vt:lpstr>
      <vt:lpstr>FZACATEK</vt:lpstr>
      <vt:lpstr>LZACATEK</vt:lpstr>
      <vt:lpstr>tisk!Oblast_tisku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Přecechtělová Lenka</cp:lastModifiedBy>
  <cp:lastPrinted>2017-01-27T11:11:41Z</cp:lastPrinted>
  <dcterms:created xsi:type="dcterms:W3CDTF">2016-08-30T11:35:03Z</dcterms:created>
  <dcterms:modified xsi:type="dcterms:W3CDTF">2020-09-14T13:27:49Z</dcterms:modified>
</cp:coreProperties>
</file>