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Zastupitelstvo\ZOK 21.9.2020\"/>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4" r:id="rId4"/>
    <sheet name="Příloha č. 5" sheetId="8" r:id="rId5"/>
    <sheet name="Příloha  č. 6" sheetId="5" r:id="rId6"/>
  </sheets>
  <definedNames>
    <definedName name="_xlnm.Print_Area" localSheetId="0">'Příloha č. 1'!$A$1:$E$398</definedName>
    <definedName name="_xlnm.Print_Area" localSheetId="1">'Příloha č. 2'!$A$1:$E$1848</definedName>
    <definedName name="_xlnm.Print_Area" localSheetId="2">'Příloha č. 3'!$A$1:$E$1790</definedName>
    <definedName name="_xlnm.Print_Area" localSheetId="3">'Příloha č. 4'!$A$1:$E$24</definedName>
    <definedName name="_xlnm.Print_Area" localSheetId="4">'Příloha č. 5'!$A$1:$E$77</definedName>
  </definedNames>
  <calcPr calcId="162913"/>
</workbook>
</file>

<file path=xl/calcChain.xml><?xml version="1.0" encoding="utf-8"?>
<calcChain xmlns="http://schemas.openxmlformats.org/spreadsheetml/2006/main">
  <c r="E397" i="1" l="1"/>
  <c r="E390" i="1"/>
  <c r="E372" i="1"/>
  <c r="E348" i="1"/>
  <c r="E330" i="1"/>
  <c r="E308" i="1"/>
  <c r="E289" i="1"/>
  <c r="E268" i="1"/>
  <c r="E259" i="1"/>
  <c r="E241" i="1"/>
  <c r="E233" i="1"/>
  <c r="E215" i="1"/>
  <c r="E205" i="1"/>
  <c r="E206" i="1" s="1"/>
  <c r="E187" i="1"/>
  <c r="E179" i="1"/>
  <c r="E178" i="1"/>
  <c r="E155" i="1"/>
  <c r="E154" i="1"/>
  <c r="E148" i="1"/>
  <c r="E147" i="1"/>
  <c r="E128" i="1"/>
  <c r="E121" i="1"/>
  <c r="E103" i="1"/>
  <c r="E96" i="1"/>
  <c r="E95" i="1"/>
  <c r="E77" i="1"/>
  <c r="E70" i="1"/>
  <c r="E69" i="1"/>
  <c r="E48" i="1"/>
  <c r="E40" i="1"/>
  <c r="E41" i="1" s="1"/>
  <c r="E22" i="1"/>
  <c r="E15" i="1"/>
  <c r="E14" i="1"/>
  <c r="E23" i="4" l="1"/>
  <c r="E16" i="4"/>
  <c r="E1847" i="6"/>
  <c r="E1839" i="6"/>
  <c r="E1813" i="6"/>
  <c r="E1806" i="6"/>
  <c r="E1788" i="6"/>
  <c r="E1766" i="6"/>
  <c r="E1743" i="6"/>
  <c r="E1747" i="6" s="1"/>
  <c r="E1724" i="6"/>
  <c r="E1723" i="6"/>
  <c r="E1697" i="6"/>
  <c r="E1696" i="6"/>
  <c r="E1695" i="6"/>
  <c r="E1678" i="6"/>
  <c r="E1671" i="6"/>
  <c r="E1651" i="6"/>
  <c r="E1632" i="6"/>
  <c r="E1602" i="6"/>
  <c r="E1580" i="6"/>
  <c r="E1549" i="6"/>
  <c r="E1528" i="6"/>
  <c r="E1497" i="6"/>
  <c r="E1476" i="6"/>
  <c r="E1446" i="6"/>
  <c r="E1425" i="6"/>
  <c r="E1392" i="6"/>
  <c r="E1371" i="6"/>
  <c r="E1351" i="6"/>
  <c r="E1331" i="6"/>
  <c r="E1311" i="6"/>
  <c r="E1307" i="6"/>
  <c r="E1286" i="6"/>
  <c r="E1288" i="6" s="1"/>
  <c r="E1255" i="6"/>
  <c r="E1254" i="6"/>
  <c r="E1236" i="6"/>
  <c r="E1229" i="6"/>
  <c r="E1209" i="6"/>
  <c r="E1210" i="6" s="1"/>
  <c r="E1203" i="6"/>
  <c r="E1180" i="6"/>
  <c r="E1173" i="6"/>
  <c r="E1151" i="6"/>
  <c r="E1141" i="6"/>
  <c r="E1120" i="6"/>
  <c r="E1112" i="6"/>
  <c r="E1082" i="6"/>
  <c r="E1075" i="6"/>
  <c r="E1054" i="6"/>
  <c r="E1047" i="6"/>
  <c r="E1028" i="6"/>
  <c r="E1029" i="6" s="1"/>
  <c r="E1021" i="6"/>
  <c r="E1022" i="6" s="1"/>
  <c r="E1014" i="6"/>
  <c r="E1015" i="6" s="1"/>
  <c r="E994" i="6"/>
  <c r="E987" i="6"/>
  <c r="E980" i="6"/>
  <c r="E973" i="6"/>
  <c r="E965" i="6"/>
  <c r="E957" i="6"/>
  <c r="E950" i="6"/>
  <c r="E943" i="6"/>
  <c r="E935" i="6"/>
  <c r="E928" i="6"/>
  <c r="E920" i="6"/>
  <c r="E898" i="6"/>
  <c r="E900" i="6" s="1"/>
  <c r="E891" i="6"/>
  <c r="E873" i="6"/>
  <c r="E866" i="6"/>
  <c r="E846" i="6"/>
  <c r="E845" i="6"/>
  <c r="E839" i="6"/>
  <c r="E838" i="6"/>
  <c r="E820" i="6"/>
  <c r="E812" i="6"/>
  <c r="E813" i="6" s="1"/>
  <c r="E794" i="6"/>
  <c r="E787" i="6"/>
  <c r="E786" i="6"/>
  <c r="E768" i="6"/>
  <c r="E767" i="6"/>
  <c r="E761" i="6"/>
  <c r="E760" i="6"/>
  <c r="E741" i="6"/>
  <c r="E733" i="6"/>
  <c r="E734" i="6" s="1"/>
  <c r="E715" i="6"/>
  <c r="E707" i="6"/>
  <c r="E708" i="6" s="1"/>
  <c r="E690" i="6"/>
  <c r="E683" i="6"/>
  <c r="E682" i="6"/>
  <c r="E663" i="6"/>
  <c r="E664" i="6" s="1"/>
  <c r="E656" i="6"/>
  <c r="E657" i="6" s="1"/>
  <c r="E638" i="6"/>
  <c r="E631" i="6"/>
  <c r="E611" i="6"/>
  <c r="E604" i="6"/>
  <c r="E586" i="6"/>
  <c r="E579" i="6"/>
  <c r="E559" i="6"/>
  <c r="E552" i="6"/>
  <c r="E534" i="6"/>
  <c r="E527" i="6"/>
  <c r="E507" i="6"/>
  <c r="E500" i="6"/>
  <c r="E482" i="6"/>
  <c r="E475" i="6"/>
  <c r="E456" i="6"/>
  <c r="E449" i="6"/>
  <c r="E430" i="6"/>
  <c r="E423" i="6"/>
  <c r="E398" i="6"/>
  <c r="E391" i="6"/>
  <c r="E371" i="6"/>
  <c r="E358" i="6"/>
  <c r="E338" i="6"/>
  <c r="E337" i="6"/>
  <c r="E339" i="6" s="1"/>
  <c r="E331" i="6"/>
  <c r="E307" i="6"/>
  <c r="E306" i="6"/>
  <c r="E308" i="6" s="1"/>
  <c r="E300" i="6"/>
  <c r="E280" i="6"/>
  <c r="E275" i="6"/>
  <c r="E268" i="6"/>
  <c r="E241" i="6"/>
  <c r="E234" i="6"/>
  <c r="E215" i="6"/>
  <c r="E207" i="6"/>
  <c r="E188" i="6"/>
  <c r="E180" i="6"/>
  <c r="E181" i="6" s="1"/>
  <c r="E163" i="6"/>
  <c r="E152" i="6"/>
  <c r="E135" i="6"/>
  <c r="E128" i="6"/>
  <c r="E111" i="6"/>
  <c r="E100" i="6"/>
  <c r="E83" i="6"/>
  <c r="E76" i="6"/>
  <c r="E59" i="6"/>
  <c r="E47" i="6"/>
  <c r="E29" i="6"/>
  <c r="E19" i="6"/>
  <c r="E1267" i="6" l="1"/>
  <c r="E1725" i="6"/>
  <c r="E1789" i="7"/>
  <c r="E1782" i="7"/>
  <c r="E1774" i="7"/>
  <c r="E1775" i="7" s="1"/>
  <c r="E1760" i="7"/>
  <c r="E1759" i="7"/>
  <c r="E1762" i="7" s="1"/>
  <c r="E1750" i="7"/>
  <c r="E1749" i="7"/>
  <c r="E1753" i="7" s="1"/>
  <c r="E1741" i="7"/>
  <c r="E1740" i="7"/>
  <c r="E1739" i="7"/>
  <c r="E1742" i="7" s="1"/>
  <c r="E1731" i="7"/>
  <c r="E1730" i="7"/>
  <c r="E1733" i="7" s="1"/>
  <c r="E1723" i="7"/>
  <c r="E1713" i="7"/>
  <c r="E1711" i="7"/>
  <c r="E1710" i="7"/>
  <c r="E1709" i="7"/>
  <c r="E1715" i="7" s="1"/>
  <c r="E1708" i="7"/>
  <c r="E1702" i="7"/>
  <c r="E1693" i="7"/>
  <c r="E1695" i="7" s="1"/>
  <c r="E1687" i="7"/>
  <c r="E1679" i="7"/>
  <c r="E1680" i="7" s="1"/>
  <c r="E1671" i="7"/>
  <c r="E1662" i="7"/>
  <c r="E1646" i="7"/>
  <c r="E1647" i="7" s="1"/>
  <c r="E1645" i="7"/>
  <c r="E1644" i="7"/>
  <c r="E1636" i="7"/>
  <c r="E1637" i="7" s="1"/>
  <c r="E1630" i="7"/>
  <c r="E1620" i="7"/>
  <c r="E1621" i="7" s="1"/>
  <c r="E1610" i="7"/>
  <c r="E1604" i="7"/>
  <c r="E1606" i="7" s="1"/>
  <c r="E1597" i="7"/>
  <c r="E1590" i="7"/>
  <c r="E1583" i="7"/>
  <c r="E1576" i="7"/>
  <c r="E1570" i="7"/>
  <c r="E1569" i="7"/>
  <c r="E1566" i="7"/>
  <c r="E1555" i="7"/>
  <c r="E1557" i="7" s="1"/>
  <c r="E1532" i="7"/>
  <c r="E1531" i="7"/>
  <c r="E1530" i="7"/>
  <c r="E1529" i="7"/>
  <c r="E1528" i="7"/>
  <c r="E1527" i="7"/>
  <c r="E1501" i="7"/>
  <c r="E1477" i="7"/>
  <c r="E1446" i="7"/>
  <c r="E1425" i="7"/>
  <c r="E1398" i="7"/>
  <c r="E1372" i="7"/>
  <c r="E1345" i="7"/>
  <c r="E1338" i="7"/>
  <c r="E1317" i="7"/>
  <c r="E1316" i="7"/>
  <c r="E1319" i="7" s="1"/>
  <c r="E1299" i="7"/>
  <c r="E1279" i="7"/>
  <c r="E1278" i="7"/>
  <c r="E1280" i="7" s="1"/>
  <c r="E1260" i="7"/>
  <c r="E1261" i="7" s="1"/>
  <c r="E1254" i="7"/>
  <c r="E1233" i="7"/>
  <c r="E1214" i="7"/>
  <c r="E1189" i="7"/>
  <c r="E1163" i="7"/>
  <c r="E1162" i="7"/>
  <c r="E1169" i="7" s="1"/>
  <c r="E1143" i="7"/>
  <c r="E1123" i="7"/>
  <c r="E1104" i="7"/>
  <c r="E1099" i="7"/>
  <c r="E1100" i="7" s="1"/>
  <c r="E1070" i="7"/>
  <c r="E1065" i="7"/>
  <c r="E1061" i="7"/>
  <c r="E1060" i="7"/>
  <c r="E1039" i="7"/>
  <c r="E1031" i="7"/>
  <c r="E1032" i="7" s="1"/>
  <c r="E1014" i="7"/>
  <c r="E996" i="7"/>
  <c r="E973" i="7"/>
  <c r="E954" i="7"/>
  <c r="E932" i="7"/>
  <c r="E909" i="7"/>
  <c r="E911" i="7" s="1"/>
  <c r="E892" i="7"/>
  <c r="E873" i="7"/>
  <c r="E866" i="7"/>
  <c r="E845" i="7"/>
  <c r="E838" i="7"/>
  <c r="E820" i="7"/>
  <c r="E813" i="7"/>
  <c r="E794" i="7"/>
  <c r="E787" i="7"/>
  <c r="E763" i="7"/>
  <c r="E756" i="7"/>
  <c r="E735" i="7"/>
  <c r="E727" i="7"/>
  <c r="E720" i="7"/>
  <c r="E699" i="7"/>
  <c r="E692" i="7"/>
  <c r="E675" i="7"/>
  <c r="E674" i="7"/>
  <c r="E667" i="7"/>
  <c r="E668" i="7" s="1"/>
  <c r="E649" i="7"/>
  <c r="E641" i="7"/>
  <c r="E642" i="7" s="1"/>
  <c r="E623" i="7"/>
  <c r="E616" i="7"/>
  <c r="E615" i="7"/>
  <c r="E596" i="7"/>
  <c r="E597" i="7" s="1"/>
  <c r="E589" i="7"/>
  <c r="E590" i="7" s="1"/>
  <c r="E569" i="7"/>
  <c r="E561" i="7"/>
  <c r="E562" i="7" s="1"/>
  <c r="E544" i="7"/>
  <c r="E536" i="7"/>
  <c r="E537" i="7" s="1"/>
  <c r="E517" i="7"/>
  <c r="E518" i="7" s="1"/>
  <c r="E510" i="7"/>
  <c r="E511" i="7" s="1"/>
  <c r="E493" i="7"/>
  <c r="E492" i="7"/>
  <c r="E485" i="7"/>
  <c r="E486" i="7" s="1"/>
  <c r="E467" i="7"/>
  <c r="E468" i="7" s="1"/>
  <c r="E460" i="7"/>
  <c r="E461" i="7" s="1"/>
  <c r="E442" i="7"/>
  <c r="E441" i="7"/>
  <c r="E434" i="7"/>
  <c r="E435" i="7" s="1"/>
  <c r="E416" i="7"/>
  <c r="E409" i="7"/>
  <c r="E390" i="7"/>
  <c r="E389" i="7"/>
  <c r="E391" i="7" s="1"/>
  <c r="E383" i="7"/>
  <c r="E356" i="7"/>
  <c r="E349" i="7"/>
  <c r="E328" i="7"/>
  <c r="E326" i="7"/>
  <c r="E320" i="7"/>
  <c r="E294" i="7"/>
  <c r="E287" i="7"/>
  <c r="E268" i="7"/>
  <c r="E255" i="7"/>
  <c r="E235" i="7"/>
  <c r="E228" i="7"/>
  <c r="E206" i="7"/>
  <c r="E199" i="7"/>
  <c r="E179" i="7"/>
  <c r="E172" i="7"/>
  <c r="E153" i="7"/>
  <c r="E146" i="7"/>
  <c r="E128" i="7"/>
  <c r="E121" i="7"/>
  <c r="E102" i="7"/>
  <c r="E101" i="7"/>
  <c r="E103" i="7" s="1"/>
  <c r="E95" i="7"/>
  <c r="E76" i="7"/>
  <c r="E69" i="7"/>
  <c r="E50" i="7"/>
  <c r="E43" i="7"/>
  <c r="E25" i="7"/>
  <c r="E17" i="7"/>
  <c r="E76" i="8"/>
  <c r="E69" i="8"/>
  <c r="E51" i="8"/>
  <c r="E44" i="8"/>
  <c r="E25" i="8"/>
  <c r="E17" i="8"/>
  <c r="E18" i="8" s="1"/>
  <c r="B53" i="5"/>
  <c r="C52" i="5"/>
  <c r="C51" i="5"/>
  <c r="C53" i="5" s="1"/>
  <c r="B46" i="5"/>
  <c r="B48" i="5" s="1"/>
  <c r="B57" i="5" s="1"/>
  <c r="C45" i="5"/>
  <c r="C44" i="5"/>
  <c r="C43" i="5"/>
  <c r="C40" i="5"/>
  <c r="C39" i="5"/>
  <c r="C37" i="5"/>
  <c r="C36" i="5"/>
  <c r="C35" i="5"/>
  <c r="C31" i="5"/>
  <c r="C46" i="5" s="1"/>
  <c r="C48" i="5" s="1"/>
  <c r="C57" i="5" s="1"/>
  <c r="C26" i="5"/>
  <c r="C28" i="5" s="1"/>
  <c r="C56" i="5" s="1"/>
  <c r="B26" i="5"/>
  <c r="B28" i="5" s="1"/>
  <c r="B56" i="5" s="1"/>
  <c r="C25" i="5"/>
  <c r="C24" i="5"/>
  <c r="C21" i="5"/>
  <c r="C20" i="5"/>
  <c r="C18" i="5"/>
  <c r="C17" i="5"/>
  <c r="C16" i="5"/>
  <c r="C11" i="5"/>
  <c r="C10" i="5"/>
  <c r="E1572" i="7" l="1"/>
  <c r="E1535" i="7"/>
  <c r="E1071" i="7"/>
</calcChain>
</file>

<file path=xl/comments1.xml><?xml version="1.0" encoding="utf-8"?>
<comments xmlns="http://schemas.openxmlformats.org/spreadsheetml/2006/main">
  <authors>
    <author>Navrátilová Lenka</author>
  </authors>
  <commentList>
    <comment ref="C3" authorId="0" shapeId="0">
      <text>
        <r>
          <rPr>
            <b/>
            <sz val="9"/>
            <color indexed="81"/>
            <rFont val="Tahoma"/>
            <family val="2"/>
            <charset val="238"/>
          </rPr>
          <t>Navrátilová Lenka:</t>
        </r>
        <r>
          <rPr>
            <sz val="9"/>
            <color indexed="81"/>
            <rFont val="Tahoma"/>
            <family val="2"/>
            <charset val="238"/>
          </rPr>
          <t xml:space="preserve">
327+8600 daň z příjmu PO za kraj</t>
        </r>
      </text>
    </comment>
    <comment ref="C5" authorId="0" shapeId="0">
      <text>
        <r>
          <rPr>
            <b/>
            <sz val="9"/>
            <color indexed="81"/>
            <rFont val="Tahoma"/>
            <family val="2"/>
            <charset val="238"/>
          </rPr>
          <t>Navrátilová Lenka:</t>
        </r>
        <r>
          <rPr>
            <sz val="9"/>
            <color indexed="81"/>
            <rFont val="Tahoma"/>
            <family val="2"/>
            <charset val="238"/>
          </rPr>
          <t xml:space="preserve">
26+370
</t>
        </r>
      </text>
    </comment>
    <comment ref="C6" authorId="0" shapeId="0">
      <text>
        <r>
          <rPr>
            <b/>
            <sz val="9"/>
            <color indexed="81"/>
            <rFont val="Tahoma"/>
            <family val="2"/>
            <charset val="238"/>
          </rPr>
          <t>Navrátilová Lenka:</t>
        </r>
        <r>
          <rPr>
            <sz val="9"/>
            <color indexed="81"/>
            <rFont val="Tahoma"/>
            <family val="2"/>
            <charset val="238"/>
          </rPr>
          <t xml:space="preserve">
67+5220
75+1013
85+5
92+89
93+6331
174+125
211+1649
289+15
406+55
</t>
        </r>
      </text>
    </comment>
    <comment ref="C7" authorId="0" shapeId="0">
      <text>
        <r>
          <rPr>
            <b/>
            <sz val="9"/>
            <color indexed="81"/>
            <rFont val="Tahoma"/>
            <family val="2"/>
            <charset val="238"/>
          </rPr>
          <t>Navrátilová Lenka:</t>
        </r>
        <r>
          <rPr>
            <sz val="9"/>
            <color indexed="81"/>
            <rFont val="Tahoma"/>
            <family val="2"/>
            <charset val="238"/>
          </rPr>
          <t xml:space="preserve">
156+644
328-57
</t>
        </r>
      </text>
    </comment>
    <comment ref="C8" authorId="0" shapeId="0">
      <text>
        <r>
          <rPr>
            <b/>
            <sz val="9"/>
            <color indexed="81"/>
            <rFont val="Tahoma"/>
            <family val="2"/>
            <charset val="238"/>
          </rPr>
          <t>Navrátilová Lenka:</t>
        </r>
        <r>
          <rPr>
            <sz val="9"/>
            <color indexed="81"/>
            <rFont val="Tahoma"/>
            <family val="2"/>
            <charset val="238"/>
          </rPr>
          <t xml:space="preserve">
122+45
155+186
195+56
</t>
        </r>
      </text>
    </comment>
    <comment ref="C9" authorId="0" shapeId="0">
      <text>
        <r>
          <rPr>
            <b/>
            <sz val="9"/>
            <color indexed="81"/>
            <rFont val="Tahoma"/>
            <family val="2"/>
            <charset val="238"/>
          </rPr>
          <t>Navrátilová Lenka:</t>
        </r>
        <r>
          <rPr>
            <sz val="9"/>
            <color indexed="81"/>
            <rFont val="Tahoma"/>
            <family val="2"/>
            <charset val="238"/>
          </rPr>
          <t xml:space="preserve">
9+1
25+1
35+16
36+600
37+54
54+95
64+85
65+85
66+63
69+10
82+1
97+59
98+55
123+1686
141+12
142+911
177+(89)88
199+800
230+60
231+506
232+161
283+400
290+165
291+211
292+683
326+12538
329+6000
335+48
336+39
407+18
408+33
409+42
410+67
411+45
456+3000
</t>
        </r>
      </text>
    </comment>
    <comment ref="C10" authorId="0" shapeId="0">
      <text>
        <r>
          <rPr>
            <b/>
            <sz val="9"/>
            <color indexed="81"/>
            <rFont val="Tahoma"/>
            <family val="2"/>
            <charset val="238"/>
          </rPr>
          <t>Navrátilová Lenka:</t>
        </r>
        <r>
          <rPr>
            <sz val="9"/>
            <color indexed="81"/>
            <rFont val="Tahoma"/>
            <family val="2"/>
            <charset val="238"/>
          </rPr>
          <t xml:space="preserve">
157+300
521+10000
</t>
        </r>
      </text>
    </comment>
    <comment ref="C11" authorId="0" shapeId="0">
      <text>
        <r>
          <rPr>
            <b/>
            <sz val="9"/>
            <color indexed="81"/>
            <rFont val="Tahoma"/>
            <family val="2"/>
            <charset val="238"/>
          </rPr>
          <t>Navrátilová Lenka:</t>
        </r>
        <r>
          <rPr>
            <sz val="9"/>
            <color indexed="81"/>
            <rFont val="Tahoma"/>
            <family val="2"/>
            <charset val="238"/>
          </rPr>
          <t xml:space="preserve">
519+3917
</t>
        </r>
      </text>
    </comment>
    <comment ref="C15"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t>
        </r>
      </text>
    </comment>
    <comment ref="C16" authorId="0" shapeId="0">
      <text>
        <r>
          <rPr>
            <b/>
            <sz val="9"/>
            <color indexed="81"/>
            <rFont val="Tahoma"/>
            <family val="2"/>
            <charset val="238"/>
          </rPr>
          <t>Navrátilová Lenka:</t>
        </r>
        <r>
          <rPr>
            <sz val="9"/>
            <color indexed="81"/>
            <rFont val="Tahoma"/>
            <family val="2"/>
            <charset val="238"/>
          </rPr>
          <t xml:space="preserve">
62+1374358
76+8500
128+18
212+806
455+71286
462+584
</t>
        </r>
      </text>
    </comment>
    <comment ref="C17" authorId="0" shapeId="0">
      <text>
        <r>
          <rPr>
            <b/>
            <sz val="9"/>
            <color indexed="81"/>
            <rFont val="Tahoma"/>
            <family val="2"/>
            <charset val="238"/>
          </rPr>
          <t>Navrátilová Lenka:</t>
        </r>
        <r>
          <rPr>
            <sz val="9"/>
            <color indexed="81"/>
            <rFont val="Tahoma"/>
            <family val="2"/>
            <charset val="238"/>
          </rPr>
          <t xml:space="preserve">
264+6504
331+145200
373+205135
470-99
</t>
        </r>
      </text>
    </comment>
    <comment ref="C18" authorId="0" shapeId="0">
      <text>
        <r>
          <rPr>
            <b/>
            <sz val="9"/>
            <color indexed="81"/>
            <rFont val="Tahoma"/>
            <family val="2"/>
            <charset val="238"/>
          </rPr>
          <t>Navrátilová Lenka:</t>
        </r>
        <r>
          <rPr>
            <sz val="9"/>
            <color indexed="81"/>
            <rFont val="Tahoma"/>
            <family val="2"/>
            <charset val="238"/>
          </rPr>
          <t xml:space="preserve">
263+655
364+388
389+10
391+10
459+77
460+62
</t>
        </r>
      </text>
    </comment>
    <comment ref="C19" authorId="0" shapeId="0">
      <text>
        <r>
          <rPr>
            <b/>
            <sz val="9"/>
            <color indexed="81"/>
            <rFont val="Tahoma"/>
            <family val="2"/>
            <charset val="238"/>
          </rPr>
          <t>Navrátilová Lenka:</t>
        </r>
        <r>
          <rPr>
            <sz val="9"/>
            <color indexed="81"/>
            <rFont val="Tahoma"/>
            <family val="2"/>
            <charset val="238"/>
          </rPr>
          <t xml:space="preserve">
129+1000
130+1206
284+3320
374+52239
396+754
397+2000
</t>
        </r>
      </text>
    </comment>
    <comment ref="C20"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463+198
464+103
</t>
        </r>
      </text>
    </comment>
    <comment ref="C21" authorId="0" shapeId="0">
      <text>
        <r>
          <rPr>
            <b/>
            <sz val="9"/>
            <color indexed="81"/>
            <rFont val="Tahoma"/>
            <family val="2"/>
            <charset val="238"/>
          </rPr>
          <t>Navrátilová Lenka:</t>
        </r>
        <r>
          <rPr>
            <sz val="9"/>
            <color indexed="81"/>
            <rFont val="Tahoma"/>
            <family val="2"/>
            <charset val="238"/>
          </rPr>
          <t xml:space="preserve">
165+495
194+10000 koronavir
461+200
</t>
        </r>
      </text>
    </comment>
    <comment ref="C22" authorId="0" shapeId="0">
      <text>
        <r>
          <rPr>
            <b/>
            <sz val="9"/>
            <color indexed="81"/>
            <rFont val="Tahoma"/>
            <family val="2"/>
            <charset val="238"/>
          </rPr>
          <t>Navrátilová Lenka:</t>
        </r>
        <r>
          <rPr>
            <sz val="9"/>
            <color indexed="81"/>
            <rFont val="Tahoma"/>
            <family val="2"/>
            <charset val="238"/>
          </rPr>
          <t xml:space="preserve">
41+556
83+315 z KŘ do SF
84+13 z OKH na SF</t>
        </r>
      </text>
    </comment>
    <comment ref="C24" authorId="0" shapeId="0">
      <text>
        <r>
          <rPr>
            <b/>
            <sz val="9"/>
            <color indexed="81"/>
            <rFont val="Tahoma"/>
            <family val="2"/>
            <charset val="238"/>
          </rPr>
          <t>Navrátilová Lenka:</t>
        </r>
        <r>
          <rPr>
            <sz val="9"/>
            <color indexed="81"/>
            <rFont val="Tahoma"/>
            <family val="2"/>
            <charset val="238"/>
          </rPr>
          <t xml:space="preserve">
61+34363
81+4798
85+5
89+1390
90+17451
91+48
92+89
121+1382
127+3312
132+2055
133+975
154+659
158+177
168+16493
169+735
171+18690
172+7530
173+665
174+125
198+174
205+15418
210+4300
211+2668
217+(44321)44320
218+6459
219+20932
220+313
265+143715
288+6216
294+1435
333+1872
365+14250
369+2798
390+9684
398+36697
399+6862
400+15
401+243
457+2094
458+733
465+51684
466+39672
467+14703
468+36
469+35934
471-4978
520+585
</t>
        </r>
      </text>
    </comment>
    <comment ref="C25" authorId="0" shapeId="0">
      <text>
        <r>
          <rPr>
            <b/>
            <sz val="9"/>
            <color indexed="81"/>
            <rFont val="Tahoma"/>
            <family val="2"/>
            <charset val="238"/>
          </rPr>
          <t>Navrátilová Lenka:</t>
        </r>
        <r>
          <rPr>
            <sz val="9"/>
            <color indexed="81"/>
            <rFont val="Tahoma"/>
            <family val="2"/>
            <charset val="238"/>
          </rPr>
          <t xml:space="preserve">
53+98
77+18339
83+10861
84+5120
94+28753
96+24
134+(414)441
135+4802
175+201
209+6
221+3
222+1
223+3
224+20
225+997
267+2300
287+41
334+270
363+2243
404+88
405+7
423+31507 (celkem 31936)
472+486
</t>
        </r>
      </text>
    </comment>
    <comment ref="C2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
</t>
        </r>
      </text>
    </comment>
    <comment ref="C31" authorId="0" shapeId="0">
      <text>
        <r>
          <rPr>
            <b/>
            <sz val="9"/>
            <color indexed="81"/>
            <rFont val="Tahoma"/>
            <family val="2"/>
            <charset val="238"/>
          </rPr>
          <t>Navrátilová Lenka:</t>
        </r>
        <r>
          <rPr>
            <sz val="9"/>
            <color indexed="81"/>
            <rFont val="Tahoma"/>
            <family val="2"/>
            <charset val="238"/>
          </rPr>
          <t xml:space="preserve">
5+48
9+1
25+1
26+370
27+41
30+340
67+5220
69+10
77+18724
82+1
80+176
85+5
90+4841
92+89
94+28753
122+45
123+1686
117+29293
132+240
134+(414)441
157+300
169+73
174+125
195+56
211+1649
233+306000
283+400
289+15
292+683
304-786
326+12538
327+8600 daň z příjmu PO za kraj
329+6000
333+373
335+48
369+2798
406+55
407+18
423+31936
521+10000
519+3917
</t>
        </r>
      </text>
    </comment>
    <comment ref="C32" authorId="0" shapeId="0">
      <text>
        <r>
          <rPr>
            <b/>
            <sz val="9"/>
            <color indexed="81"/>
            <rFont val="Tahoma"/>
            <family val="2"/>
            <charset val="238"/>
          </rPr>
          <t>Navrátilová Lenka:</t>
        </r>
        <r>
          <rPr>
            <sz val="9"/>
            <color indexed="81"/>
            <rFont val="Tahoma"/>
            <family val="2"/>
            <charset val="238"/>
          </rPr>
          <t xml:space="preserve">
135+4802
</t>
        </r>
      </text>
    </comment>
    <comment ref="C33" authorId="0" shapeId="0">
      <text>
        <r>
          <rPr>
            <b/>
            <sz val="9"/>
            <color indexed="81"/>
            <rFont val="Tahoma"/>
            <family val="2"/>
            <charset val="238"/>
          </rPr>
          <t>Navrátilová Lenka:</t>
        </r>
        <r>
          <rPr>
            <sz val="9"/>
            <color indexed="81"/>
            <rFont val="Tahoma"/>
            <family val="2"/>
            <charset val="238"/>
          </rPr>
          <t xml:space="preserve">
42+2188
35+16
36+600
37+54
54+95
64+85
65+85
66+63
75+1013
93+6331
97+59
98+55
141+12
142+911
154+659
158+177
173+665
174+125
175+201
177+(89)88
199+800
209+6
210+4300
211+2668
220+313
230+60
231+506
232+161
265+143715
267+2300
290+165
291+211
328-57
334+270
336+39
408+33
409+42
410+67
411+45
</t>
        </r>
      </text>
    </comment>
    <comment ref="C34"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t>
        </r>
      </text>
    </comment>
    <comment ref="C35" authorId="0" shapeId="0">
      <text>
        <r>
          <rPr>
            <b/>
            <sz val="9"/>
            <color indexed="81"/>
            <rFont val="Tahoma"/>
            <family val="2"/>
            <charset val="238"/>
          </rPr>
          <t>Navrátilová Lenka:</t>
        </r>
        <r>
          <rPr>
            <sz val="9"/>
            <color indexed="81"/>
            <rFont val="Tahoma"/>
            <family val="2"/>
            <charset val="238"/>
          </rPr>
          <t xml:space="preserve">
62+1374358
76+8500
128+18
212+806
455+71286
462+584
</t>
        </r>
      </text>
    </comment>
    <comment ref="C36" authorId="0" shapeId="0">
      <text>
        <r>
          <rPr>
            <b/>
            <sz val="9"/>
            <color indexed="81"/>
            <rFont val="Tahoma"/>
            <family val="2"/>
            <charset val="238"/>
          </rPr>
          <t>Navrátilová Lenka:</t>
        </r>
        <r>
          <rPr>
            <sz val="9"/>
            <color indexed="81"/>
            <rFont val="Tahoma"/>
            <family val="2"/>
            <charset val="238"/>
          </rPr>
          <t xml:space="preserve">
264+6504
331+145200
373+205135
470-99
</t>
        </r>
      </text>
    </comment>
    <comment ref="C37" authorId="0" shapeId="0">
      <text>
        <r>
          <rPr>
            <b/>
            <sz val="9"/>
            <color indexed="81"/>
            <rFont val="Tahoma"/>
            <family val="2"/>
            <charset val="238"/>
          </rPr>
          <t>Navrátilová Lenka:</t>
        </r>
        <r>
          <rPr>
            <sz val="9"/>
            <color indexed="81"/>
            <rFont val="Tahoma"/>
            <family val="2"/>
            <charset val="238"/>
          </rPr>
          <t xml:space="preserve">
263+655
364+388
389+10
391+10
459+77
460+62
</t>
        </r>
      </text>
    </comment>
    <comment ref="C38" authorId="0" shapeId="0">
      <text>
        <r>
          <rPr>
            <b/>
            <sz val="9"/>
            <color indexed="81"/>
            <rFont val="Tahoma"/>
            <family val="2"/>
            <charset val="238"/>
          </rPr>
          <t>Navrátilová Lenka:</t>
        </r>
        <r>
          <rPr>
            <sz val="9"/>
            <color indexed="81"/>
            <rFont val="Tahoma"/>
            <family val="2"/>
            <charset val="238"/>
          </rPr>
          <t xml:space="preserve">
129+1000
130+1206
284+3320
374+52239
396+754
397+2000
</t>
        </r>
      </text>
    </comment>
    <comment ref="C39"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463+198
464+103
</t>
        </r>
      </text>
    </comment>
    <comment ref="C40" authorId="0" shapeId="0">
      <text>
        <r>
          <rPr>
            <b/>
            <sz val="9"/>
            <color indexed="81"/>
            <rFont val="Tahoma"/>
            <family val="2"/>
            <charset val="238"/>
          </rPr>
          <t>Navrátilová Lenka:</t>
        </r>
        <r>
          <rPr>
            <sz val="9"/>
            <color indexed="81"/>
            <rFont val="Tahoma"/>
            <family val="2"/>
            <charset val="238"/>
          </rPr>
          <t xml:space="preserve">
165+495
194+10000 koronavir
461+200
</t>
        </r>
      </text>
    </comment>
    <comment ref="C41" authorId="0" shapeId="0">
      <text>
        <r>
          <rPr>
            <b/>
            <sz val="9"/>
            <color indexed="81"/>
            <rFont val="Tahoma"/>
            <family val="2"/>
            <charset val="238"/>
          </rPr>
          <t>Navrátilová Lenka:</t>
        </r>
        <r>
          <rPr>
            <sz val="9"/>
            <color indexed="81"/>
            <rFont val="Tahoma"/>
            <family val="2"/>
            <charset val="238"/>
          </rPr>
          <t xml:space="preserve">
41+556
83+315 z KŘ do SF
84+13 z OKH na SF
422+3084
</t>
        </r>
      </text>
    </comment>
    <comment ref="C42" authorId="0" shapeId="0">
      <text>
        <r>
          <rPr>
            <b/>
            <sz val="9"/>
            <color indexed="81"/>
            <rFont val="Tahoma"/>
            <family val="2"/>
            <charset val="238"/>
          </rPr>
          <t>Navrátilová Lenka:</t>
        </r>
        <r>
          <rPr>
            <sz val="9"/>
            <color indexed="81"/>
            <rFont val="Tahoma"/>
            <family val="2"/>
            <charset val="238"/>
          </rPr>
          <t xml:space="preserve">
421+1659
</t>
        </r>
      </text>
    </comment>
    <comment ref="C43" authorId="0" shapeId="0">
      <text>
        <r>
          <rPr>
            <b/>
            <sz val="9"/>
            <color indexed="81"/>
            <rFont val="Tahoma"/>
            <family val="2"/>
            <charset val="238"/>
          </rPr>
          <t>Navrátilová Lenka:</t>
        </r>
        <r>
          <rPr>
            <sz val="9"/>
            <color indexed="81"/>
            <rFont val="Tahoma"/>
            <family val="2"/>
            <charset val="238"/>
          </rPr>
          <t xml:space="preserve">
1+88466
2+2289
3+25
4+25
6+900
7+3359
8+74791
23+936
28+510
29+325
61+34363
63+139
81+4798
85+5
89+1390
91+48
92+89
121+1382
127+3312
133+975
172+7530
198+174
217+(44321)44320
218+6459
219+20932
294+1435
365+14250
390+9684
398+36697
399+6862
400+15
401+243
457+2094
458+733
467+14703
468+36
469+35934
471-4978
520+585
</t>
        </r>
      </text>
    </comment>
    <comment ref="C44" authorId="0" shapeId="0">
      <text>
        <r>
          <rPr>
            <b/>
            <sz val="9"/>
            <color indexed="81"/>
            <rFont val="Tahoma"/>
            <family val="2"/>
            <charset val="238"/>
          </rPr>
          <t>Navrátilová Lenka:</t>
        </r>
        <r>
          <rPr>
            <sz val="9"/>
            <color indexed="81"/>
            <rFont val="Tahoma"/>
            <family val="2"/>
            <charset val="238"/>
          </rPr>
          <t xml:space="preserve">
31+12114
32+553
33+512
34+1023
52+399
99+539
100+3360
100+1300
101+2636
102+9
117+270000
136+159
137+1744
138+2017
139+23
153+1500
156+644
155+186
176+126
200+127
201+1280
202+1117
203+23
204+151
226+3616
227+2863
228+47
229+614
268+3035
269+33
270+807
279+5525
295+307
296+19131
297+3622
298+11057
299+2563
300+1270
301+250
337+23
338+22
339+511
363+2243
366+1965
375+72
376+10606
377+4203
378+7967
379+1079
380+1454
381+437
412+6
413+874
414+3700
415+6311
416+2908
417+4386
418+903
419+642
420+1638
456+3000
473+4787
474+24
475+27106
476+2000
477+6873
478+6456
479+3379
480+232
481+1256
482+243
</t>
        </r>
      </text>
    </comment>
    <comment ref="C45" authorId="0" shapeId="0">
      <text>
        <r>
          <rPr>
            <b/>
            <sz val="9"/>
            <color indexed="81"/>
            <rFont val="Tahoma"/>
            <family val="2"/>
            <charset val="238"/>
          </rPr>
          <t>Navrátilová Lenka:</t>
        </r>
        <r>
          <rPr>
            <sz val="9"/>
            <color indexed="81"/>
            <rFont val="Tahoma"/>
            <family val="2"/>
            <charset val="238"/>
          </rPr>
          <t xml:space="preserve">
53+409
53+98
83+10861
84+5120
96+24
221+3
222+1
223+3
224+20
225+997
287+41
404+88
405+7
472+486
</t>
        </r>
      </text>
    </comment>
    <comment ref="C4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t>
        </r>
      </text>
    </comment>
    <comment ref="C51" authorId="0" shapeId="0">
      <text>
        <r>
          <rPr>
            <b/>
            <sz val="8"/>
            <color indexed="81"/>
            <rFont val="Tahoma"/>
            <family val="2"/>
            <charset val="238"/>
          </rPr>
          <t>Navrátilová Lenka:</t>
        </r>
        <r>
          <rPr>
            <sz val="8"/>
            <color indexed="81"/>
            <rFont val="Tahoma"/>
            <family val="2"/>
            <charset val="238"/>
          </rPr>
          <t xml:space="preserve">
8115, 8113, 8123, 8905
1+88466
2+2289
3+25
4+25
5+48
6+900
7+3359
8+74791
11+2352
23+936
27+41
28+510
29+325
30+340
31+12114
32+553
33+512
34+1023
42+2188
52+399
53+409
63+139
77+385
80+176
99+539
100+3360
100+1300
101+2636
102+9
117+270000
136+159
137+1744
138+2017
139+23
153+1500
176+126
200+127
201+1280
202+1117
203+23
204+151
226+3616
227+2863
228+47
229+614
233+306000
268+3035
269+33
270+807
279+5525
295+307
296+19131
297+3622
298+11057
299+2563
300+1270
301+250
337+23
338+22
339+511
366+1965
375+72
376+10606
377+4203
378+7967
379+1079
380+1454
381+437
412+6
413+874
414+3700
415+6311
416+2908
417+4386
418+903
419+642
420+1638
421+1659
422+3084
423+429 (celkem 31936)
473+4787
474+24
475+27106
476+2000
477+6873
478+6456
479+3379
480+232
481+1256
482+243
483+100000
</t>
        </r>
      </text>
    </comment>
    <comment ref="C52" authorId="0" shapeId="0">
      <text>
        <r>
          <rPr>
            <b/>
            <sz val="8"/>
            <color indexed="81"/>
            <rFont val="Tahoma"/>
            <family val="2"/>
            <charset val="238"/>
          </rPr>
          <t>Navrátilová Lenka:</t>
        </r>
        <r>
          <rPr>
            <sz val="8"/>
            <color indexed="81"/>
            <rFont val="Tahoma"/>
            <family val="2"/>
            <charset val="238"/>
          </rPr>
          <t xml:space="preserve">
8224, 8124, 8114
11+2352
90+12610
132+1815
168+16493
169+662
171+18690
205+15418
288+6216
304+786
333+1499
465+51684
466+39672
483+100000
</t>
        </r>
      </text>
    </comment>
  </commentList>
</comments>
</file>

<file path=xl/sharedStrings.xml><?xml version="1.0" encoding="utf-8"?>
<sst xmlns="http://schemas.openxmlformats.org/spreadsheetml/2006/main" count="3046" uniqueCount="458">
  <si>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</si>
  <si>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</si>
  <si>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</si>
  <si>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</si>
  <si>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</si>
  <si>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</si>
  <si>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</si>
  <si>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</si>
  <si>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</si>
  <si>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</si>
  <si>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</si>
  <si>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</si>
  <si>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</si>
  <si>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</si>
  <si>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</si>
  <si>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</si>
  <si>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</si>
  <si>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</si>
  <si>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</si>
  <si>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</si>
  <si>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</si>
  <si>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</si>
  <si>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</si>
  <si>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</si>
  <si>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</si>
  <si>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</si>
  <si>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</si>
  <si>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</si>
  <si>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</si>
  <si>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</si>
  <si>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</si>
  <si>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</si>
  <si>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</si>
  <si>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Ostatní příjmy</t>
  </si>
  <si>
    <t>Dotace do oblasti školství</t>
  </si>
  <si>
    <t>Dotace do oblasti sociální</t>
  </si>
  <si>
    <t>Dotace do oblasti dopravy</t>
  </si>
  <si>
    <t>Dotace do oblasti kultury</t>
  </si>
  <si>
    <t>Dotace do oblasti zdravotnictví</t>
  </si>
  <si>
    <t>Dotace do oblasti životního prostředí a zemědělství</t>
  </si>
  <si>
    <t>Dotace pro Krajský úřad</t>
  </si>
  <si>
    <t>OPZ, OPVVV, OPŽP, IROP, OPTP, ITI, NF, OPPMP, NDP, PPS</t>
  </si>
  <si>
    <t>Zapojení finančního vypořádání, depozita</t>
  </si>
  <si>
    <t xml:space="preserve"> -Rozpočtová změna 519/20</t>
  </si>
  <si>
    <t>druh rozpočtové změny: zapojení nových prostředků do rozpočtu</t>
  </si>
  <si>
    <t>důvod: odbor životního prostředí a zemědělství požádal ekonomický odbor dne 22.7.2020 o provedení rozpočtové změny. Důvodem navrhované změny je zapojení finančních prostředků do rozpočtu Olomouckého kraje v celkové výši 3 916 740,- Kč. Finanční prostředky budou zapojeny jako příjem za převod kmenových akcií společnosti Servisní společnost Odpady Olomouckého kraje, a.s., jehož je jediným akcionářem Olomoucký kraj, obcím Olomouckého kraje, na základě usnesení Zastupitelstva Olomouckého kraje č. UZ/20/62/2020 dne 20.04.2020 a UZ/21/73/2020 ze dne 22.06.2020.</t>
  </si>
  <si>
    <t>Odbor životního prostředí a zemědělství</t>
  </si>
  <si>
    <t>ORJ - 09</t>
  </si>
  <si>
    <t xml:space="preserve">§ </t>
  </si>
  <si>
    <t>položka</t>
  </si>
  <si>
    <t>částka v Kč</t>
  </si>
  <si>
    <t>3201 - Příjmy z prodeje akcií</t>
  </si>
  <si>
    <t>celkem</t>
  </si>
  <si>
    <t>Odbor ekonomický</t>
  </si>
  <si>
    <t>ORJ - 07</t>
  </si>
  <si>
    <t>seskupení položek</t>
  </si>
  <si>
    <t>59 - Ostatní neinvestiční výdaje</t>
  </si>
  <si>
    <t xml:space="preserve"> -Rozpočtová změna 520/20</t>
  </si>
  <si>
    <t>důvod: odbor strategického rozvoje kraje požádal ekonomický odbor dne 19.8.2020 o provedení rozpočtové změny. Důvodem navrhované změny je zapojení finančních prostředků do rozpočtu Olomouckého kraje ve výši 585 316,53 Kč. Finanční prostředky byly poukázány na účet Olomouckého kraje jako neinvestiční dotace od hlavního partnera projektu Euroregion Pomezí Čech, Moravy a Kladska - Euroregion Glacensis na financování podílu EU projektu v oblasti cestovního ruchu "Česko-polská Hřebenovka - východní část" v rámci INTERREG V-A Česká republika - Polsko.</t>
  </si>
  <si>
    <t>Odbor strategického rozvoje kraje</t>
  </si>
  <si>
    <t>ORJ - 59</t>
  </si>
  <si>
    <t>UZ</t>
  </si>
  <si>
    <t>2329 - Ostatní nedaňové příjmy j. n.</t>
  </si>
  <si>
    <t xml:space="preserve"> -Rozpočtová změna 521/20</t>
  </si>
  <si>
    <t>důvod: odbor školství a mládeže požádal ekonomický odbor dne 12.8.2020 o provedení rozpočtové změny. Důvodem navrhované změny je zapojení finančních prostředků do rozpočtu Olomouckého kraje ve výši 10 000 000,- Kč.  Finanční prostředky byly poukázány na účet Olomouckého kraje jako splátka návratné finanční výpomoci od Centra uznávání a celoživotního učení Olomouckého kraje, a budou převedeny do rezervy rady.</t>
  </si>
  <si>
    <t>Odbor školství a mládeže</t>
  </si>
  <si>
    <t>ORJ - 10</t>
  </si>
  <si>
    <t>2420 - Splátky půjčených prostředků od ops</t>
  </si>
  <si>
    <t xml:space="preserve"> -Rozpočtová změna 458/20</t>
  </si>
  <si>
    <t>poskytovatel: Ministerstvo školství, mládeže a tělovýchovy</t>
  </si>
  <si>
    <t>důvod: neinvestiční dotace ze státního rozpočtu ČR na rok 2020 poskytnutá na základě avíza Ministerstva školství, mládeže a tělovýchovy ČR č.j.: MŠMT-33112/2020-2 ze dne 14.8.2020 v celkové výši 732 653,90 Kč na projekty využívající zjednodušené vykazování nákladů pro příspěvkové organizace Olomouckého kraje v rámci Operačního programu Výzkum, vývoj a vzdělávání.</t>
  </si>
  <si>
    <t>4116 - Ostatní neinv. přijaté transfery ze SR</t>
  </si>
  <si>
    <t>5336 - Neinvestiční dotace zřízeným PO</t>
  </si>
  <si>
    <t xml:space="preserve"> -Rozpočtová změna 459/20</t>
  </si>
  <si>
    <t>poskytovatel: Ministerstvo kultury</t>
  </si>
  <si>
    <t>důvod: neinvestiční dotace ze státního rozpočtu ČR na rok 2020 poskytnutá na základě rozhodnutí Ministerstva kultury ČR č.j.: MK 44270/2020 SOM ze dne 9.7.2020 v celkové výši 77 000,- Kč pro příspěvkovou organizaci Olomouckého kraje Vlastivědné muzeum v Olomouci na realizaci projektu "Bádání v muzeu" z programu "Podpora výchovně vzdělávacích aktivit v muzejnictví".</t>
  </si>
  <si>
    <t>Odbor sportu, kultury a památkové péče</t>
  </si>
  <si>
    <t>ORJ - 13</t>
  </si>
  <si>
    <t xml:space="preserve"> -Rozpočtová změna 460/20</t>
  </si>
  <si>
    <t>důvod: neinvestiční dotace ze státního rozpočtu ČR na rok 2020 poskytnutá na základě dopisu Ministerstva kultury ČR č.j.: MK 47754/2020 ORNK ze dne 29.7.2020 ve výši                   62 000,- Kč pro příspěvkovou organizaci Olomouckého kraje Vlastivědné muzeum v Olomouci na realizaci projektu "Výroční zvyky a obyčeje na Olomoucku III." z programu "Kulturní aktivity".</t>
  </si>
  <si>
    <t xml:space="preserve"> -Rozpočtová změna 461/20</t>
  </si>
  <si>
    <t>poskytovatel: Ministerstvo financí</t>
  </si>
  <si>
    <t xml:space="preserve">důvod: neinvestiční dotace ze státního rozpočtu ČR na rok 2020 poskytnutá na základě rozhodnutí Ministerstva financí ČR č.j.: MF - 21029/2020/1201-13 ze dne 5.8.2020 ve výši 200 000,- Kč na úhradu výdajů v souvislosti s konáním nových voleb do Senátu Parlamentu České republiky a do zastupitelstva kraje vyhlášených na 2. a 3. 10. 2020 na činnost krajského úřadu. </t>
  </si>
  <si>
    <t>4111 - Neinvestiční přijaté transfery z VPS SR</t>
  </si>
  <si>
    <t>Odbor kancelář ředitele</t>
  </si>
  <si>
    <t>ORJ - 03</t>
  </si>
  <si>
    <t>50 - Platy a podobné a související výdaje</t>
  </si>
  <si>
    <t>51 - Neinvestiční nákupy a související výdaje</t>
  </si>
  <si>
    <t xml:space="preserve"> -Rozpočtová změna 462/20</t>
  </si>
  <si>
    <t>poskytovatel: Ministerstvo práce a sociálních věcí</t>
  </si>
  <si>
    <t>důvod: neinvestiční dotace ze státního rozpočtu ČR na rok 2020 poskytnutá na základě rozhodnutí Ministerstva práce a sociálních věcí ČR č.j.: MPSV-2020/154106-221 ze dne 28.7.2020 v celkové výši 584 462,- Kč na okamžité řešení mimořádných situací na území Olomouckého kraje na pokrytí mzdových nákladů vzniklých využitím pracovní povinnosti studentů.</t>
  </si>
  <si>
    <t>Odbor sociálních věcí</t>
  </si>
  <si>
    <t>ORJ - 11</t>
  </si>
  <si>
    <t xml:space="preserve"> -Rozpočtová změna 463/20</t>
  </si>
  <si>
    <t>důvod: neinvestiční dotace ze státního rozpočtu ČR na rok 2020 poskytnutá na základě rozhodnutí Ministerstva financí ČR č.j.: MF - 20517/2020/1201-3 ze dne 22.7.2020 ve výši 197 551,- Kč na náhradu škod způsobených vydrou říční  na rybách na rybnících v nájmu společnosti Rybářství Haška s. r. o., Hustopeče nad Bečvou, za období 14.11.2019 - 13.5.2020.</t>
  </si>
  <si>
    <t>4111 - Neinvestiční přijaté transfery ze SR</t>
  </si>
  <si>
    <t>58 - Výdaje na náhrady za nezpůsobenou újmu</t>
  </si>
  <si>
    <t xml:space="preserve"> -Rozpočtová změna 464/20</t>
  </si>
  <si>
    <t>důvod: neinvestiční dotace ze státního rozpočtu ČR na rok 2020 poskytnutá na základě rozhodnutí Ministerstva financí ČR č.j.: MF - 22224/2020/1201-3 ze dne 10.8.2020 ve výši 103 083,- Kč na náhradu škod způsobených vydrou říční  na rybách na rybnících obhospodařovaných společností Vojenské lesy a statky ČR, s. p.</t>
  </si>
  <si>
    <t xml:space="preserve"> -Rozpočtová změna 465/20</t>
  </si>
  <si>
    <t>poskytovatel: Ministerstvo pro místní rozvoj ČR</t>
  </si>
  <si>
    <t>důvod: odbor investic požádal ekonomický odbor dne 12.8.2020 o provedení rozpočtové změny. Důvodem navrhované změny je zapojení finančních prostředků do rozpočtu Olomouckého kraje v celkové výši 51 684 262,85 Kč. Finanční prostředky byly poukázány na účet Olomouckého kraje jako investiční dotace z Ministerstva pro místní rozvoj ČR na financování projektu v oblasti dopravy "II/366 Prostějov - přeložka silnice" v rámci Integrovaného regionálního operačního programu.</t>
  </si>
  <si>
    <t>Odbor investic</t>
  </si>
  <si>
    <t>ORJ - 50</t>
  </si>
  <si>
    <t>4216 - Ostatní invest. přijaté transfery ze SR</t>
  </si>
  <si>
    <t>8114 - Uhraz. splátky krát. přij. půjč. prostř.</t>
  </si>
  <si>
    <t xml:space="preserve"> -Rozpočtová změna 466/20</t>
  </si>
  <si>
    <t>důvod: odbor investic požádal ekonomický odbor dne 12.8.2020 o provedení rozpočtové změny. Důvodem navrhované změny je zapojení finančních prostředků do rozpočtu Olomouckého kraje v celkové výši 39 672 368,23 Kč. Finanční prostředky byly poukázány na účet Olomouckého kraje jako investiční a neinvestiční dotace z Ministerstva financí - Národního fondu  na financování projektu v oblasti dopravy "Zvýšení přeshraniční dostupnosti Hanušovice - Stronie Ślaskie" v rámci "Programu přeshraniční spolupráce ČR - Polsko".</t>
  </si>
  <si>
    <t>4118 - Neinv. přijaté transfery z Národ. fondu</t>
  </si>
  <si>
    <t>4218 - Investiční převody z Národního fondu</t>
  </si>
  <si>
    <t xml:space="preserve"> -Rozpočtová změna 467/20</t>
  </si>
  <si>
    <t>důvod: odbor investic požádal ekonomický odbor dne 12.8.2020 o provedení rozpočtové změny. Důvodem navrhované změny je zapojení finančních prostředků do rozpočtu Olomouckého kraje v celkové výši 14 702 767,74 Kč. Finanční prostředky byly poukázány na účet Olomouckého kraje jako investiční a neinvestiční dotace z Ministerstva financí - Národního fondu  na financování projektu v oblasti dopravy "Zvýšení přeshraniční dostupnosti Hanušovice - Stronie Ślaskie" v rámci "Programu přeshraniční spolupráce ČR - Polsko", prostředky budou přeposlány polskému partnerovi projektu.</t>
  </si>
  <si>
    <t>55 - Neinvestiční transfery do zahraničí</t>
  </si>
  <si>
    <t>63 - Investiční transfery</t>
  </si>
  <si>
    <t xml:space="preserve"> -Rozpočtová změna 468/20</t>
  </si>
  <si>
    <t>důvod: odbor strategického rozvoje kraje požádal ekonomický odbor dne 17.8.2020 o provedení rozpočtové změny. Důvodem navrhované změny je zapojení finančních prostředků do rozpočtu Olomouckého kraje ve výši 35 505,81 Kč. Finanční prostředky byly poukázány na účet Olomouckého kraje jako neinvestiční dotace z Ministerstva pro místní rozvoj na financování projektu v oblasti cestovního ruchu "Česko-polská Hřebenovka - východní část" v rámci INTERREG V-A Česká republika - Polsko.</t>
  </si>
  <si>
    <t xml:space="preserve"> -Rozpočtová změna 469/20</t>
  </si>
  <si>
    <t>poskytovatel: Ministerstvo životního prostředí</t>
  </si>
  <si>
    <t>důvod: odbor strategického rozvoje kraje požádal ekonomický odbor dne 24.8.2020 o provedení rozpočtové změny. Důvodem navrhované změny je zapojení finančních prostředků do rozpočtu Olomouckého kraje v celkové výši 35 933 692,01 Kč. Finanční prostředky byly poukázány na účet Olomouckého kraje jako investiční a neinvestiční dotace z Ministerstva životního prostředí na úhradu projektu "Kotlíkové dotace v Olomouckém kraji III." v rámci Operačního programu Životní prostředí 2014 - 2020.</t>
  </si>
  <si>
    <t>ORJ - 79</t>
  </si>
  <si>
    <t>4116 - Ostatní neinv. přij. transf. ze SR</t>
  </si>
  <si>
    <t>50 - Výdaje na platy, ost. platby za pr. práci a poj.</t>
  </si>
  <si>
    <t xml:space="preserve"> -Rozpočtová změna 470/20</t>
  </si>
  <si>
    <t>druh rozpočtové změny: snížení prostředků rozpočtu</t>
  </si>
  <si>
    <t>důvod: odbor dopravy a silničního hospodářství požádal ekonomický odbor dne 3.8.2020 o provedení rozpočtové změny. Důvodem navrhované změny je snížení neinvestiční dotace ze státního rozpočtu ČR na rok 2020 poskytnuté na základě rozhodnutí Ministerstva dopravy ČR č.j.: 16/2020-190-STSP/1 ze dne 5.5.2020 v celkové výši 6 504 000,- Kč na ochranné chemické prostředky a ochranné pomůcky a služby spojené s desinfekcí prostoru pro cestující ve vozidlech veřejné dopravy pro dopravce veřejné dopravy v závazku veřejné služby k ochraně a prevenci nebezpečí vzniku a rozšíření onemocnění COVID-19 způsobené novým koronavirem SARS-CoV-2, nevyčerpané prostředky ve výši 98 706,23 Kč budou vráceny na účet Ministerstva dopravy.</t>
  </si>
  <si>
    <t>Odbor dopravy a silničního hospodářství</t>
  </si>
  <si>
    <t>ORJ - 12</t>
  </si>
  <si>
    <t>52 - Neinvestiční transfery soukromopr. subj.</t>
  </si>
  <si>
    <t xml:space="preserve"> -Rozpočtová změna 471/20</t>
  </si>
  <si>
    <t>důvod: odbor strategického rozvoje kraje požádal ekonomický odbor dne 24.8.2020 o provedení rozpočtové změny. Důvodem navrhované změny je snížení neinvestičních dotací z Ministerstva vnitra na financování projektů "Olomoucký kraj - Bezpečná veřejná prostranství v Olomouckém kraji 2020" a "Olomoucký kraj - Bezpečné školy v Olomouckém kraji 2020" z "Dotačního programu pro zvýšení ochrany veřejných prostranství  a objektů (akcí) veřejné správy, škol a školských zařízení jako měkkých cílů -  2020" v celkové výši      4 798 000,- Kč, nevyčerpané prostředky budou vráceny na účet Ministerstva vnitra.</t>
  </si>
  <si>
    <t>ORJ - 64</t>
  </si>
  <si>
    <t xml:space="preserve"> -Rozpočtová změna 472/20</t>
  </si>
  <si>
    <t>důvod: odbor podpory řízení příspěvkových organizací požádal ekonomický odbor dne 24.7.2020 o provedení rozpočtové změny. Důvodem navrhované změny je zapojení finančních prostředků do rozpočtu Olomouckého kraje ve výši 486 391,59 Kč. Finanční prostředky budou zapojeny jako finanční vypořádání příspěvkové organizace v oblasti dopravy Koordinátor Integrovaného dopravního systému Olomouckého kraje, a budou převedeny do rezervy na dopravní obslužnost.</t>
  </si>
  <si>
    <t>Odbor podpory řízení příspěvkových organizací</t>
  </si>
  <si>
    <t>ORJ - 19</t>
  </si>
  <si>
    <t>2229 - Ostatní přijaté vratky transferů</t>
  </si>
  <si>
    <t>5331 - Neinvestiční příspěvky zřízeným PO</t>
  </si>
  <si>
    <t xml:space="preserve"> -Rozpočtová změna 473/20</t>
  </si>
  <si>
    <t>důvod: odbor strategického rozvoje kraje požádal ekonomický odbor dne 20.8.2020 o provedení rozpočtové změny. Důvodem navrhované změny je zapojení finančních prostředků do rozpočtu Olomouckého kraje v celkové výši 4 787 182,82 Kč. Jedná se o zapojení finančních prostředků z revolvingového úvěru u Komerční banky, a.s., na financování projektu v oblasti životního prostředí "Hospodaření se srážkovými vodami v intravilánu příspěvkových organizací Olomouckého kraje" v rámci Operačního programu Životní prostředí, materiál je součástí programu jednání Rady Olomouckého kraje dne 31.8.2020 (bod 17.2.).</t>
  </si>
  <si>
    <t>8113 - Krátkodobé přijaté půjčené prostředky</t>
  </si>
  <si>
    <t>61 - Investiční nákupy a související výdaje</t>
  </si>
  <si>
    <t xml:space="preserve"> -Rozpočtová změna 474/20</t>
  </si>
  <si>
    <t>důvod: odbor strategického rozvoje kraje požádal ekonomický odbor dne 10.8.2020 o provedení rozpočtové změny. Důvodem navrhované změny je zapojení finančních prostředků do rozpočtu Olomouckého kraje v celkové výši 24 290,10 Kč. Jedná se o zapojení finančních prostředků z revolvingového úvěru u Komerční banky, a.s., na financování projektu v oblasti školství "Pořízení strojního vybavení a zajištění bezbariérovosti na OU a PrŠ Lipová-lázně", materiál je součástí programu jednání Rady Olomouckého kraje dne 31.8.2020 (bod 17.2.).</t>
  </si>
  <si>
    <t xml:space="preserve"> -Rozpočtová změna 475/20</t>
  </si>
  <si>
    <t>důvod: odbor investic  požádal ekonomický odbor dne 3. a 19.8.2020 o provedení rozpočtové změny. Důvodem navrhované změny je zapojení finančních prostředků do rozpočtu Olomouckého kraje v celkové výši 27 106 338,83 Kč. Jedná se o zapojení finančních prostředků z revolvingového úvěru u Komerční banky, a.s., na financování projektu v oblasti dopravy "II/366 Prostějov - přeložka silnice", materiál je součástí programu jednání Rady Olomouckého kraje dne Rady Olomouckého kraje dne 31.8.2020 (bod 17.2.).</t>
  </si>
  <si>
    <t xml:space="preserve"> -Rozpočtová změna 476/20</t>
  </si>
  <si>
    <t>důvod: odbor investic požádal ekonomický odbor dne 23.7. a 10.8.2020 o provedení rozpočtové změny. Důvodem navrhované změny je zapojení finančních prostředků do rozpočtu Olomouckého kraje v celkové výši 1 999 820,43 Kč. Jedná se o zapojení finančních prostředků z revolvingového úvěru u Komerční banky, a.s., na financování projektu v oblasti dopravy "II/449 MÚK Unčovice - Litovel, úsek B", materiál je součástí programu jednání Rady Olomouckého kraje dne 31.8.2020 (bod 17.2.).</t>
  </si>
  <si>
    <t xml:space="preserve"> -Rozpočtová změna 477/20</t>
  </si>
  <si>
    <t>důvod: odbor investic požádal ekonomický odbor dne 19.8.2020 o provedení rozpočtové změny. Důvodem navrhované změny je zapojení finančních prostředků do rozpočtu Olomouckého kraje v celkové výši 6 872 506,45 Kč. Jedná se o zapojení finančních prostředků z revolvingového úvěru u Komerční banky, a.s., na financování projektu v oblasti dopravy "Zvýšení přeshraniční dostupnosti Hanušovice - Stronie Ślaskie", materiál je součástí programu jednání Rady Olomouckého kraje dne 31.8.2020 (bod 17.2.).</t>
  </si>
  <si>
    <t xml:space="preserve"> -Rozpočtová změna 478/20</t>
  </si>
  <si>
    <t>důvod: odbor investic požádal ekonomický odbor dne 19.8.2020 o provedení rozpočtové změny. Důvodem navrhované změny je zapojení finančních prostředků do rozpočtu Olomouckého kraje v celkové výši 6 456 317,64 Kč. Jedná se o zapojení finančních prostředků z revolvingového úvěru u Komerční banky, a.s., na financování projektu v oblasti dopravy "II/444 Šternberk - průtah", materiál je součástí programu jednání Rady Olomouckého kraje dne 31.8.2020 (bod 17.2.).</t>
  </si>
  <si>
    <t xml:space="preserve"> -Rozpočtová změna 479/20</t>
  </si>
  <si>
    <t>důvod: odbor investic požádal ekonomický odbor dne 6.8.2020 o provedení rozpočtové změny. Důvodem navrhované změny je zapojení finančních prostředků do rozpočtu Olomouckého kraje v celkové výši 3 379 261,52 Kč. Jedná se o zapojení finančních prostředků z revolvingového úvěru u Komerční banky, a.s., na financování projektu v oblasti školství  "Realizace energeticky úsporných opatření - SŠ technická a zemědělská Mohelnice a) zateplení" a "Realizace energeticky úsporných opatření - SŠ technická a zemědělská Mohelnice b) vzduchotechnika", materiál je součástí programu jednání Rady Olomouckého kraje dne 31.8.2020 (bod 17.2.).</t>
  </si>
  <si>
    <t>ORJ - 52</t>
  </si>
  <si>
    <t xml:space="preserve"> -Rozpočtová změna 480/20</t>
  </si>
  <si>
    <t>důvod: odbor investic  požádal ekonomický odbor dne 24.7.2020 o provedení rozpočtové změny. Důvodem navrhované změny je zapojení finančních prostředků do rozpočtu Olomouckého kraje v celkové výši 231 675,19 Kč. Jedná se o zapojení finančních prostředků z revolvingového úvěru u Komerční banky, a.s., na financování projektu v oblasti sociální "Transformace příspěvkové organizace Nové Zámky - poskytovatel sociálních služeb - III.etapa - RD Litovel, Staroměstské náměstí 233", materiál je součástí programu jednání Rady Olomouckého kraje dne 31.8.2020 (bod 17.2.).</t>
  </si>
  <si>
    <t xml:space="preserve"> -Rozpočtová změna 481/20</t>
  </si>
  <si>
    <t>důvod: odbor investic  požádal ekonomický odbor dne 24.8.2020 o provedení rozpočtové změny. Důvodem navrhované změny je zapojení finančních prostředků do rozpočtu Olomouckého kraje v celkové výši 1 256 441,89 Kč. Jedná se o zapojení finančních prostředků z revolvingového úvěru u Komerční banky, a.s., na financování projektu v oblasti zdravotnictví "SMN a. s. - o. z. Nemocnice Šternberk - REÚO - Domov sester", materiál je součástí programu jednání Rady Olomouckého kraje dne 31.8.2020 (bod 17.2.).</t>
  </si>
  <si>
    <t xml:space="preserve"> -Rozpočtová změna 482/20</t>
  </si>
  <si>
    <t>důvod: odbor investic požádal ekonomický odbor dne 6. a 19.8.2020 o provedení rozpočtové změny. Důvodem navrhované změny je zapojení finančních prostředků do rozpočtu Olomouckého kraje v celkové výši 243 009,81 Kč. Jedná se o zapojení finančních prostředků z revolvingového úvěru u Komerční banky, a.s., na financování projektu v oblasti školství "SŠ, ZŠ a MŠ Prostějov, Komenského 10 - Bezbariérové užívání objektu ZŠ", materiál je součástí programu jednání Rady Olomouckého kraje dne 31.8.2020 (bod 17.2.).</t>
  </si>
  <si>
    <t xml:space="preserve"> -Rozpočtová změna 483/20</t>
  </si>
  <si>
    <t>důvod: odbor ekonomický požádal dne 25.8.2020 o provedení rozpočtové změny. Důvodem navrhované změny je zapojení finančních prostředků do rozpočtu Olomouckého kraje ve výši 100 000 000,- Kč. Jedná se o zapojení finančních prostředků z revolvingového úvěru u Komerční banky, a.s., na vykrytí časového nesouladu mezi příjmy a výdaji kraje.</t>
  </si>
  <si>
    <t xml:space="preserve"> -Rozpočtová změna 484/20</t>
  </si>
  <si>
    <t>druh rozpočtové změny: vnitřní rozpočtová změna - přesun mezi jednotlivými položkami, paragrafy a odbory ekonomickým, sociálních věcí a zdravotnictví</t>
  </si>
  <si>
    <t>důvod: odbory sociálních věcí a zdravotnictví požádaly ekonomický odbor dne 26.8.2020 o provedení rozpočtové změny. Důvodem navrhované změny je převedení finančních prostředků z odboru ekonomického na odbor sociálních věcí ve výši 16 720,- Kč a na odbor zdravotnictví ve výši 68 400,-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červenec 2020.</t>
  </si>
  <si>
    <t>5336 - Neinvestiční transfery zřízeným PO</t>
  </si>
  <si>
    <t>Odbor zdravotnictví</t>
  </si>
  <si>
    <t>ORJ - 14</t>
  </si>
  <si>
    <t xml:space="preserve"> -Rozpočtová změna 485/20</t>
  </si>
  <si>
    <t>druh rozpočtové změny: vnitřní rozpočtová změna - přesun mezi jednotlivými položkami, paragrafy odbory ekonomickým a sportu, kultury a památkové péče</t>
  </si>
  <si>
    <t>důvod: odbor sportu, kultury a památkové péče požádal ekonomický odbor dne 25.8.2020 o provedení rozpočtové změny. Důvodem navrhované změny je převedení finančních prostředků z odboru ekonomického na odbor sportu, kultury a památkové péče ve výši         4 400 000,- Kč. Finanční prostředky budou použity na "Program na podporu investičních akcí v oblasti sportu - technické a sportovní vybavení sportovních a tělovýchovných zařízení v Olomouckém kraji v roce 2020", materiál je součástí programu jednání Rady Olomouckého kraje dne 31.8.2020 (bod 12.2.), prostředky budou čerpány z rezervy rady.</t>
  </si>
  <si>
    <t xml:space="preserve"> -Rozpočtová změna 486/20</t>
  </si>
  <si>
    <t>druh rozpočtové změny: vnitřní rozpočtová změna - přesun mezi jednotlivými položkami, paragrafy a odbory ekonomickým a strategického rozvoje kraje</t>
  </si>
  <si>
    <t>důvod: odbor strategického rozvoje kraje požádal ekonomický odbor dne 5.8.2020 o provedení rozpočtové změny. Důvodem navrhované změny je převedení finančních prostředků z odboru ekonomického na odbor strategického rozvoje kraje ve výši                     3 862 861,25 Kč. Finanční prostředky budou použity na financování  projektu "Implementace krajského akčního plánu v Olomouckém kraji II" v rámci Operačního programu Výzkum, vývoj a vzdělávání a budou čerpány z rezervy rady.</t>
  </si>
  <si>
    <t xml:space="preserve"> -Rozpočtová změna 487/20</t>
  </si>
  <si>
    <t>důvod: odbor strategického rozvoje kraje požádal ekonomický odbor dne 5.8.2020 o provedení rozpočtové změny. Důvodem navrhované změny je převedení finančních prostředků z odboru ekonomického na odbor strategického rozvoje kraje ve výši             614 504,45 Kč. Finanční prostředky budou použity na financování  projektu "Rovné příležitosti ve vzdělávání v Olomouckém kraji" v rámci Operačního programu Výzkum, vývoj a vzdělávání a budou čerpány z rezervy rady.</t>
  </si>
  <si>
    <t xml:space="preserve"> -Rozpočtová změna 488/20</t>
  </si>
  <si>
    <t>druh rozpočtové změny: vnitřní rozpočtová změna - přesun mezi jednotlivými položkami, paragrafy a odbory kancelář hejtmana a sociálních věcí</t>
  </si>
  <si>
    <t xml:space="preserve">důvod: odbor kancelář hejtmana požádal ekonomický odbor dne 19.8.2020 o provedení rozpočtové změny. Důvodem navrhované změny je převedení finančních prostředků z odboru kancelář hejtmana na odbor sociálních věcí ve výši 17 800,- Kč. Finanční prostředky budou použity na výplatu peněžních náhrad studentům za pracovní povinnost v sociálních službách, materiál je součástí programu jednání Rady Olomouckého kraje dne 31.8.2020 (bod 14.7.).
</t>
  </si>
  <si>
    <t>Odbor kancelář hejtmana</t>
  </si>
  <si>
    <t>ORJ - 18</t>
  </si>
  <si>
    <t xml:space="preserve"> -Rozpočtová změna 489/20</t>
  </si>
  <si>
    <t>druh rozpočtové změny: vnitřní rozpočtová změna - přesun mezi jednotlivými položkami, paragrafy a odbory podpory řízení příspěvkových organizací a majetkový, právní a správních činností</t>
  </si>
  <si>
    <t>důvod: odbor podpory řízení příspěvkových organizací požádal ekonomický odbor dne 17.8.2020 o provedení rozpočtové změny. Důvodem navrhované změny je převedení finančních prostředků z odboru podpory řízení příspěvkových organizací na odbor majetkový, právní a správních činností ve výši 42 350,- Kč. Finanční prostředky budou použity na úhradu výdajů souvisejících s vypracováním znaleckého posudku na ocenění tržní hodnoty technologie směšovacích stanic v hospodaření příspěvkové organizace Olomouckého kraje Střední škola zemědělská, Přerov.</t>
  </si>
  <si>
    <t>Odbor majetkový, právní a správních činností</t>
  </si>
  <si>
    <t>ORJ - 04</t>
  </si>
  <si>
    <t xml:space="preserve"> -Rozpočtová změna 490/20</t>
  </si>
  <si>
    <t>druh rozpočtové změny: vnitřní rozpočtová změna - přesun mezi jednotlivými položkami, paragrafy v rámci odboru kancelář hejtmana</t>
  </si>
  <si>
    <t>důvod: odbor kancelář hejtmana požádal ekonomický odbor dne 19.8.2020 o provedení rozpočtové změny. Důvodem navrhované změny je přesun finančních prostředků v rámci odboru kancelář hejtmana ve výši 180 000,- Kč. Finanční prostředky budou použity na poskytnutí finančního daru městu Litovel na řešení kalamity výskytu komárů na základě usnesení Rady Olomouckého kraje č. U/98/8/2020 ze dne 27.7.2020, materiál je součástí programu jednání Zastupitelstva Olomouckého kraje dne 21.9.2020.</t>
  </si>
  <si>
    <t>53 - Neinvestiční transfery veřejnopráv. subj.</t>
  </si>
  <si>
    <t xml:space="preserve"> -Rozpočtová změna 491/20</t>
  </si>
  <si>
    <t>důvod: odbor kancelář hejtmana požádal ekonomický odbor dne 14.8.2020 o provedení rozpočtové změny. Důvodem navrhované změny je přesun finančních prostředků v rámci odboru kancelář hejtmana v celkové výši 480 000,- Kč. Finanční prostředky budou použity na pořízení propagačních předmětů Olomouckého kraje v rámci akcí realizovaných odborem kancelář hejtmana a pro vedení Olomouckého kraje.</t>
  </si>
  <si>
    <t xml:space="preserve"> -Rozpočtová změna 492/20</t>
  </si>
  <si>
    <t>důvod: odbor kancelář hejtmana požádal ekonomický odbor dne 13.8.2020 o provedení rozpočtové změny. Důvodem navrhované změny je přesun finančních prostředků v rámci odboru kancelář hejtmana v celkové výši 450 000,- Kč. Finanční prostředky budou použity na poskytnutí individuální dotace v oblasti cestovního ruchu Mikroregionu Konicko na základě usnesení Rady Olomouckého kraje č. U/98/14/2020 ze dne 27.7.2020 a Zastupitelstva Olomouckého kraje č. UZ/21/63/2020 ze dne 22.6.2020.</t>
  </si>
  <si>
    <t xml:space="preserve"> -Rozpočtová změna 493/20</t>
  </si>
  <si>
    <t>důvod: odbor kancelář hejtmana požádal ekonomický odbor dne 25.8.2020 o provedení rozpočtové změny. Důvodem navrhované změny je přesun finančních prostředků v rámci odboru kancelář hejtmana ve výši 100 000,- Kč. Finanční prostředky budou použity na na úhradu výdajů na stolní a nástěnné kalendáře na základě požadavku vedení Olomouckého kraje.</t>
  </si>
  <si>
    <t xml:space="preserve"> -Rozpočtová změna 494/20</t>
  </si>
  <si>
    <t>druh rozpočtové změny: vnitřní rozpočtová změna - přesun mezi jednotlivými položkami, paragrafy v rámci odboru majetkového, právního a správních činností</t>
  </si>
  <si>
    <t>důvod: odbor majetkový, právní a správních činností požádal ekonomický odbor dne 11.8.2020 o provedení rozpočtové změny. Důvodem navrhované změny je přesun finančních prostředků v rámci odboru majetkového, právního a správních činností ve výši 350 000,- Kč. Finanční prostředky budou použity na úhradu výdajů na odkoupení nemovitostí, které jsou zcela nebo částečně zastavěny krajskými silnicemi II. a III. třídy.</t>
  </si>
  <si>
    <t xml:space="preserve"> -Rozpočtová změna 495/20</t>
  </si>
  <si>
    <t>druh rozpočtové změny: vnitřní rozpočtová změna - přesun mezi jednotlivými položkami, paragrafy v rámci odboru informačních technologií</t>
  </si>
  <si>
    <t>důvod: odbor informačních technologií požádal ekonomický odbor dne 30.7.2020 o provedení rozpočtové změny. Důvodem navrhované změny je přesun finančních prostředků v rámci odboru informačních technologií ve výši 853 000,- Kč. Finanční prostředky budou použity na financování dodávky 3 rackových serverů.</t>
  </si>
  <si>
    <t>Odbor informačních technologií</t>
  </si>
  <si>
    <t>ORJ - 06</t>
  </si>
  <si>
    <t xml:space="preserve"> -Rozpočtová změna 496/20</t>
  </si>
  <si>
    <t>důvod: odbor informačních technologií požádal ekonomický odbor dne 19.8.2020 o provedení rozpočtové změny. Důvodem navrhované změny je přesun finančních prostředků v rámci odboru informačních technologií ve výši 2 800 000,- Kč. Finanční prostředky budou použity na financování pořízení licence Enterprise Agreement.</t>
  </si>
  <si>
    <t xml:space="preserve"> -Rozpočtová změna 497/20</t>
  </si>
  <si>
    <t>druh rozpočtové změny: vnitřní rozpočtová změna - přesun mezi jednotlivými položkami, paragrafy v rámci odboru ekonomického</t>
  </si>
  <si>
    <t>důvod: odbor ekonomický požádal dne 5.8.2020 o provedení rozpočtové změny. Důvodem navrhované změny je přesun finančních prostředků v rámci odboru ekonomického v celkové výši 5 737 316,27 Kč. Finanční prostředky budou použity na úhradu splátek revolvingového úvěru a budou čerpány z rezervy na investice a rezervy na splátky revolvingu Olomouckého kraje.</t>
  </si>
  <si>
    <t xml:space="preserve"> -Rozpočtová změna 498/20</t>
  </si>
  <si>
    <t>druh rozpočtové změny: vnitřní rozpočtová změna - přesun mezi jednotlivými položkami, paragrafy v rámci odboru strategického rozvoje kraje</t>
  </si>
  <si>
    <t>důvod: odbor strategického rozvoje kraje požádal ekonomický odbor dne 24.8.2020 o provedení rozpočtové změny. Důvodem navrhované změny je přesun finančních prostředků v rámci odboru strategického rozvoje kraje v celkové výši 3 287 117,- Kč. Finanční prostředky budou použity na poskytnutí dotací z "Programu obnovy venkova Olomouckého kraje 2020" v dotačním titulu č. 1 "Podpora budování a obnovy infrastruktury obce" a dotačním titulu č. 3 "Programu obnovy venkova Olomouckého kraje 2020" na základě usnesení Zastupitelstva Olomouckého kraje dne č. UZ/20/48/2020 ze dne 20.4.2020.</t>
  </si>
  <si>
    <t>ORJ - 08</t>
  </si>
  <si>
    <t xml:space="preserve"> -Rozpočtová změna 499/20</t>
  </si>
  <si>
    <t>druh rozpočtové změny: vnitřní rozpočtová změna - přesun mezi jednotlivými položkami, paragrafy v rámci odboru životního prostředí a zemědělství</t>
  </si>
  <si>
    <t>důvod: odbor životního prostředí a zemědělství požádal ekonomický odbor dne 20.8.2020 o provedení rozpočtové změny. Důvodem navrhované změny je přesun finančních prostředků v rámci odboru životního prostředí a zemědělství v celkové výši 1 924 150,- Kč. Finanční prostředky budou použity na poskytnutí dotací v rámci "Programu na podporu lesních ekosystémů 2018-2020" na základě usnesení Rady Olomouckého kraje č. U/98/50/2020 ze dne 27.7.2020, materiál je součástí programu jednání Zastupitelstva Olomouckého kraje dne 21.9.2020.</t>
  </si>
  <si>
    <t xml:space="preserve"> -Rozpočtová změna 500/20</t>
  </si>
  <si>
    <t>druh rozpočtové změny: vnitřní rozpočtová změna - přesun mezi jednotlivými položkami, paragrafy v rámci odboru školství a mládeže</t>
  </si>
  <si>
    <t>důvod: odbor školství a mládeže požádal ekonomický odbor dne 25.8.2020 o provedení rozpočtové změny. Důvodem navrhované změny je přesun finančních prostředků v rámci odboru školství a mládeže ve výši 16 000,- Kč. Finanční prostředky budou použity na poskytnutí individuální dotace v oblasti školství pro T. Šípovou, materiál je součástí programu jednání Rady Olomouckého kraje dne 31.8.2020 (bod 11.5.).</t>
  </si>
  <si>
    <t>54 - Neinvestiční transfery obyvatelstvu</t>
  </si>
  <si>
    <t xml:space="preserve"> -Rozpočtová změna 501/20</t>
  </si>
  <si>
    <t>druh rozpočtové změny: vnitřní rozpočtová změna - přesun mezi jednotlivými položkami, paragrafy v rámci odboru sportu, kultury a památkové péče</t>
  </si>
  <si>
    <t xml:space="preserve">důvod: odbor sportu, kultury a památkové péče požádal ekonomický odbor dne 25.8.2020 o provedení rozpočtové změny. Důvodem navrhované změny je přesun finančních prostředků v rámci odboru sportu, kultury a památkové péče ve výši 20 000,- Kč. Finanční prostředky budou použity na financování pořadatelství Her X. letní olympiády dětí a mládeže 2021 v termínu od 20. - 25. 6. 2021 na základě usnesení Rady Olomouckého kraje č. UR/94/77/2020 ze dne 1. 6. 2020. </t>
  </si>
  <si>
    <t xml:space="preserve"> -Rozpočtová změna 502/20</t>
  </si>
  <si>
    <t>důvod: odbor sportu, kultury a památkové péče požádal ekonomický odbor dne 21.7.2020 o provedení rozpočtové změny. Důvodem navrhované změny je přesun finančních prostředků v rámci odboru sportu, kultury a památkové péče v celkové výši                         1 350 000,- Kč. Finanční prostředky budou použity na poskytnutí individuálních dotací v oblasti sportu a kultury na základě usnesení Rady Olomouckého kraje č. UR/98/77/2020 ze dne 27.7.2020, materiál je součástí programu jednání Zastupitelstva Olomouckého kraje dne 21.9.2020.</t>
  </si>
  <si>
    <t xml:space="preserve"> -Rozpočtová změna 503/20</t>
  </si>
  <si>
    <t>důvod: odbor sportu, kultury a památkové péče požádal ekonomický odbor dne 19.8.2020 o provedení rozpočtové změny. Důvodem navrhované změny je přesun finančních prostředků v rámci odboru sportu, kultury a památkové péče ve výši 100 000,- Kč. Finanční prostředky budou použity na poskytnutí individuální dotace v oblasti kultury pro Wallachia, z.s., materiál je součástí programu jednání Rady Olomouckého kraje dne 31.8.2020 (bod 12.16.).</t>
  </si>
  <si>
    <t xml:space="preserve"> -Rozpočtová změna 504/20</t>
  </si>
  <si>
    <t>druh rozpočtové změny: vnitřní rozpočtová změna - přesun mezi jednotlivými položkami, paragrafy v rámci odboru investic</t>
  </si>
  <si>
    <t>důvod: odbor investic požádal ekonomický odbor dne 22.7.2020 o provedení rozpočtové změny. Důvodem navrhované změny je přesun finančních prostředků v rámci odboru investic ve výši 1 869 174,12 Kč. Finanční prostředky budou použity na financování projektu v oblasti zdravotnictví "Dětské centrum Ostrůvek - Přestavba budovy C na zařízení rodinného typu".</t>
  </si>
  <si>
    <t>ORJ - 17</t>
  </si>
  <si>
    <t>ÚZ</t>
  </si>
  <si>
    <t xml:space="preserve"> -Rozpočtová změna 505/20</t>
  </si>
  <si>
    <t>důvod: odbor investic požádal ekonomický odbor dne 17.6.2020 o provedení rozpočtové změny. Důvodem navrhované změny je přesun finančních prostředků v rámci odboru investic ve výši 5 000 000,- Kč. Finanční prostředky budou použity na financování projektu v oblasti školství "Střední škola gastronomie a farmářství Jeseník - Rekonstrukce umýváren starého domova mládeže".</t>
  </si>
  <si>
    <t xml:space="preserve"> -Rozpočtová změna 506/20</t>
  </si>
  <si>
    <t>důvod: odbor investic požádal ekonomický odbor dne 6.8.2020 o provedení rozpočtové změny. Důvodem navrhované změny je přesun finančních prostředků v rámci odboru investic v celkové výši 182 889,76 Kč. Finanční prostředky budou použity na úhradu odvodů za porušení rozpočtové kázně včetně penále u projektů v oblasti zdravotnictví "Odborný léčebný ústav neurologicko-geriatrický Moravský Beroun - Vybudování plynových kotelen pro výrobu tepla a TUV", "Odborný léčebný ústav Paseka Budova "C" I. etapa, 1. část - nástavba oddělení izolace pro pacienty TBC nad kinosálem" a "Realizace výstavby náhradního zdroje elektrické energie vč. přemístění hlavního elektrického rozvaděče ZZS OK Hněvotínská Olomouc".</t>
  </si>
  <si>
    <t xml:space="preserve"> -Rozpočtová změna 507/20</t>
  </si>
  <si>
    <t>důvod: odbor investic požádal ekonomický odbor dne 10.8.2020 o provedení rozpočtové změny. Důvodem navrhované změny je přesun finančních prostředků v rámci odboru investic v celkové výši 1 049 126,- Kč. Finanční prostředky budou použity na financování projektu v oblasti sociální "Transformace příspěvkové organizace Nové Zámky - poskytovatel sociálních služeb - III.etapa - RD Červenka 361".</t>
  </si>
  <si>
    <t xml:space="preserve"> -Rozpočtová změna 508/20</t>
  </si>
  <si>
    <t>důvod: odbor investic požádal ekonomický odbor dne 19.8.2020 o provedení rozpočtové změny. Důvodem navrhované změny je přesun finančních prostředků v rámci odboru investic ve výši 140 139,75 Kč. Finanční prostředky budou použity na úhradu vratky na základě výzvy k vrácení dotace nebo její části u projektu "Transformace příspěvkové organizace Nové Zámky - poskytovatel sociálních služeb - III.etapa".</t>
  </si>
  <si>
    <t xml:space="preserve"> -Rozpočtová změna 509/20</t>
  </si>
  <si>
    <t>důvod: odbor investic požádal ekonomický odbor dne 20.8.2020 o provedení rozpočtové změny. Důvodem navrhované změny je přesun finančních prostředků v rámci odboru investic v celkové výši 5 013 999,68 Kč. Finanční prostředky budou použity na financování projektu v oblasti školství "Střední škola technická, Přerov, Kouřílkova 8 - Energeticky úsporná opatření - tělocvična - a) zateplení".</t>
  </si>
  <si>
    <t xml:space="preserve"> -Rozpočtová změna 510/20</t>
  </si>
  <si>
    <t>důvod: odbor strategického rozvoje kraje požádal ekonomický odbor dne 19.8.2020 o provedení rozpočtové změny. Důvodem navrhované změny je přesun finančních prostředků v rámci odboru strategického rozvoje kraje ve výši 1 200 000,- Kč. Finanční prostředky budou použity na financování výdajů projektu v oblasti regionálního rozvoje "Digitální technická mapa" v rámci Operačního programu Podnikání a inovace pro konkurenceschopnost.</t>
  </si>
  <si>
    <t>ORJ - 30</t>
  </si>
  <si>
    <t xml:space="preserve"> -Rozpočtová změna 511/20</t>
  </si>
  <si>
    <t>druh rozpočtové změny: vnitřní rozpočtová změna - přesun mezi jednotlivými položkami, paragrafy v rámci odboru podpory řízení příspěvkových organizací</t>
  </si>
  <si>
    <t>důvod: odbor podpory řízení příspěvkových organizací požádal ekonomický odbor dne 20.8.2020 o provedení rozpočtové změny. Důvodem navrhované změny je přesun finančních prostředků v rámci odboru podpory řízení příspěvkových organizací ve výši          450 000,- Kč. Finanční prostředky budou použity na poskytnutí neinvestičního příspěvku na akci "Vybudování a oprava chodníků" pro příspěvkovou organizaci Olomouckého kraje Klíč - centrum sociálních služeb, Olomouc, materiál je součástí programu jednání Rady Olomouckého kraje dne 31.8.2020 (bod 10.1.).</t>
  </si>
  <si>
    <t>6351 - Investiční transfery zřízeným PO</t>
  </si>
  <si>
    <t xml:space="preserve"> -Rozpočtová změna 512/20</t>
  </si>
  <si>
    <t>důvod: odbor podpory řízení příspěvkových organizací požádal ekonomický odbor dne 5.8.2020 o provedení rozpočtové změny. Důvodem navrhované změny je přesun finančních prostředků v rámci odboru podpory řízení příspěvkových organizací v celkové výši 20 673 669,- Kč. Finanční prostředky budou použity na poskytnutí příspěvku na úhradu prokazatelné ztráty dopravcům ve veřejné linkové dopravě v souladu se schválenou valorizací mezd pro autobusové dopravce a přiznáním účelové dotace pro drážního dopravce a doplatek kompenzace do výše uzavřených mezikrajských smluv na linkovou dopravu pro příspěvkovou organizaci v oblasti dopravy Koordinátor Integrovaného dopravního systému Olomouckého kraje, materiál je součástí programu jednání Rady Olomouckého kraje dne 31.8.2020 (bod 10.1.).</t>
  </si>
  <si>
    <t xml:space="preserve"> -Rozpočtová změna 513/20</t>
  </si>
  <si>
    <t>důvod: odbor podpory řízení příspěvkových organizací požádal ekonomický odbor dne 19.8.2020 o provedení rozpočtové změny. Důvodem navrhované změny je přesun finančních prostředků v rámci odboru podpory řízení příspěvkových organizací ve výši                457 573,- Kč. Finanční prostředky budou použity na poskytnutí příspěvku na provoz pro příspěvkovou organizaci v oblasti školství Střední škola, Základní škola a Mateřská škola prof. V. Vejdovského Olomouc - Hejčín, a budou převedeny z rezervy odboru podpory řízení příspěvkových organizací, materiál je součástí programu jednání Rady Olomouckého kraje dne 31.8.2020 (bod 10.1.).</t>
  </si>
  <si>
    <t xml:space="preserve"> </t>
  </si>
  <si>
    <t xml:space="preserve"> -Rozpočtová změna 514/20</t>
  </si>
  <si>
    <t>důvod: odbor podpory řízení příspěvkových organizací požádal ekonomický odbor dne 19.8.2020 o provedení rozpočtové změny. Důvodem navrhované změny je přesun finančních prostředků v rámci odboru podpory řízení příspěvkových organizací ve výši                102 000,- Kč. Finanční prostředky budou použity na poskytnutí příspěvku na provoz - mzdové náklady pro příspěvkovou organizaci v oblasti školství Gymnázium, Olomouc, a budou převedeny z rezervy odboru podpory řízení příspěvkových organizací, materiál je součástí programu jednání Rady Olomouckého kraje dne 31.8.2020 (bod 10.1.).</t>
  </si>
  <si>
    <t xml:space="preserve"> -Rozpočtová změna 515/20</t>
  </si>
  <si>
    <t>důvod: odbor podpory řízení příspěvkových organizací požádal ekonomický odbor dne 19.8.2020 o provedení rozpočtové změny. Důvodem navrhované změny je přesun finančních prostředků v rámci odboru podpory řízení příspěvkových organizací ve výši         95 270,- Kč. Finanční prostředky budou použity na poskytnutí příspěvku na provoz - účelově určeného příspěvku na "Nákup školních lavic, židlí a šatních skříněk" pro příspěvkovou organizaci Střední zdravotnická škola, Hranice, a budou převedeny z rezervy odboru podpory řízení příspěvkových organizací, materiál je součástí programu jednání Rady Olomouckého kraje dne 31.8.2020 (bod 10.1.).</t>
  </si>
  <si>
    <t xml:space="preserve"> -Rozpočtová změna 516/20</t>
  </si>
  <si>
    <t>důvod: odbor podpory řízení příspěvkových organizací požádal ekonomický odbor dne 19.8.2020 o provedení rozpočtové změny. Důvodem navrhované změny je přesun finančních prostředků v rámci odboru podpory řízení příspěvkových organizací v celkové výši 96 632,- Kč. Finanční prostředky budou použity na poskytnutí příspěvku na akci "Střední odborná škola lesnická a strojírenská Šternberk - Rozšíření kapacity dílen odborného výcviku" pro příspěvkovou organizaci Olomouckého kraje Střední odborná škola lesnická a strojírenská Šternberk, část bude převedena do rezervy odboru podpory řízení příspěvkových organizací, materiál je součástí programu jednání Rady Olomouckého kraje dne 31.8.2020 (bod 10.1.).</t>
  </si>
  <si>
    <t xml:space="preserve"> -Rozpočtová změna 517/20</t>
  </si>
  <si>
    <t>důvod: odbor podpory řízení příspěvkových organizací požádal ekonomický odbor dne 10.8.2020 o provedení rozpočtové změny. Důvodem navrhované změny je přesun finančních prostředků v rámci odboru podpory řízení příspěvkových organizací v celkové výši 2 412 177,53 Kč. Finanční prostředky nebudou použity na financování oprav a investic příspěvkových organizací Olomouckého kraje v oblasti školství, sociální, kultury a zdravotnictví, prostředky budou převedeny do rezervy odboru podpory řízení příspěvkových organizací, materiál je součástí programu jednání Rady Olomouckého kraje dne 31.8.2020 (bod 10.1.).</t>
  </si>
  <si>
    <t xml:space="preserve"> -Rozpočtová změna 518/20</t>
  </si>
  <si>
    <t>druh rozpočtové změny: vnitřní rozpočtová změna - přesun mezi jednotlivými položkami, paragrafy a odbory</t>
  </si>
  <si>
    <t>důvod: odbor ekonomický požádal dne 24.8.2020 o provedení rozpočtové změny. Důvodem navrhované změny je převedení finančních prostředků z jednotlivých odborů na odbor ekonomický v celkové výši 148 030 917,72 Kč. Finanční prostředky nebudou použity v rámci jednotlivých odborů a budou převedeny do rezervy na neplnění daňových příjmů, na základě úkolu z porady VO č. 50/20/2020 a vzniklé situace, týkající se celkového propadu daňových příjmů Olomouckého kraje v letošním roce, a z důvodu zabezpečení plynulého financování především provozní stránky úřadu a realizace plánovaných investic.</t>
  </si>
  <si>
    <t>00 581</t>
  </si>
  <si>
    <t>Odbor kontroly</t>
  </si>
  <si>
    <t>ORJ - 20</t>
  </si>
  <si>
    <t>ORJ - 60</t>
  </si>
  <si>
    <t>ORJ - 74</t>
  </si>
  <si>
    <t>ORJ - 76</t>
  </si>
  <si>
    <t xml:space="preserve"> -Rozpočtová změna 390/20</t>
  </si>
  <si>
    <t>důvod: investiční a neinvestiční dotace ze státního rozpočtu ČR na rok 2020 poskytnutá na základě avíza Ministerstva školství, mládeže a tělovýchovy ČR č.j.: MŠMT-29874/2020-1 ze dne 13.7.2020 v celkové výši 9 684 369,20 Kč na projekty využívající zjednodušené vykazování nákladů pro příspěvkové organizace Olomouckého kraje v rámci Operačního programu Výzkum, vývoj a vzdělávání.</t>
  </si>
  <si>
    <t>6356 - Jiné investiční transfery zřízeným PO</t>
  </si>
  <si>
    <t xml:space="preserve"> -Rozpočtová změna 391/20</t>
  </si>
  <si>
    <t>důvod: neinvestiční dotace ze státního rozpočtu ČR na rok 2020 poskytnutá na základě dopisu Ministerstva kultury ČR č.j.: MK 40872/2020 OULK ze dne 25.6.2020 ve výši         10 000,- Kč pro příspěvkovou organizaci Olomouckého kraje Vědecká knihovna v Olomouci na realizaci projektu z programu "Veřejné informační služby knihoven - podprogram VISK 3 na rok 2020".</t>
  </si>
  <si>
    <t xml:space="preserve"> -Rozpočtová změna 392/20</t>
  </si>
  <si>
    <t>důvod: neinvestiční dotace ze státního rozpočtu ČR na rok 2020 poskytnutá na základě rozhodnutí Ministerstva financí ČR č.j.: MF - 17053/2020/1201-3 ze dne 17.6.2020 ve výši 87 420,- Kč na náhradu škody způsobené bobrem evropským na okrasných dřevinách na pozemcích ve vlastnictví p. Hany Lachové za období prosinec 2019.</t>
  </si>
  <si>
    <t xml:space="preserve"> -Rozpočtová změna 393/20</t>
  </si>
  <si>
    <t>důvod: neinvestiční dotace ze státního rozpočtu ČR na rok 2020 poskytnutá na základě rozhodnutí Ministerstva financí ČR č.j.: MF - 19490/2020/1201-3 ze dne 10.7.2020 ve výši 51 827,- Kč na náhradu škody způsobené vydrou říční  na rybách na rybníku ve vlastnictví Českého rybářského svazu, Přerov, za období 25.11.2019 - 15.5.2020.</t>
  </si>
  <si>
    <t xml:space="preserve"> -Rozpočtová změna 394/20</t>
  </si>
  <si>
    <t>důvod: neinvestiční dotace ze státního rozpočtu ČR na rok 2020 poskytnutá na základě rozhodnutí Ministerstva financí ČR č.j.: MF - 16600/2020/1201-3 ze dne 16.6.2020 ve výši 114 333,- Kč na náhradu škody způsobené bobrem evropským na lesních porostech na pozemcích obhospodařovaných Lesy České republiky, s. p.</t>
  </si>
  <si>
    <t xml:space="preserve"> -Rozpočtová změna 395/20</t>
  </si>
  <si>
    <t>důvod: neinvestiční dotace ze státního rozpočtu ČR na rok 2020 poskytnutá na základě rozhodnutí Ministerstva financí ČR č.j.: MF - 19545/2020/1201-4 ze dne 10.7.2020 ve výši 1 149 304,- Kč na náhradu škod způsobených kormoránem velkým na rybách na rybnících v nájmu p. J. Zahradníčka, Tovačov, za období 2.2.2020 - 15.4.2020.</t>
  </si>
  <si>
    <t xml:space="preserve"> -Rozpočtová změna 396/20</t>
  </si>
  <si>
    <t>poskytovatel: Ministerstvo zdravotnictví</t>
  </si>
  <si>
    <t>důvod: neinvestiční dotace ze státního rozpočtu ČR na rok 2020 poskytnutá na základě rozhodnutí Ministerstva zdravotnictví ČR č.j.: OKP/49/1102/2020 ze dne 10.7.2020 v celkové výši 753 591,- Kč na akci "Epidemie COVID-19 - odběrové týmy poskytovatele zdravotnické záchranné služby kraje" pro příspěvkovou organizaci Zdravotnická záchranná služba Olomouckého kraje.</t>
  </si>
  <si>
    <t xml:space="preserve"> -Rozpočtová změna 397/20</t>
  </si>
  <si>
    <t>důvod: investiční dotace ze státního rozpočtu ČR na rok 2020 poskytnutá na základě rozhodnutí Ministerstva zdravotnictví ČR č.j.: MZDR 23585/2020-3/EFI-1101 ze dne 2.7.2020 ve výši 2 000 000,- Kč na akci "ZZS Olomouckého kraje - zdravotnická zástavba speciálního zdravotnického vozidla - 2020" v rámci programu "Podpora rozvoje a obnovy materiálně technického vybavení pro řešení krizových situací" pro příspěvkovou organizaci Zdravotnická záchranná služba Olomouckého kraje.</t>
  </si>
  <si>
    <t xml:space="preserve"> -Rozpočtová změna 398/20</t>
  </si>
  <si>
    <t>druh rozpočtové změny: zapojení prostředků do rozpočtu</t>
  </si>
  <si>
    <t>důvod: odbor strategického rozvoje kraje požádal ekonomický odbor dne 19.6.2020 o provedení rozpočtové změny. Důvodem navrhované změny je zapojení finančních prostředků do rozpočtu odboru strategického rozvoje kraje v celkové výši 36 697 240,66 Kč. Finanční prostředky byly poukázány na účet Olomouckého kraje jako neinvestiční dotace z Ministerstva práce a sociálních věcí na financování projektu "Azylové domy v Olomouckém kraji I." v rámci Operačního programu Zaměstnanost.</t>
  </si>
  <si>
    <t xml:space="preserve"> -Rozpočtová změna 399/20</t>
  </si>
  <si>
    <t>důvod: odbor strategického rozvoje kraje požádal ekonomický odbor dne 10.7.2020 o provedení rozpočtové změny. Důvodem navrhované změny je zapojení finančních prostředků do rozpočtu odboru strategického rozvoje kraje v celkové výši 6 861 648,15 Kč. Finanční prostředky budou poukázány na účet Olomouckého kraje jako neinvestiční dotace z Ministerstva práce a sociálních věcí na financování projektu "Obědy do škol v Olomouckém kraji II" v rámci Operačního programu potravinové a materiální pomoci.</t>
  </si>
  <si>
    <t xml:space="preserve"> -Rozpočtová změna 400/20</t>
  </si>
  <si>
    <t>důvod: odbor strategického rozvoje kraje požádal ekonomický odbor dne 29.6.2020 o provedení rozpočtové změny. Důvodem navrhované změny je zapojení finančních prostředků do rozpočtu Olomouckého kraje v celkové výši 14 974,53 Kč. Finanční prostředky byly poukázány na účet Olomouckého kraje jako neinvestiční dotace z Ministerstva pro místní rozvoj na financování projektu v oblasti regionálního rozvoje "Projekt technické pomoci Olomouckého kraje v rámci INTERREG V-A Česká republika - Polsko".</t>
  </si>
  <si>
    <t xml:space="preserve"> -Rozpočtová změna 401/20</t>
  </si>
  <si>
    <t xml:space="preserve">poskytovatel: Ministerstvo financí ČR - Národní fond  </t>
  </si>
  <si>
    <t>důvod: odbor strategického rozvoje kraje požádal ekonomický odbor dne 20.7.2020 o provedení rozpočtové změny. Důvodem navrhované změny je zapojení finančních prostředků do rozpočtu Olomouckého kraje v celkové výši 242 589,27 Kč. Finanční prostředky byly poukázány na účet Olomouckého kraje jako neinvestiční dotace z Ministerstva financí - Národního fondu na financování projektu v oblasti regionálního rozvoje "Projekt technické pomoci Olomouckého kraje v rámci INTERREG V-A Česká republika - Polsko".</t>
  </si>
  <si>
    <t xml:space="preserve"> -Rozpočtová změna 402/20</t>
  </si>
  <si>
    <t>důvod: odbor školství a mládeže požádal ekonomický odbor dne 14.7.2020 o provedení rozpočtové změny. Důvodem navrhované změny je snížení neinvestiční dotace ze státního rozpočtu ČR na rok 2020 poskytnuté na základě rozhodnutí Ministerstva školství, mládeže a tělovýchovy ČR č.j.: 7236-12/2020 ze dne 17.4.2020 ve výši 549 139,- Kč na rozvojový program "Podpora vzdělávání cizinců ve školách", nevyčerpané prostředky ve výši 16 302,- Kč budou vráceny na účet Ministerstva školství, mládeže a tělovýchovy.</t>
  </si>
  <si>
    <t xml:space="preserve"> -Rozpočtová změna 403/20</t>
  </si>
  <si>
    <t>důvod: odbor školství a mládeže požádal ekonomický odbor dne 14.7.2020 o provedení rozpočtové změny. Důvodem navrhované změny je snížení neinvestiční dotace ze státního rozpočtu ČR na rok 2020 poskytnuté na základě rozhodnutí Ministerstva školství, mládeže a tělovýchovy ČR č.j.: MSMT-5530/2020-2 ze dne 6.4.2020 v celkové výši 519 702,- Kč na rozvojový program "Podpora sociálně znevýhodněných romských žáků středních škol, konzervatoří a studentů VOŠ na období leden - červen 2020", nevyčerpané prostředky ve výši 295 134,- Kč budou vráceny na účet Ministerstva školství, mládeže a tělovýchovy.</t>
  </si>
  <si>
    <t xml:space="preserve"> -Rozpočtová změna 404/20</t>
  </si>
  <si>
    <t>důvod: odbor školství a mládeže požádal ekonomický odbor dne 14.7.2020 o provedení rozpočtové změny. Důvodem navrhované změny je zapojení finančních prostředků do rozpočtu odboru školství a mládeže ve výši 87 776,- Kč. Finanční prostředky zaslala na účet Olomouckého kraje příspěvková organizace Střední zdravotnická škola a Vyšší odborná škola zdravotnická Emanuela Pöttinga a Jazyková škola s právem státní jazykové zkoušky Olomouc na základě "Oznámení o schválení závěrečné zprávy o realizaci projektu", prostředky budou zaslány na účet Ministerstva školství, mládeže a tělovýchovy.</t>
  </si>
  <si>
    <t xml:space="preserve"> -Rozpočtová změna 405/20</t>
  </si>
  <si>
    <t>důvod: odbor podpory řízení příspěvkových organizací požádal ekonomický odbor dne 13.7.2020 o provedení rozpočtové změny. Důvodem navrhované změny je zapojení finančních prostředků do rozpočtu Olomouckého kraje ve výši 6 626,87 Kč. Finanční prostředky zašle na účet Olomouckého kraje příspěvková organizace Klíč - centrum sociálních služeb na základě "Oznámení o schválení zprávy o realizaci projektu a spolu s ní předložené žádosti o platbu", prostředky budou zaslány na účet Ministerstva práce a sociálních věcí.</t>
  </si>
  <si>
    <t xml:space="preserve"> -Rozpočtová změna 406/20</t>
  </si>
  <si>
    <t>důvod: odbor podpory řízení příspěvkových organizací požádal ekonomický odbor dne 15.6.2020 o provedení rozpočtové změny. Důvodem navrhované změny je zapojení finančních prostředků do rozpočtu Olomouckého kraje ve výši 55 294,89 Kč. Finanční prostředky budou zapojeny jako odvod z provozních prostředků příspěvkové organizace Zdravotnická záchranná služba Olomouckého kraje v rámci projektu v oblasti zdravotnictví "Jak zachraňujete u vás?" na základě usnesení Rady Olomouckého kraje č. UR/80/28/2020 ze dne 13.1.2020.</t>
  </si>
  <si>
    <t>2122 - Odvody příspěvkových organizací</t>
  </si>
  <si>
    <t xml:space="preserve"> -Rozpočtová změna 407/20</t>
  </si>
  <si>
    <t>důvod: odbor zdravotnictví požádal ekonomický odbor dne 18.6.2020 o provedení rozpočtové změny. Důvodem navrhované změny je zapojení finančních prostředků do rozpočtu Olomouckého kraje ve výši 17 897,- Kč. Generali Česká pojišťovna, a.s., uhradila na účet Olomouckého kraje pojistné plnění k pojistné události pro Olomoucký kraj jako náhradu škody na nemovitém majetku, pronajatém Středomoravské nemocniční a.s., odštěpný závod Nemocnice Přerov - vodovodní škoda v roce 2019.</t>
  </si>
  <si>
    <t>2322 - Přijaté pojistné náhrady</t>
  </si>
  <si>
    <t xml:space="preserve"> -Rozpočtová změna 408/20</t>
  </si>
  <si>
    <t>důvod: odbor podpory řízení příspěvkových organizací požádal ekonomický odbor dne 9.7.2020 o provedení rozpočtové změny. Důvodem navrhované změny je zapojení finančních prostředků do rozpočtu Olomouckého kraje ve výši 33 360,- Kč. Generali Česká pojišťovna a.s. uhradila na účet Olomouckého kraje pojistné plnění k pojistné události pro příspěvkovou organizaci Střední škola, Základní škola a Mateřská škola prof. V. Vejdovského Olomouc - Hejčín, na úhradu nákladů spojených s opravou výmalby po krupobití v roce 2019.</t>
  </si>
  <si>
    <t xml:space="preserve"> -Rozpočtová změna 409/20</t>
  </si>
  <si>
    <t>důvod: odbor podpory řízení příspěvkových organizací požádal ekonomický odbor dne 9.7.2020 o provedení rozpočtové změny. Důvodem navrhované změny je zapojení finančních prostředků do rozpočtu Olomouckého kraje ve výši 41 715,- Kč. Generali Česká pojišťovna a.s. uhradila na účet Olomouckého kraje pojistné plnění k pojistné události pro příspěvkovou organizaci Gymnázium, Uničov, na úhradu nákladů spojených s opravou poškozené střechy v roce 2020.</t>
  </si>
  <si>
    <t xml:space="preserve"> -Rozpočtová změna 410/20</t>
  </si>
  <si>
    <t>důvod: odbor podpory řízení příspěvkových organizací požádal ekonomický odbor dne 10.7.2020 o provedení rozpočtové změny. Důvodem navrhované změny je zapojení finančních prostředků do rozpočtu Olomouckého kraje ve výši 66 947,- Kč. Generali Česká pojišťovna a.s. uhradila na účet Olomouckého kraje pojistné plnění k pojistné události pro příspěvkovou organizaci Střední průmyslová škola a Stření odborné učiliště Uničov, na úhradu nákladů spojených s opravou zaplaveného suterénu budovy v roce 2020.</t>
  </si>
  <si>
    <t xml:space="preserve"> -Rozpočtová změna 411/20</t>
  </si>
  <si>
    <t>důvod: odbor podpory řízení příspěvkových organizací požádal ekonomický odbor dne 23.6.2020 o provedení rozpočtové změny. Důvodem navrhované změny je zapojení finančních prostředků do rozpočtu Olomouckého kraje ve výši 44 770,- Kč. Generali Česká pojišťovna a.s. uhradila na účet Olomouckého kraje pojistné plnění k pojistné události pro příspěvkovou organizaci Střední škola gastronomie a farmářství, Jeseník, na úhradu nákladů spojených s opravou vodojemu v roce 2020.</t>
  </si>
  <si>
    <t xml:space="preserve"> -Rozpočtová změna 412/20</t>
  </si>
  <si>
    <t>důvod: odbor strategického rozvoje kraje požádal ekonomický odbor dne 15.7.2020 o provedení rozpočtové změny. Důvodem navrhované změny je zapojení finančních prostředků do rozpočtu Olomouckého kraje ve výši 6 171,- Kč. Jedná se o zapojení finančních prostředků z revolvingového úvěru u Komerční banky, a.s., na financování projektu v oblasti životního prostředí "Hospodaření se srážkovými vodami v intravilánu příspěvkových organizací Olomouckého kraje" v rámci Operačního programu Životní prostření, materiál je součástí programu jednání Rady Olomouckého kraje dne 27.7.2020 (bod 17.2.).</t>
  </si>
  <si>
    <t xml:space="preserve"> -Rozpočtová změna 413/20</t>
  </si>
  <si>
    <t>důvod: odbor strategického rozvoje kraje požádal ekonomický odbor dne 15.7.2020 o provedení rozpočtové změny. Důvodem navrhované změny je zapojení finančních prostředků do rozpočtu Olomouckého kraje v celkové výši 873 919,59 Kč. Jedná se o zapojení finančních prostředků z revolvingového úvěru u Komerční banky, a.s., na financování projektu v oblasti školství "Pořízení strojního vybavení a zajištění bezbariérovosti na OU a PrŠ Lipová-lázně", materiál je součástí programu jednání Rady Olomouckého kraje dne 27.7.2020 (bod 17.2.).</t>
  </si>
  <si>
    <t xml:space="preserve"> -Rozpočtová změna 414/20</t>
  </si>
  <si>
    <t>důvod: odbor investic požádal ekonomický odbor dne 20.7.2020 o provedení rozpočtové změny. Důvodem navrhované změny je zapojení finančních prostředků do rozpočtu Olomouckého kraje v celkové výši 3 700 000,- Kč. Jedná se o zapojení finančních prostředků z revolvingového úvěru u Komerční banky, a.s., na financování projektu v oblasti kultury "Muzeum Komenského v Přerově - Záchrana a zpřístupnění paláce na hradě Helfštýn", materiál je součástí programu jednání Rady Olomouckého kraje dne 27.7.2020 (bod 17.2.).</t>
  </si>
  <si>
    <t xml:space="preserve"> -Rozpočtová změna 415/20</t>
  </si>
  <si>
    <t>důvod: odbor investic požádal ekonomický odbor dne 15.7.2020 o provedení rozpočtové změny. Důvodem navrhované změny je zapojení finančních prostředků do rozpočtu Olomouckého kraje v celkové výši 6 311 172,68 Kč. Jedná se o zapojení finančních prostředků z revolvingového úvěru u Komerční banky, a.s., na financování projektu v oblasti dopravy "Zvýšení přeshraniční dostupnosti Hanušovice - Stronie Ślaskie", materiál je součástí programu jednání Rady Olomouckého kraje dne 27.7.2020 (bod 17.2.).</t>
  </si>
  <si>
    <t xml:space="preserve"> -Rozpočtová změna 416/20</t>
  </si>
  <si>
    <t>důvod: odbor investic požádal ekonomický odbor dne 13.7.2020 o provedení rozpočtové změny. Důvodem navrhované změny je zapojení finančních prostředků do rozpočtu Olomouckého kraje v celkové výši 2 908 084,99 Kč. Jedná se o zapojení finančních prostředků z revolvingového úvěru u Komerční banky, a.s., na financování projektu v oblasti dopravy "II/444 Šternberk - průtah", materiál je součástí programu jednání Rady Olomouckého kraje dne 27.7.2020 (bod 17.2.).</t>
  </si>
  <si>
    <t xml:space="preserve"> -Rozpočtová změna 417/20</t>
  </si>
  <si>
    <t>důvod: odbor investic požádal ekonomický odbor dne 17.7.2020 o provedení rozpočtové změny. Důvodem navrhované změny je zapojení finančních prostředků do rozpočtu Olomouckého kraje v celkové výši 4 386 390,43 Kč. Jedná se o zapojení finančních prostředků z revolvingového úvěru u Komerční banky, a.s., na financování projektu v oblasti školství  "Realizace energeticky úsporných opatření - SŠ technická a zemědělská Mohelnice a) zateplení" a "Realizace energeticky úsporných opatření - SŠ technická a zemědělská Mohelnice b) vzduchotechnika", materiál je součástí programu jednání Rady Olomouckého kraje dne 27.7.2020 (bod 17.2.).</t>
  </si>
  <si>
    <t xml:space="preserve"> -Rozpočtová změna 418/20</t>
  </si>
  <si>
    <t>důvod: odbor investic  požádal ekonomický odbor dne 10.7.2020 o provedení rozpočtové změny. Důvodem navrhované změny je zapojení finančních prostředků do rozpočtu Olomouckého kraje v celkové výši 903 202,43 Kč. Jedná se o zapojení finančních prostředků z revolvingového úvěru u Komerční banky, a.s., na financování projektu v oblasti zdravotnictví "SMN a. s. - o. z. Nemocnice Šternberk - REÚO - Domov sester", materiál je součástí programu jednání Rady Olomouckého kraje dne 27.7.2020 (bod 17.2.).</t>
  </si>
  <si>
    <t xml:space="preserve"> -Rozpočtová změna 419/20</t>
  </si>
  <si>
    <t>důvod: odbor investic  požádal ekonomický odbor dne 9.7.2020 o provedení rozpočtové změny. Důvodem navrhované změny je zapojení finančních prostředků do rozpočtu Olomouckého kraje v celkové výši 641 954,24 Kč. Jedná se o zapojení finančních prostředků z revolvingového úvěru u Komerční banky, a.s., na financování projektů v oblasti sociální "Transformace příspěvkové organizace Nové Zámky - poskytovatel sociálních služeb - III.etapa - RD Červenka 338", materiál je součástí programu jednání Rady Olomouckého kraje dne 27.7.2020 (bod 17.2.).</t>
  </si>
  <si>
    <t xml:space="preserve"> -Rozpočtová změna 420/20</t>
  </si>
  <si>
    <t>důvod: odbor investic požádal ekonomický odbor dne 18.6., 3. a 10.7.2020 o provedení rozpočtové změny. Důvodem navrhované změny je zapojení finančních prostředků do rozpočtu Olomouckého kraje v celkové výši 1 638 104,66 Kč. Jedná se o zapojení finančních prostředků z revolvingového úvěru u Komerční banky, a.s., na financování projektu v oblasti školství "SŠ, ZŠ a MŠ Prostějov, Komenského 10 - Bezbariérové užívání objektu ZŠ", materiál je součástí programu jednání Rady Olomouckého kraje dne 27.7.2020 (bod 17.2.).</t>
  </si>
  <si>
    <t xml:space="preserve"> -Rozpočtová změna 421/20</t>
  </si>
  <si>
    <t>důvod: odbor životního prostředí a zemědělství požádal ekonomický odbor dne 20.5.2020 o provedení rozpočtové změny. Důvodem navrhované změny je zapojení finančních prostředků do rozpočtu Fondu na podporu výstavby a obnovy vodohospodářské infrastruktury na území Olomouckého kraje ve výši 1 659 014,98 Kč. Jedná se o zapojení zůstatku Fondu na podporu výstavby a obnovy vodohospodářské infrastruktury na území Olomouckého kraje k 31.12.2019 na bankovním účtu do rozpočtu Olomouckého kraje roku 2020 na základě usnesení Zastupitelstva Olomouckého kraje č. UZ/21/6/2020 ze dne 22.6.2020.</t>
  </si>
  <si>
    <t>Odbor životního prostředí a zemědělství - odběr podzemních vod</t>
  </si>
  <si>
    <t>ORJ - 99</t>
  </si>
  <si>
    <t>8115 - Změna stavu krátkod. prostř. na BÚ</t>
  </si>
  <si>
    <t xml:space="preserve"> -Rozpočtová změna 422/20</t>
  </si>
  <si>
    <t>důvod: odbor kancelář ředitele požádal ekonomický odbor dne 27.4.2020 o provedení rozpočtové změny. Důvodem navrhované změny je zapojení finančních prostředků do rozpočtu Fondu sociálních potřeb Olomouckého kraje roku 2020 ve výši 3 084 090,- Kč. Jedná se o zapojení zůstatku Fondu sociálních potřeb Olomouckého kraje k 31.12.2019 na bankovním účtu do rozpočtu Olomouckého kraje roku 2020 na základě usnesení Zastupitelstva Olomouckého kraje č. UZ/21/6/2020 ze dne 22.6.2020.</t>
  </si>
  <si>
    <t>ORJ - 199</t>
  </si>
  <si>
    <t xml:space="preserve"> -Rozpočtová změna 423/20</t>
  </si>
  <si>
    <t>důvod: odbor ekonomický požádal dne 22.7.2020 o provedení rozpočtové změny. Důvodem navrhované změny je zapojení finančních prostředků do rozpočtu Olomouckého kraje v celkové výši 31 936 238,42 Kč.  Finanční prostředky budou zapojeny jako část použitelného zůstatku na bankovních účtech, zapojení finančních prostředků z finančního vypořádání na základě veřejnoprávních smluv a zapojení finančních prostředků z finančního vypořádání příspěvkových organizací, a budou zapojeny do rozpočtu Olomouckého kraje roku 2020 na základě usnesení Zastupitelstva Olomouckého kraje č. UZ/21/6/2020 ze dne 22.6.2020.</t>
  </si>
  <si>
    <t>2223 - Příjmy z FV min. let m. kraj. a obcemi</t>
  </si>
  <si>
    <t xml:space="preserve"> -Rozpočtová změna 424/20</t>
  </si>
  <si>
    <t>důvod: odbory sociálních věcí a zdravotnictví požádaly ekonomický odbor dne 25.6. a 21.7.2020 o provedení rozpočtové změny. Důvodem navrhované změny je převedení finančních prostředků z odboru ekonomického na odbor sociálních věcí ve výši 117 040,- Kč a na odbor zdravotnictví ve výši 225 720,-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květen a červen 2020.</t>
  </si>
  <si>
    <t xml:space="preserve"> -Rozpočtová změna 425/20</t>
  </si>
  <si>
    <t>druh rozpočtové změny: vnitřní rozpočtová změna - přesun mezi jednotlivými položkami, paragrafy a odbory ekonomickým a kancelář ředitele</t>
  </si>
  <si>
    <t>důvod: odbor kancelář ředitele požádala ekonomický odbor dne 18.6.2020 o provedení rozpočtové změny. Důvodem navrhované změny je převedení finančních prostředků z odboru ekonomického na odbor kancelář ředitele ve výši 1 100 000,- Kč. Finanční prostředky budou použity na úhradu nákladů právního zastoupení, a budou převedeny z rezervy rady.</t>
  </si>
  <si>
    <t xml:space="preserve"> -Rozpočtová změna 426/20</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</si>
  <si>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</si>
  <si>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13.7.2020 o provedení rozpočtové změny. Důvodem navrhované změny je převedení finančních prostředků z rozpočtu odboru ekonomického na odbor podpory řízení příspěvkových organizací ve výši 482 125,- Kč. Finanční prostředky budou použity na poskytnutí příspěvku na akci "Oprava střechy na sportovní hale" pro příspěvkovou organizaci v oblasti školství Gymnázium, Uničov, a budou poskytnuty z rezervy na investice, materiál je součástí programu jednání Rady Olomouckého kraje dne 27.7.2020 (bod 10.1.).</t>
  </si>
  <si>
    <t xml:space="preserve"> -Rozpočtová změna 427/20</t>
  </si>
  <si>
    <t>důvod: odbor podpory řízení příspěvkových organizací požádal ekonomický odbor dne 17.7.2020 o provedení rozpočtové změny. Důvodem navrhované změny je převedení finančních prostředků z rozpočtu odboru ekonomického na odbor podpory řízení příspěvkových organizací v celkové výši 5 938 460,- Kč. Finanční prostředky budou použity na poskytnutí příspěvku na akce "Stavební úpravy domova mládeže" a "Nákup nového nábytku a vybavení pokojů" pro příspěvkovou organizaci v oblasti školství Střední odborná škola, Šumperk, a budou poskytnuty z rezervy rady, materiál je součástí programu jednání Rady Olomouckého kraje dne 27.7.2020 (bod 10.1.).</t>
  </si>
  <si>
    <t xml:space="preserve"> -Rozpočtová změna 428/20</t>
  </si>
  <si>
    <t>důvod: odbor podpory řízení příspěvkových organizací požádal ekonomický odbor dne 7.7.2020 o provedení rozpočtové změny. Důvodem navrhované změny je převedení finančních prostředků z rozpočtu odboru ekonomického na odbor podpory řízení příspěvkových organizací ve výši 600 000,- Kč. Finanční prostředky budou použity na poskytnutí příspěvku na akci "Nová expozice P. Bezruče v Kostelci na Hané" pro příspěvkovou organizaci v oblasti kultury Muzeum a galerie v Prostějově, a budou poskytnuty z rezervy na investice, materiál je součástí programu jednání Rady Olomouckého kraje dne 27.7.2020 (bod 10.1.).</t>
  </si>
  <si>
    <t xml:space="preserve"> -Rozpočtová změna 429/20</t>
  </si>
  <si>
    <t>důvod: odbor podpory řízení příspěvkových organizací požádal ekonomický odbor dne 15.7.2020 o provedení rozpočtové změny. Důvodem navrhované změny je převedení finančních prostředků z rozpočtu odboru ekonomického na odbor podpory řízení příspěvkových organizací ve výši 1 765 000,- Kč. Finanční prostředky budou použity na poskytnutí příspěvku na provoz - mzdové náklady pro příspěvkovou organizaci v oblasti sociální Domov Štíty-Jedlí, v návaznosti na novelu nařízení vlády č. 300/2019 Sb., o platových poměrech zaměstnanců ve veřejných službách a správě, platnou od 1.1.2020, prostředky budou čerpány z rezervy na neplnění daňových příjmů, materiál je součástí programu jednání Rady Olomouckého kraje dne 27.7.2020 (bod 10.1.).</t>
  </si>
  <si>
    <t xml:space="preserve"> -Rozpočtová změna 430/20</t>
  </si>
  <si>
    <t>důvod: odbor strategického rozvoje kraje požádal ekonomický odbor dne 19.6.2020 o provedení rozpočtové změny. Důvodem navrhované změny je převedení finančních prostředků z odboru ekonomického na odbor strategického rozvoje kraje v celkové výši             238 860,44 Kč. Finanční prostředky budou použity na financování  projektu "Technická pasportizace, strategie ICT a vzdělávání" v rámci Operačního programu Zaměstnanost a budou hrazeny z rezervy na investice Olomouckého kraje.</t>
  </si>
  <si>
    <t xml:space="preserve"> -Rozpočtová změna 431/20</t>
  </si>
  <si>
    <t>druh rozpočtové změny: vnitřní rozpočtová změna - přesun mezi jednotlivými položkami, paragrafy a odbory ekonomickým a zdravotnictví</t>
  </si>
  <si>
    <t>důvod: odbor zdravotnictví požádal ekonomický odbor dne 2.7.2020 o provedení rozpočtové změny. Důvodem navrhované změny je převedení finančních prostředků z odboru zdravotnictví na odbor ekonomický ve výši 900 000,- Kč. Finanční prostředky nebudou použity na financování dotačního "Programu pro celoživotní vzdělávání na LF UP" a budou zapojeny do rezervy rady na základě usnesení Zastupitelstva Olomouckého kraje č. UZ/21/50/2020 ze dne 22.6.2020.</t>
  </si>
  <si>
    <t xml:space="preserve"> -Rozpočtová změna 432/20</t>
  </si>
  <si>
    <t>důvod: odbor strategického rozvoje kraje požádal ekonomický odbor dne 17.7.2020 o provedení rozpočtové změny. Důvodem navrhované změny je přesun finančních prostředků v rámci odboru strategického rozvoje kraje v celkové výši 4 830 000,- Kč. Finanční prostředky budou použity na poskytnutí dotací z "Programu obnovy venkova Olomouckého kraje 2020" na základě usnesení Zastupitelstva Olomouckého kraje č. UZ/20/48/2020 ze dne 20.4.2020 a UZ/21/55/2020 ze dne 22.6.2020.</t>
  </si>
  <si>
    <t xml:space="preserve"> -Rozpočtová změna 433/20</t>
  </si>
  <si>
    <t>důvod: odbor životního prostředí a zemědělství požádal ekonomický odbor dne 1.7.2020 o provedení rozpočtové změny. Důvodem navrhované změny je přesun finančních prostředků v rámci odboru životního prostředí a zemědělství v celkové výši 740 390,- Kč. Finanční prostředky budou použity na poskytnutí dotací v rámci "Programu na podporu lesních ekosystémů 2018-2020", materiál je součástí programu jednání Rady Olomouckého kraje dne 27.7.2020 (bod 8.1.).</t>
  </si>
  <si>
    <t xml:space="preserve"> -Rozpočtová změna 434/20</t>
  </si>
  <si>
    <t>důvod: odbor školství a mládeže požádal ekonomický odbor dne 19.6.2020 o provedení rozpočtové změny. Důvodem navrhované změny je přesun finančních prostředků v rámci odboru školství a mládeže v celkové výši 80 000,- Kč. Finanční prostředky budou použity na poskytnutí dotací z "Programu na podporu práce s dětmi a mládeží v Olomouckém kraji v roce 2020" na základě usnesení Rady Olomouckého kraje č. UR/96/48/2020 ze dne 15.6.2020.</t>
  </si>
  <si>
    <t xml:space="preserve"> -Rozpočtová změna 435/20</t>
  </si>
  <si>
    <t>důvod: odbor školství a mládeže požádal ekonomický odbor dne 16.7.2020 o provedení rozpočtové změny. Důvodem navrhované změny je přesun finančních prostředků v rámci odboru školství a mládeže ve výši 170 000,- Kč. Finanční prostředky budou použity na poskytnutí individuální dotace v oblasti školství pro Junák - český skaut, Prostějov, materiál je součástí programu jednání Rady Olomouckého kraje dne 27.7.2020 (bod 11.5.).</t>
  </si>
  <si>
    <t xml:space="preserve"> -Rozpočtová změna 436/20</t>
  </si>
  <si>
    <t>druh rozpočtové změny: vnitřní rozpočtová změna - přesun mezi jednotlivými položkami, paragrafy v rámci odboru dopravy a silničního hospodářství</t>
  </si>
  <si>
    <t>důvod: odbor dopravy a silničního hospodářství požádal ekonomický odbor dne 16.7.2020 o provedení rozpočtové změny. Důvodem navrhované změny je přesun finančních prostředků v rámci odboru dopravy a silničního hospodářství ve výši 45 000,- Kč. Finanční prostředky budou použity na poskytnutí individuální dotace v oblasti dopravy Slezskému železničnímu spolku, materiál je součástí programu jednání Rady Olomouckého kraje dne 27.7.2020 (bod 4.2.).</t>
  </si>
  <si>
    <t xml:space="preserve"> -Rozpočtová změna 437/20</t>
  </si>
  <si>
    <t>důvod: odbor sportu, kultury a památkové péče požádal ekonomický odbor dne 13.7.2020 o provedení rozpočtové změny. Důvodem navrhované změny je přesun finančních prostředků v rámci odboru sportu, kultury a památkové péče ve výši 90 850,- Kč. Finanční prostředky budou použity na poskytnutí individuální dotace v oblasti kultury Knihovně města Olomouc, materiál je součástí programu Rady Olomouckého kraje dne 27.7.2020 (bod 12.4.).</t>
  </si>
  <si>
    <t xml:space="preserve"> -Rozpočtová změna 438/20</t>
  </si>
  <si>
    <t>druh rozpočtové změny: vnitřní rozpočtová změna - přesun mezi jednotlivými položkami, paragrafy v rámci odboru zdravotnictví</t>
  </si>
  <si>
    <t>důvod: odbor zdravotnictví požádal ekonomický odbor dne 23.6.2020 o provedení rozpočtové změny. Důvodem navrhované změny je přesun finančních prostředků v rámci odboru zdravotnictví ve výši 3 000 000,- Kč. Finanční prostředky budou použity na poskytnutí individuální dotace v oblasti zdravotnictví pro Jesenický rentgen s. r. o.  na základě usnesení Zastupitelstva Olomouckého kraje č. UZ/21/52/2020 ze dne 22.6.2020.</t>
  </si>
  <si>
    <t xml:space="preserve"> -Rozpočtová změna 439/20</t>
  </si>
  <si>
    <t>důvod: odbor podpory řízení příspěvkových organizací požádal ekonomický odbor dne 12.6.2020 o provedení rozpočtové změny. Důvodem navrhované změny je přesun finančních prostředků v rámci odboru podpory řízení příspěvkových organizací ve výši                      78 303,- Kč. Finanční prostředky nebudou použity na poskytnutí příspěvku na provoz - mzdové náklady příspěvkové organizaci Olomouckého kraje Vlastivědné muzeum v Olomouci a budou převedeny do rezervy odboru podpory řízení příspěvkových organizací, materiál je součástí programu jednání Rady Olomouckého kraje dne 27.7.2020 (bod 10.1.).</t>
  </si>
  <si>
    <t xml:space="preserve"> -Rozpočtová změna 440/20</t>
  </si>
  <si>
    <t>důvod: odbor podpory řízení příspěvkových organizací požádal ekonomický odbor dne 24.6.2020 o provedení rozpočtové změny. Důvodem navrhované změny je přesun finančních prostředků v rámci odboru podpory řízení příspěvkových organizací ve výši         69 490,- Kč. Finanční prostředky budou použity na poskytnutí příspěvku na provoz - účelově určeného příspěvku na dofinancování dotace z Ministerstva kultury pro příspěvkovou organizaci Muzeum a galerie v Prostějově, materiál je součástí programu jednání Rady Olomouckého kraje dne 27.7.2020 (bod 10.1.).</t>
  </si>
  <si>
    <t xml:space="preserve"> -Rozpočtová změna 441/20</t>
  </si>
  <si>
    <t>důvod: odbor podpory řízení příspěvkových organizací požádal ekonomický odbor dne 22.6.2020 o provedení rozpočtové změny. Důvodem navrhované změny je přesun finančních prostředků v rámci odboru podpory řízení příspěvkových organizací ve výši     275 000,- Kč. Finanční prostředky budou použity na poskytnutí investičního příspěvku pro příspěvkovou organizaci v oblasti školství Gymnázium Jiřího Wolkera na akci "Nákup a instalace nového školního serveru", materiál je součástí programu jednání Rady Olomouckého kraje dne 27.7.2020 (bod 10.1.).</t>
  </si>
  <si>
    <t xml:space="preserve"> -Rozpočtová změna 442/20</t>
  </si>
  <si>
    <t>důvod: odbor podpory řízení příspěvkových organizací požádal ekonomický odbor dne 17.7.2020 o provedení rozpočtové změny. Důvodem navrhované změny je přesun finančních prostředků v rámci odboru podpory řízení příspěvkových organizací ve výši    120 000,- Kč. Finanční prostředky budou použity na poskytnutí neinvestičního příspěvku pro příspěvkovou organizaci v oblasti školství Gymnázium, Uničov na akci "Oprava střechy nad učebnou hudební výchovy", materiál je součástí programu jednání Rady Olomouckého kraje dne 27.7.2020 (bod 10.1.).</t>
  </si>
  <si>
    <t xml:space="preserve"> -Rozpočtová změna 443/20</t>
  </si>
  <si>
    <t>důvod: odbor podpory řízení příspěvkových organizací požádal ekonomický odbor dne 29.6.2020 o provedení rozpočtové změny. Důvodem navrhované změny je přesun finančních prostředků v rámci odboru podpory řízení příspěvkových organizací ve výši     364 000,- Kč. Finanční prostředky budou použity na poskytnutí investičního příspěvku pro příspěvkovou organizaci v oblasti školství Základní umělecká škola Iši Krejčího Olomouc na akci "Rekonstrukce plynové kotelny", materiál je součástí programu jednání Rady Olomouckého kraje dne 27.7.2020 (bod 10.1.).</t>
  </si>
  <si>
    <t xml:space="preserve"> -Rozpočtová změna 444/20</t>
  </si>
  <si>
    <t>důvod: odbor podpory řízení příspěvkových organizací požádal ekonomický odbor dne 7.7.2020 o provedení rozpočtové změny. Důvodem navrhované změny je přesun finančních prostředků v rámci odboru podpory řízení příspěvkových organizací ve výši     200 000,- Kč. Finanční prostředky budou použity na poskytnutí investičního příspěvku pro příspěvkovou organizaci v oblasti sociální Sociální služby pro seniory Šumperk na akci "Elektrický zvedák", materiál je součástí programu jednání Rady Olomouckého kraje dne 27.7.2020 (bod 10.1.).</t>
  </si>
  <si>
    <t xml:space="preserve"> -Rozpočtová změna 445/20</t>
  </si>
  <si>
    <t>důvod: odbor podpory řízení příspěvkových organizací požádal ekonomický odbor dne 14.7.2020 o provedení rozpočtové změny. Důvodem navrhované změny je přesun finančních prostředků v rámci odboru podpory řízení příspěvkových organizací ve výši     400 000,- Kč. Finanční prostředky budou použity na poskytnutí investičního příspěvku pro příspěvkovou organizaci v oblasti školství Střední škola železniční, technická a služeb, Šumperk na akci "Kanalizace a vodovod Rapotín", materiál je součástí programu jednání Rady Olomouckého kraje dne 27.7.2020 (bod 10.1.).</t>
  </si>
  <si>
    <t xml:space="preserve"> -Rozpočtová změna 446/20</t>
  </si>
  <si>
    <t>důvod: odbor podpory řízení příspěvkových organizací požádal ekonomický odbor dne 26.6.2020 o provedení rozpočtové změny. Důvodem navrhované změny je přesun finančních prostředků v rámci odboru podpory řízení příspěvkových organizací ve výši              3 159 581,- Kč. Finanční prostředky budou použity na dorovnání mezd řidičů mezi roky 2017 a 2018 pro příspěvkovou organizaci v oblasti dopravy Koordinátor Integrovaného dopravního systému Olomouckého kraje na základě usnesení Rady Olomouckého kraje č. UR/96/27/2020 ze dne 15.6.2020, materiál je součástí programu jednání Rady Olomouckého kraje dne 27.7.2020 (bod 10.1.).</t>
  </si>
  <si>
    <t xml:space="preserve"> -Rozpočtová změna 447/20</t>
  </si>
  <si>
    <t>důvod: odbor podpory řízení příspěvkových organizací požádal ekonomický odbor dne 14.7.2020 o provedení rozpočtové změny. Důvodem navrhované změny je přesun finančních prostředků v rámci odboru podpory řízení příspěvkových organizací ve výši                      121 909,77 Kč. Finanční prostředky budou použity na kofinancování projektu "Vybudování přírodovědné expozice a digitalizace a restaurování sbírek Vlastivědného muzea v Olomouci" příspěvkové organizace Vlastivědné muzeum v Olomouci, materiál je součástí programu jednání Rady Olomouckého kraje dne 27.7.2020 (bod 10.2.).</t>
  </si>
  <si>
    <t xml:space="preserve"> -Rozpočtová změna 448/20</t>
  </si>
  <si>
    <t>důvod: odbor investic požádal ekonomický odbor dne 17.6.2020 o provedení rozpočtové změny. Důvodem navrhované změny je přesun finančních prostředků v rámci odboru investic ve výši 5 000 000,- Kč. Finanční prostředky budou použity na financování projektu v oblasti školství "Švehlova střední škola polytechnická, Prostějov - rekonstrukce stravovacího provozu".</t>
  </si>
  <si>
    <t xml:space="preserve"> -Rozpočtová změna 449/20</t>
  </si>
  <si>
    <t>důvod: odbor investic požádal ekonomický odbor dne 1.7.2020 o provedení rozpočtové změny. Důvodem navrhované změny je přesun finančních prostředků v rámci odboru investic ve výši 2 650 000,- Kč. Finanční prostředky budou použity na financování projektu v oblasti školství "Realizace energeticky úsporných opatření - SPŠ Hranice - A) ZATEPLENÍ".</t>
  </si>
  <si>
    <t xml:space="preserve"> -Rozpočtová změna 450/20</t>
  </si>
  <si>
    <t>důvod: odbor investic požádal ekonomický odbor dne 9.7.2020 o provedení rozpočtové změny. Důvodem navrhované změny je přesun finančních prostředků v rámci odboru investic v celkové výši 4 764 000,- Kč. Finanční prostředky budou použity na financování projektu v oblasti školství "Střední škola technická, Přerov, Kouřílkova 8 - Energeticky úsporná opatření - tělocvična - a) zateplení".</t>
  </si>
  <si>
    <t xml:space="preserve"> -Rozpočtová změna 451/20</t>
  </si>
  <si>
    <t>důvod: odbor investic požádal ekonomický odbor dne 20.7.2020 o provedení rozpočtové změny. Důvodem navrhované změny je přesun finančních prostředků v rámci odboru investic v celkové výši 1 589 000,- Kč. Finanční prostředky budou použity na financování projektů v oblasti sociální "Transformace příspěvkové organizace Nové Zámky - poskytovatel sociálních služeb - III.etapa - RD Litovel, Staroměstské náměstí 233", "Transformace příspěvkové organizace Nové Zámky - poskytovatel sociálních služeb - III.etapa - RD Litovel, ul. Pavlínka 1141", "Transformace příspěvkové organizace Nové Zámky - poskytovatel sociálních služeb - III.etapa - RD Červenka 338" a "Transformace příspěvkové organizace Nové Zámky - poskytovatel sociálních služeb - III.etapa - RD Červenka 361".</t>
  </si>
  <si>
    <t xml:space="preserve"> -Rozpočtová změna 452/20</t>
  </si>
  <si>
    <t>důvod: odbor strategického rozvoje kraje požádal ekonomický odbor dne 17.7.2020 o provedení rozpočtové změny. Důvodem navrhované změny je přesun finančních prostředků v rámci odboru strategického rozvoje kraje v celkové výši 3 175 223,60 Kč. Finanční prostředky na financování "Kotlíkových dotací v Olomouckém kraji II" v rámci Operačního programu Životní prostředí 2014 - 2020 budou zaslány na účet Ministerstva životního prostředí.</t>
  </si>
  <si>
    <t>ORJ - 78</t>
  </si>
  <si>
    <t xml:space="preserve"> -Rozpočtová změna 453/20</t>
  </si>
  <si>
    <t>důvod: odbor strategického rozvoje kraje požádal ekonomický odbor dne 17.7.2020 o provedení rozpočtové změny. Důvodem navrhované změny je přesun finančních prostředků v rámci odboru strategického rozvoje kraje v celkové výši 61 039,60 Kč. Finanční prostředky budou použity na financování "Kotlíkových dotací v Olomouckém kraji III" v rámci Operačního programu Životní prostředí 2014 - 2020.</t>
  </si>
  <si>
    <t xml:space="preserve"> -Rozpočtová změna 454/20</t>
  </si>
  <si>
    <t>důvod: odbor kancelář hejtmana požádal ekonomický odbor dne 20.7.2020 o provedení rozpočtové změny. Důvodem navrhované změny je přesun finančních prostředků v rámci odboru kancelář hejtmana ve výši 626 000,- Kč. Finanční prostředky budou použity na poskytnutí dotace obci Zlaté Hory v rámci "Programu na podporu cestovního ruchu a zahraničních vztahů" v dotačním titulu č. 4 "Podpora cestovního ruchu v Olomouckém kraji" na základě usnesení  Zastupitelstva Olomouckého kraje č. UZ/20/57/2020 ze dne 20.4.2020.</t>
  </si>
  <si>
    <t xml:space="preserve"> -Rozpočtová změna 455/20</t>
  </si>
  <si>
    <t>důvod: neinvestiční dotace ze státního rozpočtu ČR na rok 2020 poskytnutá na základě rozhodnutí Ministerstva práce a sociálních věcí ČR č.j.: MPSV-2020/145950-21 ze dne 16.7.2020 v celkové výši 71 285 891,- Kč na odměny zaměstnanců sociálních služeb v souvislosti s výkonem povolání v období epidemie koronaviru pro příspěvkové organizace Olomouckého kraje.</t>
  </si>
  <si>
    <t xml:space="preserve"> -Rozpočtová změna 457/20</t>
  </si>
  <si>
    <t>důvod: neinvestiční dotace ze státního rozpočtu ČR na rok 2019 poskytnutá na základě avíza Ministerstva školství, mládeže a tělovýchovy ČR č.j.: MŠMT-29874/2020-1 ze dne 13.7.2020 v celkové výši 2 093 625,19 Kč pro příspěvkovou organizaci Vlastivědné muzeum v Olomouci na realizaci projektu "Virtuální muzeum ve výuce - využití nových digitálních technologií v propojení formálního a neformálního vzdělávání" v rámci Operačního programu Výzkum, vývoj a vzdělávání.</t>
  </si>
  <si>
    <t xml:space="preserve"> -Rozpočtová změna 456/20</t>
  </si>
  <si>
    <t>důvod: odbor investic požádal ekonomický odbor dne 12.6.2020 o provedení rozpočtové změny. Důvodem navrhované změny je zapojení finančních prostředků do rozpočtu Olomouckého kraje ve výši 3 000 000,- Kč. Jedná se o zapojení finančních prostředků od Statutárního města Přerov jako příjem vyplývající z darovací smlouvy na realizaci investiční akce v oblasti zdravotnictví "SMN a.s. - o.z. Nemocnice Přerov - Rozšíření parkovací kapacity - 1. etapa".</t>
  </si>
  <si>
    <t>4221 - Investiční přijaté transfery od obcí</t>
  </si>
  <si>
    <t xml:space="preserve"> -Rozpočtová změna 374/20</t>
  </si>
  <si>
    <t>důvod: neinvestiční dotace ze státního rozpočtu ČR na rok 2020 poskytnutá na základě rozhodnutí Ministerstva zdravotnictví ČR č.j.: OKP/36/1102/2020 ze dne 12.6.2020 ve výši         52 239 353,- Kč na "Odměnu pro zaměstnance Zdravotnické záchranné služby Olomouckého kraje".</t>
  </si>
  <si>
    <t xml:space="preserve"> -Rozpočtová změna 375/20</t>
  </si>
  <si>
    <t>důvod: odbor strategického rozvoje kraje požádal ekonomický odbor dne 12.6.2020 o provedení rozpočtové změny. Důvodem navrhované změny je zapojení finančních prostředků do rozpočtu Olomouckého kraje v celkové výši 71 756,49 Kč. Jedná se o zapojení finančních prostředků z revolvingového úvěru u Komerční banky, a.s., na financování projektu v oblasti školství "Pořízení strojního vybavení a zajištění bezbariérovosti na OU a PrŠ Lipová-lázně", materiál je součástí programu jednání Rady Olomouckého kraje dne 22.6.2020 (bod 8.2.).</t>
  </si>
  <si>
    <t xml:space="preserve"> -Rozpočtová změna 376/20</t>
  </si>
  <si>
    <t>důvod: odbor investic  požádal ekonomický odbor dne 12.6.2020 o provedení rozpočtové změny. Důvodem navrhované změny je zapojení finančních prostředků do rozpočtu Olomouckého kraje v celkové výši 10 606 483,57 Kč. Jedná se o zapojení finančních prostředků z revolvingového úvěru u Komerční banky, a.s., na financování projektu v oblasti dopravy "II/366 Prostějov - přeložka silnice", materiál je součástí programu jednání Rady Olomouckého kraje dne Rady Olomouckého kraje dne 22.6.2020 (bod 8.2.).</t>
  </si>
  <si>
    <t xml:space="preserve"> -Rozpočtová změna 377/20</t>
  </si>
  <si>
    <t>důvod: odbor investic požádal ekonomický odbor dne 11.6.2020 o provedení rozpočtové změny. Důvodem navrhované změny je zapojení finančních prostředků do rozpočtu Olomouckého kraje v celkové výši 4 203 010,14 Kč. Jedná se o zapojení finančních prostředků z revolvingového úvěru u Komerční banky, a.s., na financování projektu v oblasti kultury "Muzeum Komenského v Přerově - Záchrana a zpřístupnění paláce na hradě Helfštýn", materiál je součástí programu jednání Rady Olomouckého kraje dne 22.6.2020 (bod 8.2.).</t>
  </si>
  <si>
    <t xml:space="preserve"> -Rozpočtová změna 378/20</t>
  </si>
  <si>
    <t>důvod: odbor investic požádal ekonomický odbor dne 15.6.2020 o provedení rozpočtové změny. Důvodem navrhované změny je zapojení finančních prostředků do rozpočtu Olomouckého kraje v celkové výši 7 966 669,83 Kč. Jedná se o zapojení finančních prostředků z revolvingového úvěru u Komerční banky, a.s., na financování projektu v oblasti dopravy "Zvýšení přeshraniční dostupnosti Hanušovice - Stronie Ślaskie", materiál je součástí programu jednání Rady Olomouckého kraje dne 22.6.2020 (bod 8.2.).</t>
  </si>
  <si>
    <t xml:space="preserve"> -Rozpočtová změna 379/20</t>
  </si>
  <si>
    <t>důvod: odbor investic požádal ekonomický odbor dne 17.6.2020 o provedení rozpočtové změny. Důvodem navrhované změny je zapojení finančních prostředků do rozpočtu Olomouckého kraje v celkové výši 1 079 221,86 Kč. Jedná se o zapojení finančních prostředků z revolvingového úvěru u Komerční banky, a.s., na financování projektu v oblasti školství  "Realizace energeticky úsporných opatření - SŠ technická a zemědělská Mohelnice a) zateplení" a "Realizace energeticky úsporných opatření - SŠ technická a zemědělská Mohelnice b) vzduchotechnika", materiál je součástí programu jednání Rady Olomouckého kraje dne 22.6.2020 (bod 8.2.).</t>
  </si>
  <si>
    <t xml:space="preserve"> -Rozpočtová změna 380/20</t>
  </si>
  <si>
    <t>důvod: odbor investic  požádal ekonomický odbor dne 9. a 12.6.2020 o provedení rozpočtové změny. Důvodem navrhované změny je zapojení finančních prostředků do rozpočtu Olomouckého kraje v celkové výši 1 454 310,82 Kč. Jedná se o zapojení finančních prostředků z revolvingového úvěru u Komerční banky, a.s., na financování projektů v oblasti sociální "Transformace příspěvkové organizace Nové Zámky - poskytovatel sociálních služeb - III.etapa - RD Litovel, Staroměstské náměstí 233", "Transformace příspěvkové organizace Nové Zámky - poskytovatel sociálních služeb - III.etapa - RD Litovel, ul. Pavlínka 1141", "Transformace příspěvkové organizace Nové Zámky - poskytovatel sociálních služeb - III.etapa - RD Červenka 338" a "Transformace příspěvkové organizace Nové Zámky - poskytovatel sociálních služeb - III.etapa - RD Červenka 361", materiál je součástí programu jednání Rady Olomouckého kraje dne 22.6.2020 (bod 8.2.).</t>
  </si>
  <si>
    <t xml:space="preserve"> -Rozpočtová změna 381/20</t>
  </si>
  <si>
    <t>důvod: odbor investic  požádal ekonomický odbor dne 11.6.2020 o provedení rozpočtové změny. Důvodem navrhované změny je zapojení finančních prostředků do rozpočtu Olomouckého kraje v celkové výši 436 625,96 Kč. Jedná se o zapojení finančních prostředků z revolvingového úvěru u Komerční banky, a.s., na financování projektu v oblasti zdravotnictví "SMN a. s. - o. z. Nemocnice Šternberk - REÚO - Domov sester", materiál je součástí programu jednání Rady Olomouckého kraje dne 22.6.2020 (bod 8.2.).</t>
  </si>
  <si>
    <t xml:space="preserve"> -Rozpočtová změna 382/20</t>
  </si>
  <si>
    <t>druh rozpočtové změny: vnitřní rozpočtová změna - přesun mezi jednotlivými položkami, paragrafy a odbory investic a podpory řízení příspěvkových organizací</t>
  </si>
  <si>
    <t>důvod: odbor investic požádal ekonomický odbor dne 15.6.2020 o provedení rozpočtové změny. Důvodem navrhované změny je převedení finančních prostředků z odboru investic na odbor podpory řízení příspěvkových organizací ve výši 470 000,- Kč. Finanční prostředky budou použity na financování projektu příspěvkové organizace v oblasti školství Gymnázium Jakuba Škody, Přerov.</t>
  </si>
  <si>
    <t xml:space="preserve"> -Rozpočtová změna 383/20</t>
  </si>
  <si>
    <t>důvod: odbor investic požádal ekonomický odbor dne 11.6.2020 o provedení rozpočtové změny. Důvodem navrhované změny je převedení finančních prostředků z odboru investic na odbor podpory řízení příspěvkových organizací ve výši 1 798 000,- Kč. Finanční prostředky budou použity na financování projektu příspěvkové organizace v oblasti školství Střední odborná škola lesnická a strojírenská Šternberk.</t>
  </si>
  <si>
    <t xml:space="preserve"> -Rozpočtová změna 384/20</t>
  </si>
  <si>
    <t>důvod: odbor kancelář hejtmana požádal ekonomický odbor dne 17.6.2020 o provedení rozpočtové změny. Důvodem navrhované změny je přesun finančních prostředků v rámci odboru kancelář hejtmana ve výši 1 504 700,- Kč. Finanční prostředky budou použity na poskytnutí finančních darů v souvislosti s vydaným rozhodnutím o vykonávání péče o děti a mládež za nouzového stavu, materiál je součástí programu jednání Rady Olomouckého kraje dne 22.6.2020 (bod 2.) a Zastupitelstva Olomouckého kraje dne 22.6.2020.</t>
  </si>
  <si>
    <t xml:space="preserve"> -Rozpočtová změna 385/20</t>
  </si>
  <si>
    <t>důvod: odbor strategického rozvoje kraje požádal ekonomický odbor dne 17.6.2020 o provedení rozpočtové změny. Důvodem navrhované změny je přesun finančních prostředků v rámci odboru strategického rozvoje kraje ve výši 4 000 000,- Kč. Finanční prostředky budou použity na úhradu členského příspěvku pro sdružení OK4Inovace, jedná se pouze o změnu položky rozpočtové skladby.</t>
  </si>
  <si>
    <t xml:space="preserve"> -Rozpočtová změna 386/20</t>
  </si>
  <si>
    <t>důvod: odbor životního prostředí a zemědělství požádal ekonomický odbor dne 15.6.2020 o provedení rozpočtové změny. Důvodem navrhované změny je přesun finančních prostředků v rámci odboru životního prostředí a zemědělství ve výši 25 000,- Kč. Finanční prostředky budou použity na zajištění úhrady za služební stejnokroje pracovníků odboru životního prostředí a zemědělství.</t>
  </si>
  <si>
    <t xml:space="preserve"> -Rozpočtová změna 387/20</t>
  </si>
  <si>
    <t>důvod: odbor investic požádal ekonomický odbor dne 15.6.2020 o provedení rozpočtové změny. Důvodem navrhované změny je přesun finančních prostředků v rámci odboru investic ve výši 5 000 000,- Kč. Finanční prostředky budou použity na financování projektu v oblasti školství "Gymnázium, Kojetín, Svatopluka Čecha 683 - Školní hřiště".</t>
  </si>
  <si>
    <t xml:space="preserve"> -Rozpočtová změna 388/20</t>
  </si>
  <si>
    <t>důvod: odbor investic požádal ekonomický odbor dne 12.6.2020 o provedení rozpočtové změny. Důvodem navrhované změny je přesun finančních prostředků v rámci odboru investic ve výši 80 000,- Kč. Finanční prostředky budou použity na financování projektu v oblasti sociální "Centrum Dominika Kokory, příspěvková organizace - Střešní krytina a tepelná izolace - budova Dřevohostice".</t>
  </si>
  <si>
    <t xml:space="preserve"> -Rozpočtová změna 389/20</t>
  </si>
  <si>
    <t>důvod: neinvestiční dotace ze státního rozpočtu ČR na rok 2020 poskytnutá na základě dopisu Ministerstva kultury ČR č.j.: MK 38184/2020 OULK ze dne 9.6.2020 ve výši                   10 000,- Kč pro příspěvkovou organizaci Olomouckého kraje Vědecká knihovna v Olomouci na realizaci projektu "Doplnění fondu zvukové knihovny Vědecké knihovny v Olomouci" z programu "Knihovna 21. století".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</si>
</sst>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
    <numFmt numFmtId="166" formatCode="00000000000"/>
    <numFmt numFmtId="167" formatCode="00000"/>
  </numFmts>
  <fonts count="26"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cellStyleXfs>
  <cellXfs count="192">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7" fillId="0" borderId="0" xfId="1" applyFont="1" applyBorder="1"/>
    <xf numFmtId="0" fontId="6" fillId="0" borderId="0" xfId="1" applyFont="1"/>
    <xf numFmtId="0" fontId="17" fillId="0" borderId="0" xfId="0" applyFont="1"/>
    <xf numFmtId="0" fontId="7" fillId="0" borderId="0" xfId="0" applyFont="1" applyAlignment="1">
      <alignment horizontal="justify" vertical="top" wrapText="1"/>
    </xf>
    <xf numFmtId="0" fontId="9" fillId="0" borderId="0" xfId="0" applyFont="1"/>
    <xf numFmtId="0" fontId="19" fillId="0" borderId="0" xfId="0" applyFont="1" applyBorder="1" applyAlignment="1"/>
    <xf numFmtId="0" fontId="20" fillId="0" borderId="0" xfId="0" applyFont="1"/>
    <xf numFmtId="0" fontId="2" fillId="0" borderId="0" xfId="0" applyFont="1" applyAlignment="1">
      <alignment horizontal="left"/>
    </xf>
    <xf numFmtId="0" fontId="0" fillId="0" borderId="0" xfId="0" applyNumberFormat="1" applyFont="1" applyFill="1" applyBorder="1" applyAlignment="1" applyProtection="1"/>
    <xf numFmtId="0" fontId="21" fillId="0" borderId="0" xfId="0" applyFont="1" applyAlignment="1">
      <alignment horizontal="right"/>
    </xf>
    <xf numFmtId="0" fontId="16" fillId="0" borderId="0" xfId="0" applyFont="1" applyBorder="1" applyAlignment="1">
      <alignment horizontal="center"/>
    </xf>
    <xf numFmtId="0" fontId="16" fillId="0" borderId="0" xfId="0" applyFont="1" applyFill="1" applyBorder="1" applyAlignment="1">
      <alignment horizontal="center"/>
    </xf>
    <xf numFmtId="0" fontId="16" fillId="0" borderId="6" xfId="0" applyFont="1" applyBorder="1" applyAlignment="1">
      <alignment horizontal="center"/>
    </xf>
    <xf numFmtId="0" fontId="22" fillId="0" borderId="7" xfId="0" applyFont="1" applyBorder="1" applyAlignment="1">
      <alignment horizontal="center"/>
    </xf>
    <xf numFmtId="164" fontId="5" fillId="0" borderId="0" xfId="0" applyNumberFormat="1" applyFont="1" applyBorder="1" applyAlignment="1">
      <alignment horizontal="center"/>
    </xf>
    <xf numFmtId="0" fontId="5" fillId="0" borderId="0" xfId="0" applyFont="1" applyFill="1" applyBorder="1" applyAlignment="1">
      <alignment horizontal="center"/>
    </xf>
    <xf numFmtId="0" fontId="5" fillId="0" borderId="6" xfId="0" applyFont="1" applyBorder="1" applyAlignment="1">
      <alignment horizontal="center"/>
    </xf>
    <xf numFmtId="0" fontId="22" fillId="0" borderId="6" xfId="0" applyFont="1" applyBorder="1" applyAlignment="1">
      <alignment horizontal="left"/>
    </xf>
    <xf numFmtId="4" fontId="16" fillId="0" borderId="8" xfId="0" applyNumberFormat="1" applyFont="1" applyBorder="1" applyAlignment="1">
      <alignment horizontal="right" wrapText="1"/>
    </xf>
    <xf numFmtId="0" fontId="19" fillId="0" borderId="0" xfId="0" applyFont="1" applyFill="1" applyBorder="1" applyAlignment="1"/>
    <xf numFmtId="0" fontId="23" fillId="0" borderId="6" xfId="0" applyFont="1" applyBorder="1"/>
    <xf numFmtId="0" fontId="19" fillId="0" borderId="9" xfId="0" applyFont="1" applyBorder="1" applyAlignment="1"/>
    <xf numFmtId="4" fontId="19" fillId="0" borderId="6" xfId="0" applyNumberFormat="1" applyFont="1" applyBorder="1" applyAlignment="1"/>
    <xf numFmtId="0" fontId="9" fillId="0" borderId="0" xfId="0" applyFont="1" applyFill="1"/>
    <xf numFmtId="0" fontId="5" fillId="0" borderId="0" xfId="0" applyFont="1"/>
    <xf numFmtId="0" fontId="5" fillId="0" borderId="0" xfId="0" applyFont="1" applyFill="1"/>
    <xf numFmtId="0" fontId="24" fillId="0" borderId="0" xfId="0" applyFont="1" applyFill="1"/>
    <xf numFmtId="0" fontId="16" fillId="0" borderId="0" xfId="0" applyFont="1" applyFill="1" applyAlignment="1">
      <alignment horizontal="right"/>
    </xf>
    <xf numFmtId="0" fontId="16" fillId="0" borderId="6" xfId="0" applyFont="1" applyFill="1" applyBorder="1" applyAlignment="1">
      <alignment horizontal="center"/>
    </xf>
    <xf numFmtId="0" fontId="16" fillId="0" borderId="7" xfId="0" applyFont="1" applyFill="1" applyBorder="1" applyAlignment="1">
      <alignment horizontal="center"/>
    </xf>
    <xf numFmtId="165"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0" fontId="5" fillId="0" borderId="6" xfId="0" applyFont="1" applyFill="1" applyBorder="1" applyAlignment="1">
      <alignment horizontal="center"/>
    </xf>
    <xf numFmtId="0" fontId="22" fillId="0" borderId="7" xfId="0" applyFont="1" applyFill="1" applyBorder="1" applyAlignment="1">
      <alignment horizontal="left"/>
    </xf>
    <xf numFmtId="4" fontId="16" fillId="0" borderId="8" xfId="0" applyNumberFormat="1" applyFont="1" applyFill="1" applyBorder="1" applyAlignment="1">
      <alignment horizontal="right" wrapText="1"/>
    </xf>
    <xf numFmtId="167" fontId="5" fillId="0" borderId="0" xfId="0" applyNumberFormat="1" applyFont="1" applyFill="1" applyBorder="1" applyAlignment="1">
      <alignment horizontal="center"/>
    </xf>
    <xf numFmtId="0" fontId="23" fillId="0" borderId="6" xfId="0" applyFont="1" applyFill="1" applyBorder="1"/>
    <xf numFmtId="0" fontId="19" fillId="0" borderId="10" xfId="0" applyFont="1" applyFill="1" applyBorder="1"/>
    <xf numFmtId="4" fontId="19" fillId="0" borderId="6" xfId="0" applyNumberFormat="1" applyFont="1" applyFill="1" applyBorder="1"/>
    <xf numFmtId="0" fontId="18" fillId="0" borderId="0" xfId="0" applyFont="1" applyAlignment="1">
      <alignment horizontal="justify" vertical="top" wrapText="1"/>
    </xf>
    <xf numFmtId="0" fontId="18" fillId="0" borderId="0" xfId="0" applyFont="1" applyAlignment="1">
      <alignment horizontal="center" vertical="top" wrapText="1"/>
    </xf>
    <xf numFmtId="0" fontId="19" fillId="0" borderId="0" xfId="0" applyFont="1" applyFill="1" applyBorder="1" applyAlignment="1">
      <alignment horizontal="center"/>
    </xf>
    <xf numFmtId="0" fontId="18" fillId="0" borderId="0" xfId="0" applyFont="1" applyAlignment="1"/>
    <xf numFmtId="0" fontId="2" fillId="0" borderId="0" xfId="0" applyFont="1" applyFill="1" applyAlignment="1">
      <alignment horizontal="left"/>
    </xf>
    <xf numFmtId="0" fontId="9" fillId="0" borderId="0" xfId="0" applyFont="1" applyAlignment="1">
      <alignment horizontal="center"/>
    </xf>
    <xf numFmtId="0" fontId="16" fillId="0" borderId="6" xfId="0" applyFont="1" applyBorder="1" applyAlignment="1">
      <alignment horizontal="center" wrapText="1"/>
    </xf>
    <xf numFmtId="165" fontId="5" fillId="0" borderId="6" xfId="0" applyNumberFormat="1" applyFont="1" applyFill="1" applyBorder="1" applyAlignment="1">
      <alignment horizontal="center"/>
    </xf>
    <xf numFmtId="0" fontId="5" fillId="0" borderId="8" xfId="0" applyFont="1" applyFill="1" applyBorder="1" applyAlignment="1">
      <alignment horizontal="center"/>
    </xf>
    <xf numFmtId="0" fontId="16" fillId="0" borderId="7" xfId="0" applyFont="1" applyFill="1" applyBorder="1"/>
    <xf numFmtId="167" fontId="5" fillId="0" borderId="6" xfId="0" applyNumberFormat="1" applyFont="1" applyBorder="1" applyAlignment="1">
      <alignment horizontal="center"/>
    </xf>
    <xf numFmtId="0" fontId="20" fillId="0" borderId="0" xfId="0" applyFont="1" applyFill="1"/>
    <xf numFmtId="0" fontId="21" fillId="0" borderId="0" xfId="0" applyFont="1" applyFill="1" applyAlignment="1">
      <alignment horizontal="right"/>
    </xf>
    <xf numFmtId="164" fontId="5" fillId="0" borderId="0" xfId="0" applyNumberFormat="1" applyFont="1" applyFill="1" applyBorder="1" applyAlignment="1">
      <alignment horizontal="center"/>
    </xf>
    <xf numFmtId="0" fontId="22" fillId="0" borderId="6" xfId="0" applyFont="1" applyFill="1" applyBorder="1" applyAlignment="1">
      <alignment horizontal="left"/>
    </xf>
    <xf numFmtId="167" fontId="5" fillId="0" borderId="0" xfId="0" applyNumberFormat="1" applyFont="1" applyBorder="1" applyAlignment="1">
      <alignment horizontal="center"/>
    </xf>
    <xf numFmtId="0" fontId="0" fillId="0" borderId="0" xfId="0" applyFill="1"/>
    <xf numFmtId="0" fontId="16" fillId="0" borderId="6" xfId="0" applyFont="1" applyFill="1" applyBorder="1" applyAlignment="1">
      <alignment horizontal="center" wrapText="1"/>
    </xf>
    <xf numFmtId="0" fontId="16" fillId="0" borderId="6" xfId="0" applyFont="1" applyBorder="1"/>
    <xf numFmtId="4" fontId="16" fillId="0" borderId="6" xfId="0" applyNumberFormat="1" applyFont="1" applyFill="1" applyBorder="1" applyAlignment="1">
      <alignment wrapText="1"/>
    </xf>
    <xf numFmtId="3" fontId="5" fillId="0" borderId="0" xfId="0" applyNumberFormat="1" applyFont="1" applyBorder="1" applyAlignment="1">
      <alignment horizontal="center"/>
    </xf>
    <xf numFmtId="4" fontId="19" fillId="0" borderId="6" xfId="0" applyNumberFormat="1" applyFont="1" applyFill="1" applyBorder="1" applyAlignment="1"/>
    <xf numFmtId="0" fontId="5" fillId="0" borderId="0" xfId="1" applyFill="1"/>
    <xf numFmtId="0" fontId="7" fillId="0" borderId="0" xfId="0" applyFont="1" applyFill="1" applyAlignment="1">
      <alignment horizontal="justify" vertical="top" wrapText="1"/>
    </xf>
    <xf numFmtId="0" fontId="0" fillId="0" borderId="0" xfId="0" applyFont="1" applyFill="1"/>
    <xf numFmtId="0" fontId="22" fillId="0" borderId="7" xfId="0" applyFont="1" applyFill="1" applyBorder="1" applyAlignment="1">
      <alignment horizontal="center"/>
    </xf>
    <xf numFmtId="165" fontId="0" fillId="0" borderId="6" xfId="0" applyNumberFormat="1" applyFont="1" applyFill="1" applyBorder="1" applyAlignment="1">
      <alignment horizontal="center"/>
    </xf>
    <xf numFmtId="0" fontId="0" fillId="0" borderId="8" xfId="0" applyFont="1" applyFill="1" applyBorder="1" applyAlignment="1">
      <alignment horizontal="center"/>
    </xf>
    <xf numFmtId="167" fontId="0" fillId="0" borderId="6" xfId="0" applyNumberFormat="1" applyFont="1" applyFill="1" applyBorder="1" applyAlignment="1">
      <alignment horizontal="center"/>
    </xf>
    <xf numFmtId="0" fontId="19" fillId="0" borderId="9" xfId="0" applyFont="1" applyFill="1" applyBorder="1" applyAlignment="1"/>
    <xf numFmtId="0" fontId="17" fillId="0" borderId="0" xfId="0" applyFont="1" applyFill="1"/>
    <xf numFmtId="0" fontId="16" fillId="0" borderId="6" xfId="0" applyFont="1" applyBorder="1" applyAlignment="1"/>
    <xf numFmtId="0" fontId="19" fillId="0" borderId="0" xfId="0" applyFont="1" applyBorder="1" applyAlignment="1">
      <alignment horizontal="center"/>
    </xf>
    <xf numFmtId="164" fontId="5" fillId="0" borderId="6" xfId="0" applyNumberFormat="1" applyFont="1" applyFill="1" applyBorder="1" applyAlignment="1">
      <alignment horizontal="center"/>
    </xf>
    <xf numFmtId="0" fontId="5" fillId="0" borderId="8" xfId="0" applyFont="1" applyBorder="1" applyAlignment="1">
      <alignment horizontal="center"/>
    </xf>
    <xf numFmtId="167" fontId="5" fillId="0" borderId="6" xfId="0" applyNumberFormat="1" applyFont="1" applyFill="1" applyBorder="1" applyAlignment="1">
      <alignment horizontal="center"/>
    </xf>
    <xf numFmtId="0" fontId="24" fillId="0" borderId="0" xfId="0" applyFont="1"/>
    <xf numFmtId="0" fontId="16" fillId="0" borderId="0" xfId="0" applyFont="1" applyAlignment="1">
      <alignment horizontal="right"/>
    </xf>
    <xf numFmtId="0" fontId="16" fillId="0" borderId="7" xfId="0" applyFont="1" applyBorder="1" applyAlignment="1">
      <alignment horizontal="center"/>
    </xf>
    <xf numFmtId="167" fontId="0" fillId="0" borderId="6" xfId="0" applyNumberFormat="1" applyBorder="1" applyAlignment="1">
      <alignment horizontal="center"/>
    </xf>
    <xf numFmtId="0" fontId="19" fillId="0" borderId="10" xfId="0" applyFont="1" applyBorder="1"/>
    <xf numFmtId="4" fontId="19" fillId="0" borderId="6" xfId="0" applyNumberFormat="1" applyFont="1" applyBorder="1"/>
    <xf numFmtId="3" fontId="0" fillId="0" borderId="6" xfId="0" applyNumberFormat="1" applyBorder="1" applyAlignment="1">
      <alignment horizontal="center"/>
    </xf>
    <xf numFmtId="4" fontId="16" fillId="0" borderId="6" xfId="0" applyNumberFormat="1" applyFont="1" applyBorder="1"/>
    <xf numFmtId="0" fontId="22" fillId="0" borderId="11" xfId="0" applyFont="1" applyBorder="1" applyAlignment="1">
      <alignment horizontal="left"/>
    </xf>
    <xf numFmtId="0" fontId="22" fillId="0" borderId="9" xfId="0" applyFont="1" applyBorder="1" applyAlignment="1">
      <alignment horizontal="center"/>
    </xf>
    <xf numFmtId="3" fontId="0" fillId="0" borderId="0" xfId="0" applyNumberFormat="1" applyFill="1" applyBorder="1" applyAlignment="1">
      <alignment horizontal="center"/>
    </xf>
    <xf numFmtId="0" fontId="22" fillId="0" borderId="12" xfId="0" applyFont="1" applyFill="1" applyBorder="1" applyAlignment="1">
      <alignment horizontal="left"/>
    </xf>
    <xf numFmtId="4" fontId="16" fillId="0" borderId="6" xfId="0" applyNumberFormat="1" applyFont="1" applyFill="1" applyBorder="1"/>
    <xf numFmtId="0" fontId="19" fillId="0" borderId="1" xfId="0" applyFont="1" applyFill="1" applyBorder="1"/>
    <xf numFmtId="0" fontId="18" fillId="0" borderId="0" xfId="0" applyFont="1" applyFill="1" applyAlignment="1">
      <alignment horizontal="justify" vertical="top" wrapText="1"/>
    </xf>
    <xf numFmtId="0" fontId="0" fillId="0" borderId="6" xfId="0" applyFont="1" applyFill="1" applyBorder="1" applyAlignment="1">
      <alignment horizontal="center"/>
    </xf>
    <xf numFmtId="0" fontId="16" fillId="0" borderId="6" xfId="0" applyFont="1" applyFill="1" applyBorder="1" applyAlignment="1"/>
    <xf numFmtId="167" fontId="0" fillId="0" borderId="0" xfId="0" applyNumberFormat="1" applyFont="1" applyFill="1" applyBorder="1" applyAlignment="1">
      <alignment horizontal="center"/>
    </xf>
    <xf numFmtId="164" fontId="5" fillId="0" borderId="6" xfId="0" applyNumberFormat="1" applyFont="1" applyBorder="1" applyAlignment="1">
      <alignment horizontal="center"/>
    </xf>
    <xf numFmtId="1" fontId="5" fillId="0" borderId="6" xfId="0" applyNumberFormat="1" applyFont="1" applyBorder="1" applyAlignment="1">
      <alignment horizontal="center"/>
    </xf>
    <xf numFmtId="0" fontId="22" fillId="0" borderId="9" xfId="0" applyFont="1" applyFill="1" applyBorder="1" applyAlignment="1">
      <alignment horizontal="left"/>
    </xf>
    <xf numFmtId="165" fontId="5" fillId="0" borderId="6" xfId="0" applyNumberFormat="1" applyFont="1" applyBorder="1" applyAlignment="1">
      <alignment horizontal="center"/>
    </xf>
    <xf numFmtId="4" fontId="16" fillId="0" borderId="6" xfId="0" applyNumberFormat="1" applyFont="1" applyBorder="1" applyAlignment="1">
      <alignment wrapText="1"/>
    </xf>
    <xf numFmtId="3" fontId="5" fillId="0" borderId="6" xfId="0" applyNumberFormat="1" applyFont="1" applyBorder="1" applyAlignment="1">
      <alignment horizontal="center"/>
    </xf>
    <xf numFmtId="0" fontId="5" fillId="0" borderId="0" xfId="0" applyFont="1" applyBorder="1" applyAlignment="1">
      <alignment horizontal="center"/>
    </xf>
    <xf numFmtId="0" fontId="0" fillId="0" borderId="0" xfId="0" applyBorder="1"/>
    <xf numFmtId="0" fontId="16" fillId="0" borderId="7" xfId="0" applyFont="1" applyBorder="1"/>
    <xf numFmtId="1" fontId="5" fillId="0" borderId="6" xfId="0" applyNumberFormat="1" applyFont="1" applyFill="1" applyBorder="1" applyAlignment="1">
      <alignment horizontal="center"/>
    </xf>
    <xf numFmtId="0" fontId="0" fillId="0" borderId="0" xfId="0" applyFont="1"/>
    <xf numFmtId="167" fontId="0" fillId="0" borderId="6" xfId="0" applyNumberFormat="1" applyFont="1" applyBorder="1" applyAlignment="1">
      <alignment horizontal="center"/>
    </xf>
    <xf numFmtId="164" fontId="0" fillId="0" borderId="0" xfId="0" applyNumberFormat="1" applyBorder="1" applyAlignment="1">
      <alignment horizont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4" fontId="16" fillId="0" borderId="6" xfId="0" applyNumberFormat="1" applyFont="1" applyFill="1" applyBorder="1" applyAlignment="1"/>
    <xf numFmtId="0" fontId="0" fillId="0" borderId="6" xfId="0" applyFont="1" applyBorder="1" applyAlignment="1">
      <alignment horizontal="center"/>
    </xf>
    <xf numFmtId="3" fontId="0" fillId="0" borderId="0" xfId="0" applyNumberFormat="1" applyFont="1" applyBorder="1" applyAlignment="1">
      <alignment horizontal="center"/>
    </xf>
    <xf numFmtId="167" fontId="0" fillId="0" borderId="0" xfId="0" applyNumberFormat="1" applyFont="1" applyBorder="1" applyAlignment="1">
      <alignment horizontal="center"/>
    </xf>
    <xf numFmtId="4" fontId="16"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Font="1" applyBorder="1"/>
    <xf numFmtId="0" fontId="24" fillId="0" borderId="0" xfId="0" applyFont="1" applyBorder="1"/>
    <xf numFmtId="0" fontId="23" fillId="0" borderId="0" xfId="0" applyFont="1" applyBorder="1"/>
    <xf numFmtId="2" fontId="19" fillId="0" borderId="0" xfId="0" applyNumberFormat="1" applyFont="1" applyBorder="1" applyAlignment="1"/>
    <xf numFmtId="4" fontId="16" fillId="0" borderId="6" xfId="0" applyNumberFormat="1" applyFont="1" applyFill="1" applyBorder="1" applyAlignment="1">
      <alignment horizontal="right" wrapText="1"/>
    </xf>
    <xf numFmtId="0" fontId="9" fillId="0" borderId="0" xfId="0" applyFont="1" applyBorder="1"/>
    <xf numFmtId="0" fontId="24" fillId="0" borderId="0" xfId="0" applyFont="1" applyFill="1" applyBorder="1"/>
    <xf numFmtId="164" fontId="0" fillId="0" borderId="6" xfId="0" applyNumberFormat="1" applyBorder="1" applyAlignment="1">
      <alignment horizontal="center"/>
    </xf>
    <xf numFmtId="164" fontId="0" fillId="0" borderId="6" xfId="0" applyNumberFormat="1" applyFont="1" applyFill="1" applyBorder="1" applyAlignment="1">
      <alignment horizontal="center"/>
    </xf>
    <xf numFmtId="4" fontId="19" fillId="0" borderId="0" xfId="0" applyNumberFormat="1" applyFont="1" applyBorder="1" applyAlignment="1"/>
    <xf numFmtId="0" fontId="16" fillId="0" borderId="9" xfId="0" applyFont="1" applyFill="1" applyBorder="1"/>
    <xf numFmtId="0" fontId="16" fillId="0" borderId="9" xfId="0" applyFont="1" applyBorder="1" applyAlignment="1"/>
    <xf numFmtId="0" fontId="0" fillId="0" borderId="0" xfId="0" applyAlignment="1">
      <alignment horizontal="center"/>
    </xf>
    <xf numFmtId="165" fontId="5" fillId="0" borderId="0" xfId="0" applyNumberFormat="1" applyFont="1" applyFill="1" applyBorder="1" applyAlignment="1">
      <alignment horizontal="center"/>
    </xf>
    <xf numFmtId="0" fontId="22" fillId="0" borderId="6" xfId="0" applyFont="1" applyBorder="1" applyAlignment="1">
      <alignment horizontal="center"/>
    </xf>
    <xf numFmtId="0" fontId="0" fillId="0" borderId="6" xfId="0" applyFill="1" applyBorder="1" applyAlignment="1">
      <alignment horizontal="center"/>
    </xf>
    <xf numFmtId="0" fontId="23" fillId="0" borderId="0" xfId="0" applyFont="1" applyFill="1" applyBorder="1"/>
    <xf numFmtId="4" fontId="19" fillId="0" borderId="0" xfId="0" applyNumberFormat="1" applyFont="1" applyFill="1" applyBorder="1" applyAlignment="1"/>
    <xf numFmtId="0" fontId="25" fillId="0" borderId="0" xfId="0" applyFont="1"/>
    <xf numFmtId="0" fontId="7" fillId="0" borderId="0" xfId="0" applyFont="1" applyAlignment="1">
      <alignment horizontal="center" vertical="top" wrapText="1"/>
    </xf>
    <xf numFmtId="0" fontId="0" fillId="0" borderId="0" xfId="0" applyFont="1" applyAlignment="1">
      <alignment horizontal="center"/>
    </xf>
    <xf numFmtId="164" fontId="0" fillId="0" borderId="0" xfId="0" applyNumberFormat="1" applyFont="1" applyBorder="1" applyAlignment="1">
      <alignment horizontal="center"/>
    </xf>
    <xf numFmtId="0" fontId="22" fillId="0" borderId="11" xfId="0" applyFont="1" applyFill="1" applyBorder="1" applyAlignment="1">
      <alignment horizontal="left"/>
    </xf>
    <xf numFmtId="0" fontId="22" fillId="0" borderId="13" xfId="0" applyFont="1" applyFill="1" applyBorder="1" applyAlignment="1">
      <alignment horizontal="left"/>
    </xf>
    <xf numFmtId="0" fontId="5" fillId="0" borderId="0" xfId="0" applyNumberFormat="1" applyFont="1" applyFill="1" applyBorder="1" applyAlignment="1">
      <alignment horizontal="center"/>
    </xf>
    <xf numFmtId="0" fontId="22" fillId="0" borderId="9" xfId="0" applyFont="1" applyFill="1" applyBorder="1" applyAlignment="1">
      <alignment horizontal="center"/>
    </xf>
    <xf numFmtId="0" fontId="22" fillId="0" borderId="13" xfId="0" applyFont="1" applyBorder="1" applyAlignment="1">
      <alignment horizontal="left"/>
    </xf>
    <xf numFmtId="4" fontId="16" fillId="0" borderId="6" xfId="0" applyNumberFormat="1" applyFont="1" applyBorder="1" applyAlignment="1">
      <alignment horizontal="right" wrapText="1"/>
    </xf>
    <xf numFmtId="0" fontId="5" fillId="0" borderId="0" xfId="0" applyFont="1" applyFill="1" applyBorder="1"/>
    <xf numFmtId="0" fontId="18" fillId="0" borderId="0" xfId="0" applyFont="1" applyAlignment="1">
      <alignment vertical="center"/>
    </xf>
    <xf numFmtId="166" fontId="0" fillId="0" borderId="0" xfId="0" applyNumberFormat="1" applyFont="1" applyFill="1" applyBorder="1" applyAlignment="1">
      <alignment horizontal="center"/>
    </xf>
    <xf numFmtId="0" fontId="22" fillId="0" borderId="9" xfId="0" applyFont="1" applyBorder="1" applyAlignment="1">
      <alignment horizontal="left"/>
    </xf>
    <xf numFmtId="0" fontId="5" fillId="0" borderId="0" xfId="0" applyFont="1" applyAlignment="1">
      <alignment horizontal="center"/>
    </xf>
    <xf numFmtId="0" fontId="24" fillId="0" borderId="0" xfId="0" applyFont="1" applyFill="1" applyAlignment="1">
      <alignment horizontal="center"/>
    </xf>
    <xf numFmtId="3" fontId="5" fillId="0" borderId="0" xfId="0" applyNumberFormat="1" applyFont="1" applyFill="1" applyBorder="1" applyAlignment="1">
      <alignment horizontal="center"/>
    </xf>
    <xf numFmtId="0" fontId="18" fillId="0" borderId="0" xfId="0" applyFont="1" applyFill="1" applyAlignment="1">
      <alignment horizontal="justify" vertical="top" wrapText="1"/>
    </xf>
    <xf numFmtId="49" fontId="18" fillId="0" borderId="0" xfId="0" applyNumberFormat="1" applyFont="1" applyAlignment="1">
      <alignment horizontal="justify" wrapText="1"/>
    </xf>
    <xf numFmtId="0" fontId="18" fillId="0" borderId="0" xfId="0" applyFont="1" applyAlignment="1">
      <alignment horizontal="justify" vertical="top" wrapText="1"/>
    </xf>
    <xf numFmtId="49" fontId="18" fillId="0" borderId="0" xfId="0" applyNumberFormat="1" applyFont="1" applyAlignment="1">
      <alignment horizontal="justify" vertical="center" wrapText="1"/>
    </xf>
    <xf numFmtId="49" fontId="18" fillId="0" borderId="0" xfId="0" applyNumberFormat="1" applyFont="1" applyFill="1" applyAlignment="1">
      <alignment horizontal="justify" vertical="center" wrapText="1"/>
    </xf>
    <xf numFmtId="49" fontId="18" fillId="0" borderId="0" xfId="0" applyNumberFormat="1" applyFont="1" applyFill="1" applyAlignment="1">
      <alignment horizontal="justify" wrapText="1"/>
    </xf>
    <xf numFmtId="49" fontId="18"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4" name="Text Box 25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5" name="Text Box 25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6" name="Text Box 25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7" name="Text Box 25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8" name="Text Box 25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29" name="Text Box 25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0" name="Text Box 25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1" name="Text Box 25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2" name="Text Box 25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3" name="Text Box 25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4" name="Text Box 25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5" name="Text Box 25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6" name="Text Box 25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7" name="Text Box 25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8" name="Text Box 26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39" name="Text Box 26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0" name="Text Box 26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1" name="Text Box 26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2" name="Text Box 26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3" name="Text Box 26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4" name="Text Box 26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5" name="Text Box 26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6" name="Text Box 26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7" name="Text Box 26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8" name="Text Box 26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49" name="Text Box 26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0" name="Text Box 26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1" name="Text Box 26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2" name="Text Box 26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3" name="Text Box 26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4" name="Text Box 26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5" name="Text Box 26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6" name="Text Box 26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7" name="Text Box 26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8" name="Text Box 26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59" name="Text Box 26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0" name="Text Box 26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1" name="Text Box 26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2" name="Text Box 26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3" name="Text Box 26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4" name="Text Box 26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5" name="Text Box 26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6" name="Text Box 26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7" name="Text Box 26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8" name="Text Box 26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69" name="Text Box 26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0" name="Text Box 26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1" name="Text Box 26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2" name="Text Box 26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3" name="Text Box 26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4" name="Text Box 26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5" name="Text Box 26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6" name="Text Box 26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7" name="Text Box 26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8" name="Text Box 26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79" name="Text Box 26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0" name="Text Box 26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1" name="Text Box 26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2" name="Text Box 26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3" name="Text Box 26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4" name="Text Box 26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5" name="Text Box 26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6" name="Text Box 26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7" name="Text Box 26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8" name="Text Box 26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89" name="Text Box 26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0" name="Text Box 26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1" name="Text Box 26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2" name="Text Box 26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3" name="Text Box 26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4" name="Text Box 26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5" name="Text Box 26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6" name="Text Box 27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7" name="Text Box 27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8" name="Text Box 27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899" name="Text Box 27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0" name="Text Box 27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1" name="Text Box 27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2" name="Text Box 27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3" name="Text Box 27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4" name="Text Box 27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5" name="Text Box 27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6" name="Text Box 27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7" name="Text Box 27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8" name="Text Box 27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09" name="Text Box 27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0" name="Text Box 27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1" name="Text Box 27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2" name="Text Box 27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3" name="Text Box 27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4" name="Text Box 27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5" name="Text Box 27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6" name="Text Box 27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7" name="Text Box 27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8" name="Text Box 27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19" name="Text Box 27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0" name="Text Box 27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1" name="Text Box 27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2" name="Text Box 27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3" name="Text Box 27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4" name="Text Box 27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5" name="Text Box 27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6" name="Text Box 27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7" name="Text Box 27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8" name="Text Box 27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29" name="Text Box 27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0" name="Text Box 27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1" name="Text Box 27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2" name="Text Box 27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3" name="Text Box 27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4" name="Text Box 27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5" name="Text Box 27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6" name="Text Box 27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7" name="Text Box 27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8" name="Text Box 27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39" name="Text Box 27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0" name="Text Box 27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1" name="Text Box 27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2" name="Text Box 27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3" name="Text Box 27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4" name="Text Box 27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5" name="Text Box 27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6" name="Text Box 27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7" name="Text Box 27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8" name="Text Box 27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49" name="Text Box 27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0" name="Text Box 27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1" name="Text Box 27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2" name="Text Box 27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3" name="Text Box 27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4" name="Text Box 27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5" name="Text Box 27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6" name="Text Box 27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7" name="Text Box 27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8" name="Text Box 27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59" name="Text Box 27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0" name="Text Box 27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1" name="Text Box 27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2" name="Text Box 27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3" name="Text Box 27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4" name="Text Box 27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5" name="Text Box 27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6" name="Text Box 27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7" name="Text Box 27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8" name="Text Box 27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69" name="Text Box 27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0" name="Text Box 27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1" name="Text Box 27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2" name="Text Box 27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3" name="Text Box 27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4" name="Text Box 27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5" name="Text Box 27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6" name="Text Box 27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7" name="Text Box 27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8" name="Text Box 27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79" name="Text Box 27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0" name="Text Box 27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1" name="Text Box 27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2" name="Text Box 27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3" name="Text Box 27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4" name="Text Box 27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5" name="Text Box 27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6" name="Text Box 27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7" name="Text Box 27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8" name="Text Box 27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89" name="Text Box 27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0" name="Text Box 27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1" name="Text Box 27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2" name="Text Box 27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3" name="Text Box 27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4" name="Text Box 27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5" name="Text Box 27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6" name="Text Box 28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7" name="Text Box 28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8" name="Text Box 28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2999" name="Text Box 28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0" name="Text Box 28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1" name="Text Box 28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2" name="Text Box 28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3" name="Text Box 28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4" name="Text Box 28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5" name="Text Box 28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6" name="Text Box 28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7" name="Text Box 28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8" name="Text Box 28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09" name="Text Box 28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0" name="Text Box 28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1" name="Text Box 28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2" name="Text Box 28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3" name="Text Box 28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4" name="Text Box 28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5" name="Text Box 28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6" name="Text Box 28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7" name="Text Box 28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8" name="Text Box 28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19" name="Text Box 28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0" name="Text Box 28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1" name="Text Box 28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2" name="Text Box 28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3" name="Text Box 28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4" name="Text Box 28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5" name="Text Box 28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6" name="Text Box 28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7" name="Text Box 28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8" name="Text Box 28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29" name="Text Box 28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0" name="Text Box 28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1" name="Text Box 28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2" name="Text Box 28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3" name="Text Box 28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4" name="Text Box 28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5" name="Text Box 28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6" name="Text Box 28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7" name="Text Box 28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8" name="Text Box 28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39" name="Text Box 28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0" name="Text Box 28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1" name="Text Box 28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2" name="Text Box 28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3" name="Text Box 28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4" name="Text Box 28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5" name="Text Box 28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6" name="Text Box 28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7" name="Text Box 28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8" name="Text Box 28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49" name="Text Box 28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0" name="Text Box 28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1" name="Text Box 28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2" name="Text Box 28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3" name="Text Box 28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4" name="Text Box 28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5" name="Text Box 28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6" name="Text Box 28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7" name="Text Box 28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8" name="Text Box 28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59" name="Text Box 28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0" name="Text Box 28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1" name="Text Box 28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2" name="Text Box 28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3" name="Text Box 28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4" name="Text Box 28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5" name="Text Box 28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6" name="Text Box 28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7" name="Text Box 28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8" name="Text Box 28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69" name="Text Box 28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0" name="Text Box 28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1" name="Text Box 28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2" name="Text Box 28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3" name="Text Box 28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4" name="Text Box 28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5" name="Text Box 28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6" name="Text Box 28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7" name="Text Box 28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8" name="Text Box 28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79" name="Text Box 28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0" name="Text Box 28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1" name="Text Box 28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2" name="Text Box 28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3" name="Text Box 28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4" name="Text Box 28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5" name="Text Box 28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6" name="Text Box 28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7" name="Text Box 28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8" name="Text Box 28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89" name="Text Box 28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0" name="Text Box 28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1" name="Text Box 28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2" name="Text Box 28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3" name="Text Box 28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4" name="Text Box 28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5" name="Text Box 28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6" name="Text Box 29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7" name="Text Box 29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8" name="Text Box 29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099" name="Text Box 29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0" name="Text Box 29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1" name="Text Box 29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2" name="Text Box 29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3" name="Text Box 29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4" name="Text Box 29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5" name="Text Box 29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6" name="Text Box 29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7" name="Text Box 29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8" name="Text Box 29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09" name="Text Box 29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0" name="Text Box 29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1" name="Text Box 29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2" name="Text Box 29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3" name="Text Box 29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4" name="Text Box 29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5" name="Text Box 29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6" name="Text Box 29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7" name="Text Box 29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8" name="Text Box 29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19" name="Text Box 29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0" name="Text Box 29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1" name="Text Box 29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2" name="Text Box 29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3" name="Text Box 29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4" name="Text Box 29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5" name="Text Box 29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6" name="Text Box 29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7" name="Text Box 29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8" name="Text Box 29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29" name="Text Box 29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0" name="Text Box 29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1" name="Text Box 29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2" name="Text Box 29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3" name="Text Box 29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4" name="Text Box 29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5" name="Text Box 29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6" name="Text Box 29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7" name="Text Box 29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8" name="Text Box 29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39" name="Text Box 29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0" name="Text Box 29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1" name="Text Box 29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2" name="Text Box 29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3" name="Text Box 29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4" name="Text Box 29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5" name="Text Box 29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6" name="Text Box 29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7" name="Text Box 29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8" name="Text Box 29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49" name="Text Box 29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0" name="Text Box 29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1" name="Text Box 29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2" name="Text Box 29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3" name="Text Box 29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4" name="Text Box 29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5" name="Text Box 29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6" name="Text Box 29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7" name="Text Box 29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8" name="Text Box 29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59" name="Text Box 29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0" name="Text Box 29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1" name="Text Box 29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2" name="Text Box 29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3" name="Text Box 29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4" name="Text Box 29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5" name="Text Box 29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6" name="Text Box 29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7" name="Text Box 29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8" name="Text Box 29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69" name="Text Box 29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0" name="Text Box 29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1" name="Text Box 29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2" name="Text Box 29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3" name="Text Box 29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4" name="Text Box 29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5" name="Text Box 29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6" name="Text Box 29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7" name="Text Box 29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8" name="Text Box 29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79" name="Text Box 29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0" name="Text Box 29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1" name="Text Box 29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2" name="Text Box 29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3" name="Text Box 29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4" name="Text Box 29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5" name="Text Box 29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6" name="Text Box 29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7" name="Text Box 29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8" name="Text Box 29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89" name="Text Box 29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0" name="Text Box 29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1" name="Text Box 29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2" name="Text Box 29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3" name="Text Box 29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4" name="Text Box 29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5" name="Text Box 29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6" name="Text Box 30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7" name="Text Box 30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8" name="Text Box 30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199" name="Text Box 30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0" name="Text Box 30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1" name="Text Box 30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2" name="Text Box 30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3" name="Text Box 30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4" name="Text Box 30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5" name="Text Box 30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6" name="Text Box 30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7" name="Text Box 30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8" name="Text Box 30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09" name="Text Box 30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0" name="Text Box 30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1" name="Text Box 30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2" name="Text Box 30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3" name="Text Box 30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4" name="Text Box 30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5" name="Text Box 30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6" name="Text Box 30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7" name="Text Box 30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8" name="Text Box 30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19" name="Text Box 30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0" name="Text Box 30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1" name="Text Box 30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2" name="Text Box 30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3" name="Text Box 30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4" name="Text Box 30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5" name="Text Box 30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6" name="Text Box 30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7" name="Text Box 30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8" name="Text Box 30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29" name="Text Box 30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0" name="Text Box 30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1" name="Text Box 30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2" name="Text Box 30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3" name="Text Box 30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4" name="Text Box 30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5" name="Text Box 30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6" name="Text Box 30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7" name="Text Box 30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8" name="Text Box 30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39" name="Text Box 30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0" name="Text Box 30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1" name="Text Box 30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2" name="Text Box 30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3" name="Text Box 30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4" name="Text Box 30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5" name="Text Box 30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6" name="Text Box 30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7" name="Text Box 30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8" name="Text Box 30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49" name="Text Box 30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0" name="Text Box 30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1" name="Text Box 30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2" name="Text Box 30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3" name="Text Box 30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4" name="Text Box 30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5" name="Text Box 30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6" name="Text Box 30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7" name="Text Box 30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8" name="Text Box 30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59" name="Text Box 30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0" name="Text Box 30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1" name="Text Box 30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2" name="Text Box 30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3" name="Text Box 30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4" name="Text Box 30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5" name="Text Box 30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6" name="Text Box 30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7" name="Text Box 30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8" name="Text Box 30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69" name="Text Box 30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0" name="Text Box 30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1" name="Text Box 30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2" name="Text Box 30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3" name="Text Box 30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4" name="Text Box 30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5" name="Text Box 30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6" name="Text Box 30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7" name="Text Box 30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8" name="Text Box 30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79" name="Text Box 30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0" name="Text Box 30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1" name="Text Box 30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2" name="Text Box 30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3" name="Text Box 30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4" name="Text Box 30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5" name="Text Box 30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6" name="Text Box 30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7" name="Text Box 30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8" name="Text Box 30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89" name="Text Box 30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0" name="Text Box 30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1" name="Text Box 30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2" name="Text Box 30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3" name="Text Box 30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4" name="Text Box 30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5" name="Text Box 30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6" name="Text Box 31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7" name="Text Box 31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8" name="Text Box 31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299" name="Text Box 31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0" name="Text Box 31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1" name="Text Box 31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2" name="Text Box 31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3" name="Text Box 31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4" name="Text Box 31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5" name="Text Box 31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6" name="Text Box 31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7" name="Text Box 31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8" name="Text Box 31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09" name="Text Box 31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0" name="Text Box 31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1" name="Text Box 31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2" name="Text Box 31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3" name="Text Box 31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4" name="Text Box 31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5" name="Text Box 31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6" name="Text Box 31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7" name="Text Box 31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8" name="Text Box 31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19" name="Text Box 31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0" name="Text Box 31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1" name="Text Box 31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2" name="Text Box 31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3" name="Text Box 31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4" name="Text Box 31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5" name="Text Box 31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6" name="Text Box 31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7" name="Text Box 31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8" name="Text Box 31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29" name="Text Box 31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0" name="Text Box 31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1" name="Text Box 31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2" name="Text Box 31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3" name="Text Box 31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4" name="Text Box 31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5" name="Text Box 31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6" name="Text Box 31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7" name="Text Box 31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8" name="Text Box 31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39" name="Text Box 31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0" name="Text Box 31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1" name="Text Box 31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2" name="Text Box 31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3" name="Text Box 31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4" name="Text Box 31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5" name="Text Box 31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6" name="Text Box 31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7" name="Text Box 31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8" name="Text Box 31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49" name="Text Box 31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0" name="Text Box 31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1" name="Text Box 31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2" name="Text Box 31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3" name="Text Box 31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4" name="Text Box 31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5" name="Text Box 31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6" name="Text Box 31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7" name="Text Box 31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8" name="Text Box 31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59" name="Text Box 31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0" name="Text Box 31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1" name="Text Box 31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2" name="Text Box 31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3" name="Text Box 31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4" name="Text Box 31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5" name="Text Box 31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6" name="Text Box 31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7" name="Text Box 31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8" name="Text Box 31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69" name="Text Box 31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0" name="Text Box 31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1" name="Text Box 31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2" name="Text Box 31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3" name="Text Box 31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4" name="Text Box 31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5" name="Text Box 31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6" name="Text Box 31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7" name="Text Box 31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8" name="Text Box 31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79" name="Text Box 31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0" name="Text Box 31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1" name="Text Box 31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2" name="Text Box 31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3" name="Text Box 31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4" name="Text Box 31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5" name="Text Box 31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6" name="Text Box 31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7" name="Text Box 31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8" name="Text Box 31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89" name="Text Box 31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0" name="Text Box 31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1" name="Text Box 31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2" name="Text Box 31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3" name="Text Box 31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4" name="Text Box 31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5" name="Text Box 31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6" name="Text Box 32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7" name="Text Box 32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8" name="Text Box 32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399" name="Text Box 32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0" name="Text Box 32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1" name="Text Box 32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2" name="Text Box 32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3" name="Text Box 32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4" name="Text Box 32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5" name="Text Box 32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6" name="Text Box 32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7" name="Text Box 32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8" name="Text Box 32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09" name="Text Box 32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0" name="Text Box 32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1" name="Text Box 32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2" name="Text Box 32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3" name="Text Box 32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4" name="Text Box 32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5" name="Text Box 32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6" name="Text Box 32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7" name="Text Box 32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8" name="Text Box 32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19" name="Text Box 32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0" name="Text Box 32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1" name="Text Box 32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2" name="Text Box 32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3" name="Text Box 32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4" name="Text Box 32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5" name="Text Box 32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6" name="Text Box 32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7" name="Text Box 32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8" name="Text Box 32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29" name="Text Box 32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0" name="Text Box 32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1" name="Text Box 32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2" name="Text Box 32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3" name="Text Box 32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4" name="Text Box 32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5" name="Text Box 32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6" name="Text Box 32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7" name="Text Box 32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8" name="Text Box 32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39" name="Text Box 32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0" name="Text Box 32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1" name="Text Box 32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2" name="Text Box 32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3" name="Text Box 32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4" name="Text Box 32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5" name="Text Box 32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6" name="Text Box 32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7" name="Text Box 32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8" name="Text Box 32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49" name="Text Box 32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0" name="Text Box 32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1" name="Text Box 32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2" name="Text Box 32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3" name="Text Box 32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4" name="Text Box 32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5" name="Text Box 32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6" name="Text Box 32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7" name="Text Box 32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8" name="Text Box 32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59" name="Text Box 32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0" name="Text Box 32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1" name="Text Box 32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2" name="Text Box 32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3" name="Text Box 32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4" name="Text Box 32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5" name="Text Box 32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6" name="Text Box 32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7" name="Text Box 32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8" name="Text Box 32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69" name="Text Box 32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0" name="Text Box 32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1" name="Text Box 32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2" name="Text Box 32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3" name="Text Box 32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4" name="Text Box 32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5" name="Text Box 32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6" name="Text Box 32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7" name="Text Box 32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8" name="Text Box 32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79" name="Text Box 32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0" name="Text Box 32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1" name="Text Box 32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2" name="Text Box 32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3" name="Text Box 32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4" name="Text Box 32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5" name="Text Box 32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6" name="Text Box 32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7" name="Text Box 32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8" name="Text Box 32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89" name="Text Box 32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0" name="Text Box 32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1" name="Text Box 32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2" name="Text Box 32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3" name="Text Box 32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4" name="Text Box 32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5" name="Text Box 32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6" name="Text Box 33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7" name="Text Box 33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8" name="Text Box 33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499" name="Text Box 33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0" name="Text Box 33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1" name="Text Box 33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2" name="Text Box 33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3" name="Text Box 33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4" name="Text Box 33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5" name="Text Box 33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6" name="Text Box 33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7" name="Text Box 33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8" name="Text Box 33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09" name="Text Box 33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0" name="Text Box 33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1" name="Text Box 33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2" name="Text Box 33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3" name="Text Box 33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4" name="Text Box 33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5" name="Text Box 33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6" name="Text Box 33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7" name="Text Box 33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8" name="Text Box 33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19" name="Text Box 33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0" name="Text Box 33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1" name="Text Box 33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2" name="Text Box 33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3" name="Text Box 33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4" name="Text Box 33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5" name="Text Box 33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6" name="Text Box 33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7" name="Text Box 33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8" name="Text Box 33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29" name="Text Box 33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0" name="Text Box 33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1" name="Text Box 33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2" name="Text Box 33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3" name="Text Box 33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4" name="Text Box 33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5" name="Text Box 33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6" name="Text Box 33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7" name="Text Box 33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8" name="Text Box 33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39" name="Text Box 33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0" name="Text Box 33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1" name="Text Box 33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2" name="Text Box 33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3" name="Text Box 33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4" name="Text Box 33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5" name="Text Box 33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6" name="Text Box 33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7" name="Text Box 33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8" name="Text Box 33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49" name="Text Box 33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0" name="Text Box 33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1" name="Text Box 33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2" name="Text Box 33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3" name="Text Box 33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4" name="Text Box 33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5" name="Text Box 33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6" name="Text Box 33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7" name="Text Box 33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8" name="Text Box 33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59" name="Text Box 33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0" name="Text Box 33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1" name="Text Box 33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2" name="Text Box 33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3" name="Text Box 33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4" name="Text Box 33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5" name="Text Box 33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6" name="Text Box 33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7" name="Text Box 33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8" name="Text Box 33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69" name="Text Box 33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0" name="Text Box 33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1" name="Text Box 33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2" name="Text Box 33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3" name="Text Box 33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4" name="Text Box 33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5" name="Text Box 33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6" name="Text Box 33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7" name="Text Box 33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8" name="Text Box 33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79" name="Text Box 33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0" name="Text Box 33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1" name="Text Box 33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2" name="Text Box 33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3" name="Text Box 33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4" name="Text Box 33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5" name="Text Box 33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6" name="Text Box 33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7" name="Text Box 33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8" name="Text Box 33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89" name="Text Box 33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0" name="Text Box 33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1" name="Text Box 33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2" name="Text Box 33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3" name="Text Box 33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4" name="Text Box 33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5" name="Text Box 33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6" name="Text Box 34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7" name="Text Box 34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8" name="Text Box 34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599" name="Text Box 34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0" name="Text Box 34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1" name="Text Box 34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2" name="Text Box 34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3" name="Text Box 34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4" name="Text Box 34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5" name="Text Box 34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6" name="Text Box 34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7" name="Text Box 34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8" name="Text Box 34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09" name="Text Box 34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0" name="Text Box 34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1" name="Text Box 34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2" name="Text Box 34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3" name="Text Box 34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4" name="Text Box 34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5" name="Text Box 34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6" name="Text Box 34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7" name="Text Box 34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8" name="Text Box 34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19" name="Text Box 34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0" name="Text Box 34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1" name="Text Box 34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2" name="Text Box 34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3" name="Text Box 34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4" name="Text Box 34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5" name="Text Box 34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6" name="Text Box 34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7" name="Text Box 34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8" name="Text Box 34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29" name="Text Box 34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0" name="Text Box 34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1" name="Text Box 34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2" name="Text Box 34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3" name="Text Box 34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4" name="Text Box 34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5" name="Text Box 34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6" name="Text Box 34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7" name="Text Box 34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8" name="Text Box 34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39" name="Text Box 34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0" name="Text Box 34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1" name="Text Box 34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2" name="Text Box 34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3" name="Text Box 34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4" name="Text Box 34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5" name="Text Box 34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6" name="Text Box 34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7" name="Text Box 34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8" name="Text Box 34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49" name="Text Box 34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0" name="Text Box 34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1" name="Text Box 34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2" name="Text Box 34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3" name="Text Box 34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4" name="Text Box 34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5" name="Text Box 34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6" name="Text Box 34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7" name="Text Box 34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8" name="Text Box 34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59" name="Text Box 34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0" name="Text Box 34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1" name="Text Box 34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2" name="Text Box 34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3" name="Text Box 34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4" name="Text Box 34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5" name="Text Box 34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6" name="Text Box 34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7" name="Text Box 34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8" name="Text Box 34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69" name="Text Box 34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0" name="Text Box 34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1" name="Text Box 34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2" name="Text Box 34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3" name="Text Box 34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4" name="Text Box 34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5" name="Text Box 34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6" name="Text Box 34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7" name="Text Box 34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8" name="Text Box 34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79" name="Text Box 34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0" name="Text Box 34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1" name="Text Box 34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2" name="Text Box 34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3" name="Text Box 34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4" name="Text Box 34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5" name="Text Box 34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6" name="Text Box 34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7" name="Text Box 34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8" name="Text Box 34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89" name="Text Box 34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0" name="Text Box 34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1" name="Text Box 34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2" name="Text Box 34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3" name="Text Box 34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4" name="Text Box 34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5" name="Text Box 34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6" name="Text Box 35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7" name="Text Box 35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8" name="Text Box 35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699" name="Text Box 35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0" name="Text Box 35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1" name="Text Box 35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2" name="Text Box 35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3" name="Text Box 35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4" name="Text Box 35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5" name="Text Box 35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6" name="Text Box 35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7" name="Text Box 35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8" name="Text Box 35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09" name="Text Box 35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0" name="Text Box 35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1" name="Text Box 35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2" name="Text Box 35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3" name="Text Box 35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4" name="Text Box 35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5" name="Text Box 35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6" name="Text Box 35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7" name="Text Box 35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8" name="Text Box 35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19" name="Text Box 35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0" name="Text Box 35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1" name="Text Box 35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2" name="Text Box 35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3" name="Text Box 35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4" name="Text Box 35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5" name="Text Box 35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6" name="Text Box 35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7" name="Text Box 35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8" name="Text Box 35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29" name="Text Box 35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0" name="Text Box 35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1" name="Text Box 35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2" name="Text Box 35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3" name="Text Box 35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4" name="Text Box 35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5" name="Text Box 35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6" name="Text Box 35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7" name="Text Box 35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8" name="Text Box 35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39" name="Text Box 35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0" name="Text Box 35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1" name="Text Box 35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2" name="Text Box 35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3" name="Text Box 35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4" name="Text Box 35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5" name="Text Box 35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6" name="Text Box 35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7" name="Text Box 35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8" name="Text Box 35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49" name="Text Box 35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0" name="Text Box 35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1" name="Text Box 35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2" name="Text Box 35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3" name="Text Box 35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4" name="Text Box 35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5" name="Text Box 35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6" name="Text Box 35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7" name="Text Box 35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8" name="Text Box 35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59" name="Text Box 35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0" name="Text Box 35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1" name="Text Box 35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2" name="Text Box 35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3" name="Text Box 35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4" name="Text Box 35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5" name="Text Box 35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6" name="Text Box 35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7" name="Text Box 35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8" name="Text Box 35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69" name="Text Box 35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0" name="Text Box 35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1" name="Text Box 35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2" name="Text Box 35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3" name="Text Box 35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4" name="Text Box 35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5" name="Text Box 35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6" name="Text Box 35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7" name="Text Box 35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8" name="Text Box 35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79" name="Text Box 35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0" name="Text Box 35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1" name="Text Box 35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2" name="Text Box 35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3" name="Text Box 35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4" name="Text Box 35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5" name="Text Box 35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6" name="Text Box 35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7" name="Text Box 35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8" name="Text Box 35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89" name="Text Box 35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0" name="Text Box 35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1" name="Text Box 35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2" name="Text Box 35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3" name="Text Box 35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4" name="Text Box 35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5" name="Text Box 35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6" name="Text Box 36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7" name="Text Box 36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8" name="Text Box 36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799" name="Text Box 36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0" name="Text Box 36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1" name="Text Box 36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2" name="Text Box 36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3" name="Text Box 36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4" name="Text Box 36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5" name="Text Box 36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6" name="Text Box 36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7" name="Text Box 36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8" name="Text Box 36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09" name="Text Box 36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0" name="Text Box 36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1" name="Text Box 36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2" name="Text Box 36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3" name="Text Box 36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4" name="Text Box 36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5" name="Text Box 36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6" name="Text Box 36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7" name="Text Box 36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8" name="Text Box 36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19" name="Text Box 36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0" name="Text Box 36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1" name="Text Box 36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2" name="Text Box 36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3" name="Text Box 36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4" name="Text Box 36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5" name="Text Box 36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6" name="Text Box 36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7" name="Text Box 36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8" name="Text Box 36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29" name="Text Box 36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0" name="Text Box 36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1" name="Text Box 36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2" name="Text Box 36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3" name="Text Box 36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4" name="Text Box 36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5" name="Text Box 36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6" name="Text Box 36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7" name="Text Box 36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8" name="Text Box 36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39" name="Text Box 36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0" name="Text Box 36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1" name="Text Box 36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2" name="Text Box 36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3" name="Text Box 36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4" name="Text Box 36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5" name="Text Box 36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6" name="Text Box 36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7" name="Text Box 36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8" name="Text Box 36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49" name="Text Box 36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0" name="Text Box 36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1" name="Text Box 36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2" name="Text Box 36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3" name="Text Box 36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4" name="Text Box 36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5" name="Text Box 36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6" name="Text Box 36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7" name="Text Box 36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8" name="Text Box 36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59" name="Text Box 36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0" name="Text Box 36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1" name="Text Box 36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2" name="Text Box 36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3" name="Text Box 36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4" name="Text Box 36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5" name="Text Box 36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6" name="Text Box 36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7" name="Text Box 36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8" name="Text Box 36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69" name="Text Box 36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0" name="Text Box 36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1" name="Text Box 36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2" name="Text Box 36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3" name="Text Box 36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4" name="Text Box 36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5" name="Text Box 36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6" name="Text Box 36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7" name="Text Box 36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8" name="Text Box 36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79" name="Text Box 36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0" name="Text Box 36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1" name="Text Box 36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2" name="Text Box 36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3" name="Text Box 36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4" name="Text Box 36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5" name="Text Box 36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6" name="Text Box 36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7" name="Text Box 36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8" name="Text Box 36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89" name="Text Box 36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0" name="Text Box 36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1" name="Text Box 36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2" name="Text Box 36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3" name="Text Box 36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4" name="Text Box 36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5" name="Text Box 36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6" name="Text Box 37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7" name="Text Box 37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8" name="Text Box 37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899" name="Text Box 37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0" name="Text Box 37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1" name="Text Box 37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2" name="Text Box 37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3" name="Text Box 37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4" name="Text Box 37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5" name="Text Box 37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6" name="Text Box 37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7" name="Text Box 37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8" name="Text Box 37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09" name="Text Box 37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0" name="Text Box 37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1" name="Text Box 37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2" name="Text Box 37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3" name="Text Box 37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4" name="Text Box 37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5" name="Text Box 37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6" name="Text Box 37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7" name="Text Box 37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8" name="Text Box 37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19" name="Text Box 37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0" name="Text Box 37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1" name="Text Box 37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2" name="Text Box 37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3" name="Text Box 37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4" name="Text Box 37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5" name="Text Box 37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6" name="Text Box 37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7" name="Text Box 37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8" name="Text Box 37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29" name="Text Box 37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0" name="Text Box 37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1" name="Text Box 37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2" name="Text Box 37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3" name="Text Box 37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4" name="Text Box 37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5" name="Text Box 37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6" name="Text Box 37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7" name="Text Box 37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8" name="Text Box 37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39" name="Text Box 37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0" name="Text Box 37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1" name="Text Box 37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2" name="Text Box 37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3" name="Text Box 37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4" name="Text Box 37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5" name="Text Box 37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6" name="Text Box 37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7" name="Text Box 37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8" name="Text Box 37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49" name="Text Box 37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0" name="Text Box 37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1" name="Text Box 37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2" name="Text Box 37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3" name="Text Box 37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4" name="Text Box 37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5" name="Text Box 37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6" name="Text Box 37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7" name="Text Box 37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8" name="Text Box 37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59" name="Text Box 37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0" name="Text Box 37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1" name="Text Box 37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2" name="Text Box 37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3" name="Text Box 37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4" name="Text Box 37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5" name="Text Box 37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6" name="Text Box 37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7" name="Text Box 37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8" name="Text Box 37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69" name="Text Box 37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0" name="Text Box 37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1" name="Text Box 37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2" name="Text Box 37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3" name="Text Box 37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4" name="Text Box 37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5" name="Text Box 37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6" name="Text Box 37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7" name="Text Box 37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8" name="Text Box 37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79" name="Text Box 37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0" name="Text Box 37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1" name="Text Box 37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2" name="Text Box 37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3" name="Text Box 37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4" name="Text Box 37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5" name="Text Box 37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6" name="Text Box 37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7" name="Text Box 37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8" name="Text Box 37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89" name="Text Box 37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0" name="Text Box 37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1" name="Text Box 37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2" name="Text Box 37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3" name="Text Box 37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4" name="Text Box 37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5" name="Text Box 37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6" name="Text Box 38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7" name="Text Box 38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8" name="Text Box 38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3999" name="Text Box 38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0" name="Text Box 38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1" name="Text Box 38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2" name="Text Box 38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3" name="Text Box 38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4" name="Text Box 38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5" name="Text Box 38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6" name="Text Box 38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7" name="Text Box 38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8" name="Text Box 38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09" name="Text Box 38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0" name="Text Box 38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1" name="Text Box 38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2" name="Text Box 38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3" name="Text Box 38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4" name="Text Box 38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5" name="Text Box 38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6" name="Text Box 38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7" name="Text Box 38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8" name="Text Box 38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19" name="Text Box 38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0" name="Text Box 38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1" name="Text Box 38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2" name="Text Box 38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3" name="Text Box 38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4" name="Text Box 38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5" name="Text Box 38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6" name="Text Box 38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7" name="Text Box 38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8" name="Text Box 38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29" name="Text Box 38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0" name="Text Box 38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1" name="Text Box 38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2" name="Text Box 38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3" name="Text Box 38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4" name="Text Box 38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5" name="Text Box 38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6" name="Text Box 38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7" name="Text Box 38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8" name="Text Box 38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39" name="Text Box 38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0" name="Text Box 38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1" name="Text Box 38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2" name="Text Box 38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3" name="Text Box 38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4" name="Text Box 38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5" name="Text Box 38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6" name="Text Box 38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7" name="Text Box 38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8" name="Text Box 38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49" name="Text Box 38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0" name="Text Box 38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1" name="Text Box 38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2" name="Text Box 38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3" name="Text Box 38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4" name="Text Box 38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5" name="Text Box 38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6" name="Text Box 38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7" name="Text Box 38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8" name="Text Box 38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59" name="Text Box 38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0" name="Text Box 38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1" name="Text Box 38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2" name="Text Box 38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3" name="Text Box 38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4" name="Text Box 38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5" name="Text Box 38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6" name="Text Box 38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7" name="Text Box 38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8" name="Text Box 38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69" name="Text Box 38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0" name="Text Box 38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1" name="Text Box 38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2" name="Text Box 38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3" name="Text Box 38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4" name="Text Box 38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5" name="Text Box 38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6" name="Text Box 38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7" name="Text Box 38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8" name="Text Box 38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79" name="Text Box 38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0" name="Text Box 38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1" name="Text Box 38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2" name="Text Box 38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3" name="Text Box 38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4" name="Text Box 38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5" name="Text Box 38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6" name="Text Box 38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7" name="Text Box 38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8" name="Text Box 38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89" name="Text Box 38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0" name="Text Box 38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1" name="Text Box 38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2" name="Text Box 38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3" name="Text Box 38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4" name="Text Box 38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5" name="Text Box 38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6" name="Text Box 39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7" name="Text Box 39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8" name="Text Box 39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099" name="Text Box 39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0" name="Text Box 39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1" name="Text Box 39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2" name="Text Box 39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3" name="Text Box 39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4" name="Text Box 39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5" name="Text Box 39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6" name="Text Box 39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7" name="Text Box 39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8" name="Text Box 39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09" name="Text Box 39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0" name="Text Box 39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1" name="Text Box 39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2" name="Text Box 39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3" name="Text Box 39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4" name="Text Box 39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5" name="Text Box 39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6" name="Text Box 39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7" name="Text Box 39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8" name="Text Box 39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19" name="Text Box 39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0" name="Text Box 39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1" name="Text Box 39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2" name="Text Box 39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3" name="Text Box 39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4" name="Text Box 39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5" name="Text Box 39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6" name="Text Box 39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7" name="Text Box 39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8" name="Text Box 39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29" name="Text Box 39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0" name="Text Box 39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1" name="Text Box 39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2" name="Text Box 39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3" name="Text Box 39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4" name="Text Box 39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5" name="Text Box 39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6" name="Text Box 39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7" name="Text Box 39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8" name="Text Box 39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39" name="Text Box 39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0" name="Text Box 39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1" name="Text Box 39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2" name="Text Box 39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3" name="Text Box 39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4" name="Text Box 39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5" name="Text Box 39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6" name="Text Box 39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7" name="Text Box 39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8" name="Text Box 39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49" name="Text Box 39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0" name="Text Box 39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1" name="Text Box 39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2" name="Text Box 39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3" name="Text Box 39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4" name="Text Box 39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5" name="Text Box 39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6" name="Text Box 39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7" name="Text Box 39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8" name="Text Box 39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59" name="Text Box 39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0" name="Text Box 39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1" name="Text Box 39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2" name="Text Box 39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3" name="Text Box 39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4" name="Text Box 39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5" name="Text Box 39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6" name="Text Box 39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7" name="Text Box 39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8" name="Text Box 39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69" name="Text Box 39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0" name="Text Box 39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1" name="Text Box 39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2" name="Text Box 39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3" name="Text Box 39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4" name="Text Box 39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5" name="Text Box 39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6" name="Text Box 39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7" name="Text Box 39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8" name="Text Box 39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79" name="Text Box 39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0" name="Text Box 39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1" name="Text Box 39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2" name="Text Box 39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3" name="Text Box 39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4" name="Text Box 39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5" name="Text Box 39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6" name="Text Box 39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7" name="Text Box 39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8" name="Text Box 39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89" name="Text Box 39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0" name="Text Box 39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1" name="Text Box 39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2" name="Text Box 39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3" name="Text Box 39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4" name="Text Box 39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5" name="Text Box 39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6" name="Text Box 40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7" name="Text Box 40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8" name="Text Box 40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199" name="Text Box 40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0" name="Text Box 40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1" name="Text Box 40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2" name="Text Box 40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3" name="Text Box 40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4" name="Text Box 40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5" name="Text Box 40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6" name="Text Box 40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7" name="Text Box 40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8" name="Text Box 40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09" name="Text Box 40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0" name="Text Box 40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1" name="Text Box 40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2" name="Text Box 40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3" name="Text Box 40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4" name="Text Box 40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5" name="Text Box 40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6" name="Text Box 40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7" name="Text Box 40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8" name="Text Box 40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19" name="Text Box 40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0" name="Text Box 40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1" name="Text Box 40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2" name="Text Box 40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3" name="Text Box 40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4" name="Text Box 40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5" name="Text Box 40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6" name="Text Box 40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7" name="Text Box 40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8" name="Text Box 40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29" name="Text Box 40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0" name="Text Box 40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1" name="Text Box 40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2" name="Text Box 40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3" name="Text Box 40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4" name="Text Box 40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5" name="Text Box 40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6" name="Text Box 40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7" name="Text Box 40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8" name="Text Box 40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39" name="Text Box 40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0" name="Text Box 40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1" name="Text Box 40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2" name="Text Box 40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3" name="Text Box 40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4" name="Text Box 40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5" name="Text Box 40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6" name="Text Box 40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7" name="Text Box 40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8" name="Text Box 40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49" name="Text Box 40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0" name="Text Box 40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1" name="Text Box 40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2" name="Text Box 40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3" name="Text Box 40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4" name="Text Box 40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5" name="Text Box 40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6" name="Text Box 40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7" name="Text Box 40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8" name="Text Box 40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59" name="Text Box 40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0" name="Text Box 40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1" name="Text Box 40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2" name="Text Box 40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3" name="Text Box 40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4" name="Text Box 40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5" name="Text Box 40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6" name="Text Box 40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7" name="Text Box 40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8" name="Text Box 40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69" name="Text Box 40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0" name="Text Box 40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1" name="Text Box 40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2" name="Text Box 40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3" name="Text Box 40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4" name="Text Box 40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5" name="Text Box 40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6" name="Text Box 40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7" name="Text Box 40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8" name="Text Box 40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79" name="Text Box 40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0" name="Text Box 40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1" name="Text Box 40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2" name="Text Box 40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3" name="Text Box 40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4" name="Text Box 40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5" name="Text Box 40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6" name="Text Box 40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7" name="Text Box 40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8" name="Text Box 40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89" name="Text Box 40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0" name="Text Box 40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1" name="Text Box 40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2" name="Text Box 40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3" name="Text Box 40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4" name="Text Box 40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5" name="Text Box 40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6" name="Text Box 41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7" name="Text Box 41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8" name="Text Box 41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299" name="Text Box 41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0" name="Text Box 41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1" name="Text Box 41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2" name="Text Box 41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3" name="Text Box 41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4" name="Text Box 41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5" name="Text Box 41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6" name="Text Box 41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7" name="Text Box 41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8" name="Text Box 41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09" name="Text Box 41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0" name="Text Box 41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1" name="Text Box 41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2" name="Text Box 41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3" name="Text Box 41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4" name="Text Box 41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5" name="Text Box 41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6" name="Text Box 41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7" name="Text Box 41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8" name="Text Box 41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19" name="Text Box 41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0" name="Text Box 41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1" name="Text Box 41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2" name="Text Box 41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3" name="Text Box 41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4" name="Text Box 41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5" name="Text Box 41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6" name="Text Box 41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7" name="Text Box 41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8" name="Text Box 41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29" name="Text Box 41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0" name="Text Box 41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1" name="Text Box 41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2" name="Text Box 41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3" name="Text Box 41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4" name="Text Box 41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5" name="Text Box 41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6" name="Text Box 41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7" name="Text Box 41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8" name="Text Box 41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39" name="Text Box 41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0" name="Text Box 41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1" name="Text Box 41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2" name="Text Box 41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3" name="Text Box 41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4" name="Text Box 41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5" name="Text Box 41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6" name="Text Box 41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7" name="Text Box 41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8" name="Text Box 41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49" name="Text Box 41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0" name="Text Box 41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1" name="Text Box 41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2" name="Text Box 41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3" name="Text Box 41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4" name="Text Box 41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5" name="Text Box 41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6" name="Text Box 41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7" name="Text Box 41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8" name="Text Box 41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59" name="Text Box 41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0" name="Text Box 41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1" name="Text Box 41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2" name="Text Box 41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3" name="Text Box 41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4" name="Text Box 41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5" name="Text Box 41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6" name="Text Box 41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7" name="Text Box 41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8" name="Text Box 41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69" name="Text Box 41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0" name="Text Box 41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1" name="Text Box 41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2" name="Text Box 41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3" name="Text Box 41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4" name="Text Box 41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5" name="Text Box 41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6" name="Text Box 41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7" name="Text Box 41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8" name="Text Box 41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79" name="Text Box 41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0" name="Text Box 41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1" name="Text Box 41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2" name="Text Box 41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3" name="Text Box 41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4" name="Text Box 41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5" name="Text Box 41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6" name="Text Box 41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7" name="Text Box 41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8" name="Text Box 41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89" name="Text Box 41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0" name="Text Box 41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1" name="Text Box 41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2" name="Text Box 41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3" name="Text Box 41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4" name="Text Box 41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5" name="Text Box 41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6" name="Text Box 42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7" name="Text Box 42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8" name="Text Box 42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399" name="Text Box 42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0" name="Text Box 42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1" name="Text Box 42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2" name="Text Box 42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3" name="Text Box 42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4" name="Text Box 42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5" name="Text Box 42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6" name="Text Box 42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7" name="Text Box 42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8" name="Text Box 42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09" name="Text Box 42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0" name="Text Box 42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1" name="Text Box 42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2" name="Text Box 42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3" name="Text Box 42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4" name="Text Box 42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5" name="Text Box 42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6" name="Text Box 42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7" name="Text Box 42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8" name="Text Box 42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19" name="Text Box 42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0" name="Text Box 42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1" name="Text Box 42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2" name="Text Box 42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3" name="Text Box 42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4" name="Text Box 42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5" name="Text Box 42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6" name="Text Box 42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7" name="Text Box 42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8" name="Text Box 42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29" name="Text Box 42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0" name="Text Box 42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1" name="Text Box 42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2" name="Text Box 42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3" name="Text Box 42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4" name="Text Box 42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5" name="Text Box 42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6" name="Text Box 42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7" name="Text Box 42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8" name="Text Box 42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39" name="Text Box 42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0" name="Text Box 42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1" name="Text Box 42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2" name="Text Box 42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3" name="Text Box 42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4" name="Text Box 42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5" name="Text Box 42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6" name="Text Box 42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7" name="Text Box 42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8" name="Text Box 42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49" name="Text Box 42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0" name="Text Box 42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1" name="Text Box 42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2" name="Text Box 42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3" name="Text Box 42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4" name="Text Box 42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5" name="Text Box 42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6" name="Text Box 42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7" name="Text Box 42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8" name="Text Box 42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59" name="Text Box 42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0" name="Text Box 42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1" name="Text Box 42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2" name="Text Box 42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3" name="Text Box 42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4" name="Text Box 42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5" name="Text Box 42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6" name="Text Box 42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7" name="Text Box 42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8" name="Text Box 42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69" name="Text Box 42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0" name="Text Box 42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1" name="Text Box 42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2" name="Text Box 42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3" name="Text Box 42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4" name="Text Box 42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5" name="Text Box 42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6" name="Text Box 42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7" name="Text Box 42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8" name="Text Box 42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79" name="Text Box 42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0" name="Text Box 42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1" name="Text Box 42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2" name="Text Box 42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3" name="Text Box 42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4" name="Text Box 42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5" name="Text Box 42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6" name="Text Box 42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7" name="Text Box 42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8" name="Text Box 42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89" name="Text Box 42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0" name="Text Box 42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1" name="Text Box 42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2" name="Text Box 42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3" name="Text Box 42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4" name="Text Box 42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5" name="Text Box 42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6" name="Text Box 43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7" name="Text Box 43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8" name="Text Box 43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499" name="Text Box 43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0" name="Text Box 43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1" name="Text Box 43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2" name="Text Box 43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3" name="Text Box 43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4" name="Text Box 43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5" name="Text Box 43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6" name="Text Box 43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7" name="Text Box 43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8" name="Text Box 43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09" name="Text Box 43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0" name="Text Box 43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1" name="Text Box 43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2" name="Text Box 43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3" name="Text Box 43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4" name="Text Box 43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5" name="Text Box 43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6" name="Text Box 43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7" name="Text Box 43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8" name="Text Box 43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19" name="Text Box 43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0" name="Text Box 43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1" name="Text Box 43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2" name="Text Box 43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3" name="Text Box 43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4" name="Text Box 43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5" name="Text Box 43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6" name="Text Box 43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7" name="Text Box 43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8" name="Text Box 43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29" name="Text Box 43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0" name="Text Box 43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1" name="Text Box 43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2" name="Text Box 43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3" name="Text Box 43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4" name="Text Box 43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5" name="Text Box 43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6" name="Text Box 43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7" name="Text Box 43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8" name="Text Box 43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39" name="Text Box 43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0" name="Text Box 43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1" name="Text Box 43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2" name="Text Box 43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3" name="Text Box 43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4" name="Text Box 43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5" name="Text Box 43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6" name="Text Box 43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7" name="Text Box 43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8" name="Text Box 43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49" name="Text Box 43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0" name="Text Box 43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1" name="Text Box 43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2" name="Text Box 43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3" name="Text Box 43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4" name="Text Box 43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5" name="Text Box 43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6" name="Text Box 43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7" name="Text Box 43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8" name="Text Box 43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59" name="Text Box 43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0" name="Text Box 43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1" name="Text Box 43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2" name="Text Box 43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3" name="Text Box 43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4" name="Text Box 43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5" name="Text Box 43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6" name="Text Box 43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7" name="Text Box 43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8" name="Text Box 43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69" name="Text Box 43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0" name="Text Box 43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1" name="Text Box 43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2" name="Text Box 43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3" name="Text Box 43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4" name="Text Box 43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5" name="Text Box 43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6" name="Text Box 43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7" name="Text Box 43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8" name="Text Box 43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79" name="Text Box 43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0" name="Text Box 43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1" name="Text Box 43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2" name="Text Box 43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3" name="Text Box 43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4" name="Text Box 43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5" name="Text Box 43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6" name="Text Box 43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7" name="Text Box 43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8" name="Text Box 43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89" name="Text Box 43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0" name="Text Box 43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1" name="Text Box 43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2" name="Text Box 43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3" name="Text Box 43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4" name="Text Box 43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5" name="Text Box 43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6" name="Text Box 44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7" name="Text Box 44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8" name="Text Box 44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599" name="Text Box 44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0" name="Text Box 44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1" name="Text Box 44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2" name="Text Box 44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3" name="Text Box 44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4" name="Text Box 44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5" name="Text Box 44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6" name="Text Box 44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7" name="Text Box 44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8" name="Text Box 44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09" name="Text Box 44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0" name="Text Box 44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1" name="Text Box 44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2" name="Text Box 44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3" name="Text Box 44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4" name="Text Box 44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5" name="Text Box 44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6" name="Text Box 44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7" name="Text Box 44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8" name="Text Box 44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19" name="Text Box 44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0" name="Text Box 44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1" name="Text Box 44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2" name="Text Box 44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3" name="Text Box 44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4" name="Text Box 44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5" name="Text Box 44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6" name="Text Box 44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7" name="Text Box 44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8" name="Text Box 44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29" name="Text Box 44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0" name="Text Box 44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1" name="Text Box 44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2" name="Text Box 44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3" name="Text Box 44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4" name="Text Box 44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5" name="Text Box 44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6" name="Text Box 44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7" name="Text Box 44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8" name="Text Box 44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39" name="Text Box 44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0" name="Text Box 44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1" name="Text Box 44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2" name="Text Box 44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3" name="Text Box 44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4" name="Text Box 44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5" name="Text Box 44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6" name="Text Box 44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7" name="Text Box 44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8" name="Text Box 44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49" name="Text Box 44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0" name="Text Box 44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1" name="Text Box 44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2" name="Text Box 44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3" name="Text Box 44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4" name="Text Box 44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5" name="Text Box 44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6" name="Text Box 44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7" name="Text Box 44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8" name="Text Box 44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59" name="Text Box 44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0" name="Text Box 44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1" name="Text Box 44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2" name="Text Box 44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3" name="Text Box 44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4" name="Text Box 44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5" name="Text Box 44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6" name="Text Box 44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7" name="Text Box 44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8" name="Text Box 44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69" name="Text Box 44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0" name="Text Box 44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1" name="Text Box 44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2" name="Text Box 44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3" name="Text Box 44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4" name="Text Box 44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5" name="Text Box 44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6" name="Text Box 44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7" name="Text Box 44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8" name="Text Box 44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79" name="Text Box 44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0" name="Text Box 44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1" name="Text Box 44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2" name="Text Box 44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3" name="Text Box 44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4" name="Text Box 44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5" name="Text Box 44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6" name="Text Box 44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7" name="Text Box 44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8" name="Text Box 44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89" name="Text Box 44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0" name="Text Box 44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1" name="Text Box 44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2" name="Text Box 44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3" name="Text Box 44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4" name="Text Box 44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5" name="Text Box 44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6" name="Text Box 45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7" name="Text Box 45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8" name="Text Box 45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699" name="Text Box 45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0" name="Text Box 45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1" name="Text Box 45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2" name="Text Box 45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3" name="Text Box 45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4" name="Text Box 45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5" name="Text Box 45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6" name="Text Box 45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7" name="Text Box 45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8" name="Text Box 45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09" name="Text Box 45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0" name="Text Box 45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1" name="Text Box 45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2" name="Text Box 45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3" name="Text Box 45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4" name="Text Box 45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5" name="Text Box 45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6" name="Text Box 45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7" name="Text Box 45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8" name="Text Box 45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19" name="Text Box 45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0" name="Text Box 45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1" name="Text Box 45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2" name="Text Box 45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3" name="Text Box 45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4" name="Text Box 45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5" name="Text Box 45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6" name="Text Box 45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7" name="Text Box 45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8" name="Text Box 45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29" name="Text Box 45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0" name="Text Box 45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1" name="Text Box 45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2" name="Text Box 45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3" name="Text Box 45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4" name="Text Box 45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5" name="Text Box 45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6" name="Text Box 45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7" name="Text Box 45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8" name="Text Box 45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39" name="Text Box 45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0" name="Text Box 45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1" name="Text Box 45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2" name="Text Box 45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3" name="Text Box 45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4" name="Text Box 45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5" name="Text Box 45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6" name="Text Box 45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7" name="Text Box 45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8" name="Text Box 45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49" name="Text Box 45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0" name="Text Box 45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1" name="Text Box 45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2" name="Text Box 45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3" name="Text Box 45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4" name="Text Box 45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5" name="Text Box 45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6" name="Text Box 45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7" name="Text Box 45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8" name="Text Box 45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59" name="Text Box 45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0" name="Text Box 45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1" name="Text Box 45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2" name="Text Box 45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3" name="Text Box 45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4" name="Text Box 45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5" name="Text Box 45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6" name="Text Box 45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7" name="Text Box 45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8" name="Text Box 45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69" name="Text Box 45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0" name="Text Box 45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1" name="Text Box 45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2" name="Text Box 45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3" name="Text Box 45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4" name="Text Box 45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5" name="Text Box 45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6" name="Text Box 45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7" name="Text Box 45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8" name="Text Box 45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79" name="Text Box 45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0" name="Text Box 45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1" name="Text Box 45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2" name="Text Box 45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3" name="Text Box 45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4" name="Text Box 45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5" name="Text Box 45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6" name="Text Box 45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7" name="Text Box 45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8" name="Text Box 45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89" name="Text Box 45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0" name="Text Box 45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1" name="Text Box 45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2" name="Text Box 45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3" name="Text Box 45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4" name="Text Box 45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5" name="Text Box 45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6" name="Text Box 46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7" name="Text Box 46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8" name="Text Box 46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799" name="Text Box 46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0" name="Text Box 46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1" name="Text Box 46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2" name="Text Box 46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3" name="Text Box 46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4" name="Text Box 46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5" name="Text Box 46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6" name="Text Box 46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7" name="Text Box 46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8" name="Text Box 46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09" name="Text Box 46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0" name="Text Box 46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1" name="Text Box 46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2" name="Text Box 46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3" name="Text Box 46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4" name="Text Box 46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5" name="Text Box 46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6" name="Text Box 46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7" name="Text Box 46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8" name="Text Box 46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19" name="Text Box 46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0" name="Text Box 46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1" name="Text Box 46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2" name="Text Box 46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3" name="Text Box 46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4" name="Text Box 46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5" name="Text Box 46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6" name="Text Box 46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7" name="Text Box 46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8" name="Text Box 46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29" name="Text Box 46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0" name="Text Box 46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1" name="Text Box 46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2" name="Text Box 46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3" name="Text Box 46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4" name="Text Box 46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5" name="Text Box 46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6" name="Text Box 46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7" name="Text Box 46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8" name="Text Box 46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39" name="Text Box 46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0" name="Text Box 46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1" name="Text Box 46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2" name="Text Box 46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3" name="Text Box 46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4" name="Text Box 46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5" name="Text Box 46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6" name="Text Box 46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7" name="Text Box 46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8" name="Text Box 46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49" name="Text Box 46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0" name="Text Box 46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1" name="Text Box 46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2" name="Text Box 46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3" name="Text Box 46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4" name="Text Box 46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5" name="Text Box 46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6" name="Text Box 46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7" name="Text Box 46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8" name="Text Box 46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59" name="Text Box 46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0" name="Text Box 46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1" name="Text Box 46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2" name="Text Box 46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3" name="Text Box 46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4" name="Text Box 46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5" name="Text Box 46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6" name="Text Box 46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7" name="Text Box 46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8" name="Text Box 46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69" name="Text Box 46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0" name="Text Box 46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1" name="Text Box 46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2" name="Text Box 46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3" name="Text Box 46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4" name="Text Box 46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5" name="Text Box 46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6" name="Text Box 46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7" name="Text Box 46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8" name="Text Box 46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79" name="Text Box 46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0" name="Text Box 46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1" name="Text Box 46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2" name="Text Box 46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3" name="Text Box 46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4" name="Text Box 46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5" name="Text Box 46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6" name="Text Box 46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7" name="Text Box 46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8" name="Text Box 46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89" name="Text Box 46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0" name="Text Box 46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1" name="Text Box 46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2" name="Text Box 46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3" name="Text Box 46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4" name="Text Box 46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5" name="Text Box 46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6" name="Text Box 47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7" name="Text Box 47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8" name="Text Box 47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899" name="Text Box 47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0" name="Text Box 47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1" name="Text Box 47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2" name="Text Box 47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3" name="Text Box 47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4" name="Text Box 47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5" name="Text Box 47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6" name="Text Box 47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7" name="Text Box 47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8" name="Text Box 47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09" name="Text Box 47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0" name="Text Box 47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1" name="Text Box 47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2" name="Text Box 47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3" name="Text Box 47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4" name="Text Box 47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5" name="Text Box 47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6" name="Text Box 47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7" name="Text Box 47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8" name="Text Box 47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19" name="Text Box 47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0" name="Text Box 47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1" name="Text Box 47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2" name="Text Box 47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3" name="Text Box 47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4" name="Text Box 47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5" name="Text Box 47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6" name="Text Box 47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7" name="Text Box 47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8" name="Text Box 47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29" name="Text Box 47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0" name="Text Box 47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1" name="Text Box 47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2" name="Text Box 47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3" name="Text Box 47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4" name="Text Box 47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5" name="Text Box 47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6" name="Text Box 47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7" name="Text Box 47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8" name="Text Box 47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39" name="Text Box 47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0" name="Text Box 47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1" name="Text Box 47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2" name="Text Box 47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3" name="Text Box 47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4" name="Text Box 47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5" name="Text Box 47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6" name="Text Box 47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7" name="Text Box 47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8" name="Text Box 47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49" name="Text Box 47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0" name="Text Box 47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1" name="Text Box 47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2" name="Text Box 47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3" name="Text Box 47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4" name="Text Box 47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5" name="Text Box 47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6" name="Text Box 47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7" name="Text Box 47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8" name="Text Box 47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59" name="Text Box 47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0" name="Text Box 47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1" name="Text Box 47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2" name="Text Box 47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3" name="Text Box 47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4" name="Text Box 47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5" name="Text Box 47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6" name="Text Box 47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7" name="Text Box 47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8" name="Text Box 47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69" name="Text Box 47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0" name="Text Box 47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1" name="Text Box 47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2" name="Text Box 47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3" name="Text Box 47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4" name="Text Box 47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5" name="Text Box 47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6" name="Text Box 47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7" name="Text Box 47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8" name="Text Box 47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79" name="Text Box 47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0" name="Text Box 47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1" name="Text Box 47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2" name="Text Box 47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3" name="Text Box 47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4" name="Text Box 47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5" name="Text Box 47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6" name="Text Box 47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7" name="Text Box 47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8" name="Text Box 47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89" name="Text Box 47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0" name="Text Box 47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1" name="Text Box 47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2" name="Text Box 47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3" name="Text Box 47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4" name="Text Box 47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5" name="Text Box 47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6" name="Text Box 48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7" name="Text Box 48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8" name="Text Box 48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4999" name="Text Box 48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0" name="Text Box 48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1" name="Text Box 48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2" name="Text Box 48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3" name="Text Box 48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4" name="Text Box 48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5" name="Text Box 48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6" name="Text Box 48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7" name="Text Box 48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8" name="Text Box 48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09" name="Text Box 48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0" name="Text Box 48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1" name="Text Box 48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2" name="Text Box 48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3" name="Text Box 48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4" name="Text Box 48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5" name="Text Box 48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6" name="Text Box 48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7" name="Text Box 48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8" name="Text Box 48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19" name="Text Box 48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0" name="Text Box 48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1" name="Text Box 48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2" name="Text Box 48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3" name="Text Box 48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4" name="Text Box 48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5" name="Text Box 48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6" name="Text Box 48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7" name="Text Box 48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8" name="Text Box 48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29" name="Text Box 48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0" name="Text Box 48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1" name="Text Box 48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2" name="Text Box 48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3" name="Text Box 48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4" name="Text Box 48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5" name="Text Box 48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6" name="Text Box 48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7" name="Text Box 48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8" name="Text Box 48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39" name="Text Box 48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0" name="Text Box 48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1" name="Text Box 48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2" name="Text Box 48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3" name="Text Box 48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4" name="Text Box 48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5" name="Text Box 48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6" name="Text Box 48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7" name="Text Box 48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8" name="Text Box 48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49" name="Text Box 48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0" name="Text Box 48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1" name="Text Box 48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2" name="Text Box 48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3" name="Text Box 48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4" name="Text Box 48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5" name="Text Box 48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6" name="Text Box 48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7" name="Text Box 48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8" name="Text Box 48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59" name="Text Box 48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0" name="Text Box 48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1" name="Text Box 48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2" name="Text Box 48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3" name="Text Box 48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4" name="Text Box 48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5" name="Text Box 48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6" name="Text Box 48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7" name="Text Box 48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8" name="Text Box 48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69" name="Text Box 48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0" name="Text Box 48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1" name="Text Box 48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2" name="Text Box 48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3" name="Text Box 48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4" name="Text Box 48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5" name="Text Box 48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6" name="Text Box 48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7" name="Text Box 48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8" name="Text Box 48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79" name="Text Box 48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0" name="Text Box 48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1" name="Text Box 48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2" name="Text Box 48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3" name="Text Box 48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4" name="Text Box 48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5" name="Text Box 48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6" name="Text Box 48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7" name="Text Box 48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8" name="Text Box 48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89" name="Text Box 48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0" name="Text Box 48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1" name="Text Box 48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2" name="Text Box 48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3" name="Text Box 48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4" name="Text Box 48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5" name="Text Box 48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6" name="Text Box 49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7" name="Text Box 49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8" name="Text Box 49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099" name="Text Box 49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0" name="Text Box 49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1" name="Text Box 49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2" name="Text Box 49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3" name="Text Box 49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4" name="Text Box 49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5" name="Text Box 49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6" name="Text Box 49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7" name="Text Box 49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8" name="Text Box 49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09" name="Text Box 49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0" name="Text Box 49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1" name="Text Box 49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2" name="Text Box 49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3" name="Text Box 49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4" name="Text Box 49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5" name="Text Box 49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6" name="Text Box 49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7" name="Text Box 49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8" name="Text Box 49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19" name="Text Box 49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0" name="Text Box 49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1" name="Text Box 49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2" name="Text Box 49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3" name="Text Box 49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4" name="Text Box 49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5" name="Text Box 49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6" name="Text Box 49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7" name="Text Box 49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8" name="Text Box 49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29" name="Text Box 49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0" name="Text Box 49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1" name="Text Box 49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2" name="Text Box 49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3" name="Text Box 49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4" name="Text Box 49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5" name="Text Box 49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6" name="Text Box 49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7" name="Text Box 49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8" name="Text Box 49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39" name="Text Box 49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0" name="Text Box 49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1" name="Text Box 49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2" name="Text Box 49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3" name="Text Box 49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4" name="Text Box 49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5" name="Text Box 49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6" name="Text Box 49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7" name="Text Box 49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8" name="Text Box 49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49" name="Text Box 49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0" name="Text Box 49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1" name="Text Box 49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2" name="Text Box 49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3" name="Text Box 49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4" name="Text Box 49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5" name="Text Box 49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6" name="Text Box 49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7" name="Text Box 49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8" name="Text Box 49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59" name="Text Box 49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0" name="Text Box 49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1" name="Text Box 49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2" name="Text Box 49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3" name="Text Box 49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4" name="Text Box 49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5" name="Text Box 49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6" name="Text Box 49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7" name="Text Box 49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8" name="Text Box 49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69" name="Text Box 49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0" name="Text Box 49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1" name="Text Box 49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2" name="Text Box 49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3" name="Text Box 49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4" name="Text Box 49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5" name="Text Box 49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6" name="Text Box 49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7" name="Text Box 49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8" name="Text Box 49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79" name="Text Box 49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0" name="Text Box 49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1" name="Text Box 49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2" name="Text Box 49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3" name="Text Box 49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4" name="Text Box 49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5" name="Text Box 49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6" name="Text Box 49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7" name="Text Box 49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8" name="Text Box 49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89" name="Text Box 49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0" name="Text Box 49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1" name="Text Box 49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2" name="Text Box 49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3" name="Text Box 49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4" name="Text Box 49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5" name="Text Box 49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6" name="Text Box 50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7" name="Text Box 50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8" name="Text Box 50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199" name="Text Box 50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0" name="Text Box 50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1" name="Text Box 50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2" name="Text Box 50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3" name="Text Box 50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4" name="Text Box 50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5" name="Text Box 50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6" name="Text Box 50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7" name="Text Box 50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8" name="Text Box 50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09" name="Text Box 50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0" name="Text Box 50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1" name="Text Box 50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2" name="Text Box 50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3" name="Text Box 50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4" name="Text Box 50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5" name="Text Box 50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6" name="Text Box 50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7" name="Text Box 50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8" name="Text Box 50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19" name="Text Box 50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0" name="Text Box 50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1" name="Text Box 50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2" name="Text Box 50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3" name="Text Box 50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4" name="Text Box 50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5" name="Text Box 50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6" name="Text Box 50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7" name="Text Box 50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8" name="Text Box 50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29" name="Text Box 50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0" name="Text Box 50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1" name="Text Box 50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2" name="Text Box 50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3" name="Text Box 50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4" name="Text Box 50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5" name="Text Box 50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6" name="Text Box 50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7" name="Text Box 50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8" name="Text Box 50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39" name="Text Box 50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0" name="Text Box 50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1" name="Text Box 50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2" name="Text Box 50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3" name="Text Box 50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4" name="Text Box 50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5" name="Text Box 50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6" name="Text Box 50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7" name="Text Box 50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8" name="Text Box 50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49" name="Text Box 50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0" name="Text Box 50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1" name="Text Box 50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2" name="Text Box 50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3" name="Text Box 50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4" name="Text Box 50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5" name="Text Box 50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6" name="Text Box 50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7" name="Text Box 50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8" name="Text Box 50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59" name="Text Box 50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0" name="Text Box 50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1" name="Text Box 50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2" name="Text Box 50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3" name="Text Box 50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4" name="Text Box 50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5" name="Text Box 50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6" name="Text Box 50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7" name="Text Box 50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8" name="Text Box 50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69" name="Text Box 50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0" name="Text Box 50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1" name="Text Box 50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2" name="Text Box 50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3" name="Text Box 50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4" name="Text Box 50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5" name="Text Box 50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6" name="Text Box 50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7" name="Text Box 50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8" name="Text Box 50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79" name="Text Box 50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0" name="Text Box 50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1" name="Text Box 50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2" name="Text Box 50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3" name="Text Box 50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4" name="Text Box 50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5" name="Text Box 50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6" name="Text Box 50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7" name="Text Box 50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8" name="Text Box 50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89" name="Text Box 50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0" name="Text Box 50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1" name="Text Box 50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2" name="Text Box 50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3" name="Text Box 50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4" name="Text Box 50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5" name="Text Box 50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6" name="Text Box 51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7" name="Text Box 51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8" name="Text Box 51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299" name="Text Box 51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0" name="Text Box 51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1" name="Text Box 51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2" name="Text Box 51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3" name="Text Box 51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4" name="Text Box 51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5" name="Text Box 51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6" name="Text Box 51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7" name="Text Box 51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8" name="Text Box 51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09" name="Text Box 51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0" name="Text Box 51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1" name="Text Box 51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2" name="Text Box 51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3" name="Text Box 51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4" name="Text Box 51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5" name="Text Box 51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6" name="Text Box 51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7" name="Text Box 51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8" name="Text Box 51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19" name="Text Box 51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0" name="Text Box 51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1" name="Text Box 51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2" name="Text Box 51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3" name="Text Box 51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4" name="Text Box 51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5" name="Text Box 51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6" name="Text Box 51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7" name="Text Box 51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8" name="Text Box 51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29" name="Text Box 51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0" name="Text Box 51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1" name="Text Box 51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2" name="Text Box 51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3" name="Text Box 51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4" name="Text Box 51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5" name="Text Box 51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6" name="Text Box 51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7" name="Text Box 51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8" name="Text Box 51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39" name="Text Box 51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0" name="Text Box 51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1" name="Text Box 51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2" name="Text Box 51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3" name="Text Box 51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4" name="Text Box 51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5" name="Text Box 51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6" name="Text Box 51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7" name="Text Box 51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8" name="Text Box 51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49" name="Text Box 51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0" name="Text Box 51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1" name="Text Box 51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2" name="Text Box 51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3" name="Text Box 51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4" name="Text Box 51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5" name="Text Box 51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6" name="Text Box 51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7" name="Text Box 51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8" name="Text Box 51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59" name="Text Box 51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0" name="Text Box 51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1" name="Text Box 51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2" name="Text Box 51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3" name="Text Box 51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4" name="Text Box 51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5" name="Text Box 51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6" name="Text Box 51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7" name="Text Box 51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8" name="Text Box 51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69" name="Text Box 51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0" name="Text Box 51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1" name="Text Box 51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2" name="Text Box 51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3" name="Text Box 51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4" name="Text Box 51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5" name="Text Box 51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6" name="Text Box 51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7" name="Text Box 51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8" name="Text Box 51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79" name="Text Box 51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0" name="Text Box 51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1" name="Text Box 51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2" name="Text Box 51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3" name="Text Box 51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4" name="Text Box 51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5" name="Text Box 51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6" name="Text Box 51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7" name="Text Box 51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8" name="Text Box 51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89" name="Text Box 51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0" name="Text Box 51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1" name="Text Box 51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2" name="Text Box 51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3" name="Text Box 51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4" name="Text Box 51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5" name="Text Box 51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6" name="Text Box 52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7" name="Text Box 52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8" name="Text Box 52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399" name="Text Box 52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0" name="Text Box 52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1" name="Text Box 52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2" name="Text Box 52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3" name="Text Box 52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4" name="Text Box 52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5" name="Text Box 52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6" name="Text Box 52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7" name="Text Box 52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8" name="Text Box 52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09" name="Text Box 52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0" name="Text Box 52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1" name="Text Box 52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2" name="Text Box 52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3" name="Text Box 52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4" name="Text Box 52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5" name="Text Box 52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6" name="Text Box 52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7" name="Text Box 52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8" name="Text Box 52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19" name="Text Box 52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0" name="Text Box 52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1" name="Text Box 52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2" name="Text Box 52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3" name="Text Box 52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4" name="Text Box 52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5" name="Text Box 52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6" name="Text Box 52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7" name="Text Box 52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8" name="Text Box 52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29" name="Text Box 52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0" name="Text Box 52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1" name="Text Box 52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2" name="Text Box 52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3" name="Text Box 52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4" name="Text Box 52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5" name="Text Box 52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6" name="Text Box 52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7" name="Text Box 52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8" name="Text Box 52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39" name="Text Box 52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0" name="Text Box 52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1" name="Text Box 52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2" name="Text Box 52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3" name="Text Box 52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4" name="Text Box 52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5" name="Text Box 52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6" name="Text Box 52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7" name="Text Box 52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8" name="Text Box 52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49" name="Text Box 52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0" name="Text Box 52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1" name="Text Box 52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2" name="Text Box 52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3" name="Text Box 52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4" name="Text Box 52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5" name="Text Box 52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6" name="Text Box 52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7" name="Text Box 52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8" name="Text Box 52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59" name="Text Box 52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0" name="Text Box 52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1" name="Text Box 52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2" name="Text Box 52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3" name="Text Box 52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4" name="Text Box 52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5" name="Text Box 52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6" name="Text Box 52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7" name="Text Box 52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8" name="Text Box 52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69" name="Text Box 52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0" name="Text Box 52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1" name="Text Box 52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2" name="Text Box 52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3" name="Text Box 52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4" name="Text Box 52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5" name="Text Box 52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6" name="Text Box 52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7" name="Text Box 52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8" name="Text Box 52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79" name="Text Box 52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0" name="Text Box 52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1" name="Text Box 52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2" name="Text Box 52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3" name="Text Box 52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4" name="Text Box 52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5" name="Text Box 52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6" name="Text Box 52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7" name="Text Box 52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8" name="Text Box 52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89" name="Text Box 52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0" name="Text Box 52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1" name="Text Box 52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2" name="Text Box 52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3" name="Text Box 52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4" name="Text Box 52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5" name="Text Box 52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6" name="Text Box 53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7" name="Text Box 53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8" name="Text Box 53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499" name="Text Box 53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0" name="Text Box 53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1" name="Text Box 53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2" name="Text Box 53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3" name="Text Box 53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4" name="Text Box 530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5" name="Text Box 530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6" name="Text Box 531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7" name="Text Box 531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8" name="Text Box 531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09" name="Text Box 531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0" name="Text Box 531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1" name="Text Box 531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2" name="Text Box 531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3" name="Text Box 531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4" name="Text Box 531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5" name="Text Box 531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6" name="Text Box 532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7" name="Text Box 532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8" name="Text Box 532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19" name="Text Box 532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0" name="Text Box 532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1" name="Text Box 532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2" name="Text Box 532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3" name="Text Box 532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4" name="Text Box 532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5" name="Text Box 532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6" name="Text Box 533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7" name="Text Box 533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8" name="Text Box 533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29" name="Text Box 533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0" name="Text Box 533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1" name="Text Box 533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2" name="Text Box 533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3" name="Text Box 533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4" name="Text Box 533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5" name="Text Box 533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6" name="Text Box 534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7" name="Text Box 534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8" name="Text Box 534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39" name="Text Box 534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0" name="Text Box 534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1" name="Text Box 534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2" name="Text Box 534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3" name="Text Box 534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4" name="Text Box 534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5" name="Text Box 534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6" name="Text Box 535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7" name="Text Box 535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8" name="Text Box 535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49" name="Text Box 535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0" name="Text Box 535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1" name="Text Box 535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2" name="Text Box 535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3" name="Text Box 535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4" name="Text Box 535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5" name="Text Box 535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6" name="Text Box 536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7" name="Text Box 536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8" name="Text Box 536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59" name="Text Box 536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0" name="Text Box 536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1" name="Text Box 536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2" name="Text Box 536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3" name="Text Box 536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4" name="Text Box 536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5" name="Text Box 536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6" name="Text Box 537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7" name="Text Box 537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8" name="Text Box 537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69" name="Text Box 537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0" name="Text Box 537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1" name="Text Box 537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2" name="Text Box 537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3" name="Text Box 537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4" name="Text Box 537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5" name="Text Box 537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6" name="Text Box 538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7" name="Text Box 538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8" name="Text Box 538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79" name="Text Box 538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0" name="Text Box 538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1" name="Text Box 538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2" name="Text Box 538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3" name="Text Box 538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4" name="Text Box 538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5" name="Text Box 538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6" name="Text Box 539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7" name="Text Box 539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8" name="Text Box 539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89" name="Text Box 539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0" name="Text Box 539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1" name="Text Box 539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2" name="Text Box 539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3" name="Text Box 539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4" name="Text Box 5398"/>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5" name="Text Box 5399"/>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6" name="Text Box 5400"/>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7" name="Text Box 5401"/>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8" name="Text Box 5402"/>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599" name="Text Box 5403"/>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600" name="Text Box 5404"/>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601" name="Text Box 5405"/>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602" name="Text Box 5406"/>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85725</xdr:colOff>
      <xdr:row>191</xdr:row>
      <xdr:rowOff>19048</xdr:rowOff>
    </xdr:to>
    <xdr:sp macro="" textlink="">
      <xdr:nvSpPr>
        <xdr:cNvPr id="5603" name="Text Box 5407"/>
        <xdr:cNvSpPr txBox="1">
          <a:spLocks noChangeArrowheads="1"/>
        </xdr:cNvSpPr>
      </xdr:nvSpPr>
      <xdr:spPr bwMode="auto">
        <a:xfrm>
          <a:off x="4686300" y="36195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158</xdr:row>
      <xdr:rowOff>0</xdr:rowOff>
    </xdr:from>
    <xdr:ext cx="85725" cy="205407"/>
    <xdr:sp macro="" textlink="">
      <xdr:nvSpPr>
        <xdr:cNvPr id="5604" name="Text Box 25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05" name="Text Box 25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06" name="Text Box 25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07" name="Text Box 25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08" name="Text Box 25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09" name="Text Box 25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0" name="Text Box 25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1" name="Text Box 25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2" name="Text Box 25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3" name="Text Box 25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4" name="Text Box 25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5" name="Text Box 25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6" name="Text Box 25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7" name="Text Box 25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8" name="Text Box 26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19" name="Text Box 26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0" name="Text Box 26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1" name="Text Box 26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2" name="Text Box 26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3" name="Text Box 26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4" name="Text Box 26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5" name="Text Box 26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6" name="Text Box 26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7" name="Text Box 26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8" name="Text Box 26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29" name="Text Box 26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0" name="Text Box 26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1" name="Text Box 26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2" name="Text Box 26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3" name="Text Box 26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4" name="Text Box 26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5" name="Text Box 26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6" name="Text Box 26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7" name="Text Box 26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8" name="Text Box 26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39" name="Text Box 26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0" name="Text Box 26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1" name="Text Box 26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2" name="Text Box 26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3" name="Text Box 26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4" name="Text Box 26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5" name="Text Box 26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6" name="Text Box 26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7" name="Text Box 26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8" name="Text Box 26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49" name="Text Box 26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0" name="Text Box 26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1" name="Text Box 26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2" name="Text Box 26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3" name="Text Box 26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4" name="Text Box 26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5" name="Text Box 26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6" name="Text Box 26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7" name="Text Box 26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8" name="Text Box 26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59" name="Text Box 26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0" name="Text Box 26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1" name="Text Box 26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2" name="Text Box 26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3" name="Text Box 26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4" name="Text Box 26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5" name="Text Box 26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6" name="Text Box 26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7" name="Text Box 26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8" name="Text Box 26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69" name="Text Box 26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0" name="Text Box 26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1" name="Text Box 26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2" name="Text Box 26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3" name="Text Box 26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4" name="Text Box 26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5" name="Text Box 26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6" name="Text Box 27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7" name="Text Box 27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8" name="Text Box 27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79" name="Text Box 27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0" name="Text Box 27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1" name="Text Box 27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2" name="Text Box 27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3" name="Text Box 27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4" name="Text Box 27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5" name="Text Box 27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6" name="Text Box 27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7" name="Text Box 27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8" name="Text Box 27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89" name="Text Box 27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0" name="Text Box 27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1" name="Text Box 27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2" name="Text Box 27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3" name="Text Box 27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4" name="Text Box 27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5" name="Text Box 27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6" name="Text Box 27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7" name="Text Box 27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8" name="Text Box 27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699" name="Text Box 27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0" name="Text Box 27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1" name="Text Box 27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2" name="Text Box 27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3" name="Text Box 27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4" name="Text Box 27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5" name="Text Box 27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6" name="Text Box 27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7" name="Text Box 27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8" name="Text Box 27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09" name="Text Box 27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0" name="Text Box 27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1" name="Text Box 27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2" name="Text Box 27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3" name="Text Box 27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4" name="Text Box 27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5" name="Text Box 27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6" name="Text Box 27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7" name="Text Box 27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8" name="Text Box 27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19" name="Text Box 27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0" name="Text Box 27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1" name="Text Box 27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2" name="Text Box 27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3" name="Text Box 27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4" name="Text Box 27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5" name="Text Box 27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6" name="Text Box 27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7" name="Text Box 27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8" name="Text Box 27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29" name="Text Box 27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0" name="Text Box 27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1" name="Text Box 27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2" name="Text Box 27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3" name="Text Box 27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4" name="Text Box 27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5" name="Text Box 27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6" name="Text Box 27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7" name="Text Box 27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8" name="Text Box 27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39" name="Text Box 27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0" name="Text Box 27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1" name="Text Box 27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2" name="Text Box 27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3" name="Text Box 27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4" name="Text Box 27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5" name="Text Box 27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6" name="Text Box 27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7" name="Text Box 27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8" name="Text Box 27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49" name="Text Box 27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0" name="Text Box 27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1" name="Text Box 27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2" name="Text Box 27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3" name="Text Box 27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4" name="Text Box 27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5" name="Text Box 27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6" name="Text Box 27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7" name="Text Box 27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8" name="Text Box 27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59" name="Text Box 27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0" name="Text Box 27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1" name="Text Box 27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2" name="Text Box 27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3" name="Text Box 27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4" name="Text Box 27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5" name="Text Box 27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6" name="Text Box 27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7" name="Text Box 27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8" name="Text Box 27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69" name="Text Box 27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0" name="Text Box 27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1" name="Text Box 27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2" name="Text Box 27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3" name="Text Box 27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4" name="Text Box 27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5" name="Text Box 27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6" name="Text Box 28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7" name="Text Box 28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8" name="Text Box 28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79" name="Text Box 28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0" name="Text Box 28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1" name="Text Box 28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2" name="Text Box 28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3" name="Text Box 28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4" name="Text Box 28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5" name="Text Box 28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6" name="Text Box 28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7" name="Text Box 28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8" name="Text Box 28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89" name="Text Box 28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0" name="Text Box 28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1" name="Text Box 28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2" name="Text Box 28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3" name="Text Box 28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4" name="Text Box 28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5" name="Text Box 28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6" name="Text Box 28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7" name="Text Box 28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8" name="Text Box 28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799" name="Text Box 28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0" name="Text Box 28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1" name="Text Box 28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2" name="Text Box 28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3" name="Text Box 28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4" name="Text Box 28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5" name="Text Box 28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6" name="Text Box 28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7" name="Text Box 28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8" name="Text Box 28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09" name="Text Box 28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0" name="Text Box 28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1" name="Text Box 28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2" name="Text Box 28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3" name="Text Box 28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4" name="Text Box 28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5" name="Text Box 28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6" name="Text Box 28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7" name="Text Box 28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8" name="Text Box 28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19" name="Text Box 28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0" name="Text Box 28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1" name="Text Box 28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2" name="Text Box 28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3" name="Text Box 28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4" name="Text Box 28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5" name="Text Box 28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6" name="Text Box 28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7" name="Text Box 28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8" name="Text Box 28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29" name="Text Box 28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0" name="Text Box 28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1" name="Text Box 28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2" name="Text Box 28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3" name="Text Box 28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4" name="Text Box 28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5" name="Text Box 28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6" name="Text Box 28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7" name="Text Box 28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8" name="Text Box 28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39" name="Text Box 28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0" name="Text Box 28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1" name="Text Box 28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2" name="Text Box 28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3" name="Text Box 28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4" name="Text Box 28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5" name="Text Box 28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6" name="Text Box 28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7" name="Text Box 28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8" name="Text Box 28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49" name="Text Box 28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0" name="Text Box 28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1" name="Text Box 28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2" name="Text Box 28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3" name="Text Box 28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4" name="Text Box 28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5" name="Text Box 28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6" name="Text Box 28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7" name="Text Box 28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8" name="Text Box 28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59" name="Text Box 28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0" name="Text Box 28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1" name="Text Box 28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2" name="Text Box 28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3" name="Text Box 28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4" name="Text Box 28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5" name="Text Box 28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6" name="Text Box 28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7" name="Text Box 28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8" name="Text Box 28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69" name="Text Box 28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0" name="Text Box 28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1" name="Text Box 28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2" name="Text Box 28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3" name="Text Box 28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4" name="Text Box 28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5" name="Text Box 28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6" name="Text Box 29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7" name="Text Box 29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8" name="Text Box 29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79" name="Text Box 29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0" name="Text Box 29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1" name="Text Box 29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2" name="Text Box 29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3" name="Text Box 29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4" name="Text Box 29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5" name="Text Box 29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6" name="Text Box 29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7" name="Text Box 29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8" name="Text Box 29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89" name="Text Box 29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0" name="Text Box 29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1" name="Text Box 29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2" name="Text Box 29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3" name="Text Box 29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4" name="Text Box 29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5" name="Text Box 29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6" name="Text Box 29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7" name="Text Box 29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8" name="Text Box 29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899" name="Text Box 29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0" name="Text Box 29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1" name="Text Box 29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2" name="Text Box 29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3" name="Text Box 29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4" name="Text Box 29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5" name="Text Box 29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6" name="Text Box 29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7" name="Text Box 29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8" name="Text Box 29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09" name="Text Box 29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0" name="Text Box 29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1" name="Text Box 29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2" name="Text Box 29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3" name="Text Box 29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4" name="Text Box 29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5" name="Text Box 29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6" name="Text Box 29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7" name="Text Box 29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8" name="Text Box 29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19" name="Text Box 29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0" name="Text Box 29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1" name="Text Box 29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2" name="Text Box 29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3" name="Text Box 29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4" name="Text Box 29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5" name="Text Box 29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6" name="Text Box 29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7" name="Text Box 29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8" name="Text Box 29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29" name="Text Box 29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0" name="Text Box 29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1" name="Text Box 29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2" name="Text Box 29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3" name="Text Box 29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4" name="Text Box 29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5" name="Text Box 29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6" name="Text Box 29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7" name="Text Box 29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8" name="Text Box 29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39" name="Text Box 29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0" name="Text Box 29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1" name="Text Box 29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2" name="Text Box 29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3" name="Text Box 29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4" name="Text Box 29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5" name="Text Box 29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6" name="Text Box 29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7" name="Text Box 29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8" name="Text Box 29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49" name="Text Box 29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0" name="Text Box 29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1" name="Text Box 29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2" name="Text Box 29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3" name="Text Box 29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4" name="Text Box 29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5" name="Text Box 29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6" name="Text Box 29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7" name="Text Box 29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8" name="Text Box 29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59" name="Text Box 29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0" name="Text Box 29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1" name="Text Box 29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2" name="Text Box 29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3" name="Text Box 29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4" name="Text Box 29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5" name="Text Box 29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6" name="Text Box 29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7" name="Text Box 29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8" name="Text Box 29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69" name="Text Box 29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0" name="Text Box 29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1" name="Text Box 29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2" name="Text Box 29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3" name="Text Box 29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4" name="Text Box 29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5" name="Text Box 29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6" name="Text Box 30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7" name="Text Box 30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8" name="Text Box 30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79" name="Text Box 30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0" name="Text Box 30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1" name="Text Box 30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2" name="Text Box 30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3" name="Text Box 30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4" name="Text Box 30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5" name="Text Box 30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6" name="Text Box 30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7" name="Text Box 30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8" name="Text Box 30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89" name="Text Box 30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0" name="Text Box 30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1" name="Text Box 30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2" name="Text Box 30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3" name="Text Box 30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4" name="Text Box 30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5" name="Text Box 30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6" name="Text Box 30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7" name="Text Box 30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8" name="Text Box 30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5999" name="Text Box 30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0" name="Text Box 30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1" name="Text Box 30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2" name="Text Box 30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3" name="Text Box 30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4" name="Text Box 30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5" name="Text Box 30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6" name="Text Box 30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7" name="Text Box 30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8" name="Text Box 30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09" name="Text Box 30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0" name="Text Box 30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1" name="Text Box 30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2" name="Text Box 30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3" name="Text Box 30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4" name="Text Box 30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5" name="Text Box 30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6" name="Text Box 30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7" name="Text Box 30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8" name="Text Box 30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19" name="Text Box 30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0" name="Text Box 30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1" name="Text Box 30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2" name="Text Box 30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3" name="Text Box 30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4" name="Text Box 30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5" name="Text Box 30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6" name="Text Box 30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7" name="Text Box 30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8" name="Text Box 30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29" name="Text Box 30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0" name="Text Box 30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1" name="Text Box 30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2" name="Text Box 30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3" name="Text Box 30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4" name="Text Box 30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5" name="Text Box 30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6" name="Text Box 30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7" name="Text Box 30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8" name="Text Box 30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39" name="Text Box 30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0" name="Text Box 30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1" name="Text Box 30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2" name="Text Box 30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3" name="Text Box 30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4" name="Text Box 30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5" name="Text Box 30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6" name="Text Box 30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7" name="Text Box 30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8" name="Text Box 30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49" name="Text Box 30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0" name="Text Box 30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1" name="Text Box 30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2" name="Text Box 30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3" name="Text Box 30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4" name="Text Box 30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5" name="Text Box 30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6" name="Text Box 30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7" name="Text Box 30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8" name="Text Box 30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59" name="Text Box 30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0" name="Text Box 30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1" name="Text Box 30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2" name="Text Box 30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3" name="Text Box 30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4" name="Text Box 30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5" name="Text Box 30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6" name="Text Box 30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7" name="Text Box 30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8" name="Text Box 30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69" name="Text Box 30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0" name="Text Box 30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1" name="Text Box 30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2" name="Text Box 30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3" name="Text Box 30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4" name="Text Box 30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5" name="Text Box 30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6" name="Text Box 31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7" name="Text Box 31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8" name="Text Box 31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79" name="Text Box 31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0" name="Text Box 31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1" name="Text Box 31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2" name="Text Box 31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3" name="Text Box 31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4" name="Text Box 31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5" name="Text Box 31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6" name="Text Box 31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7" name="Text Box 31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8" name="Text Box 31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89" name="Text Box 31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0" name="Text Box 31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1" name="Text Box 31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2" name="Text Box 31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3" name="Text Box 31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4" name="Text Box 31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5" name="Text Box 31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6" name="Text Box 31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7" name="Text Box 31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8" name="Text Box 31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099" name="Text Box 31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0" name="Text Box 31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1" name="Text Box 31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2" name="Text Box 31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3" name="Text Box 31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4" name="Text Box 31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5" name="Text Box 31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6" name="Text Box 31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7" name="Text Box 31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8" name="Text Box 31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09" name="Text Box 31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0" name="Text Box 31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1" name="Text Box 31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2" name="Text Box 31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3" name="Text Box 31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4" name="Text Box 31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5" name="Text Box 31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6" name="Text Box 31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7" name="Text Box 31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8" name="Text Box 31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19" name="Text Box 31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0" name="Text Box 31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1" name="Text Box 31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2" name="Text Box 31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3" name="Text Box 31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4" name="Text Box 31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5" name="Text Box 31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6" name="Text Box 31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7" name="Text Box 31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8" name="Text Box 31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29" name="Text Box 31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0" name="Text Box 31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1" name="Text Box 31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2" name="Text Box 31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3" name="Text Box 31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4" name="Text Box 31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5" name="Text Box 31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6" name="Text Box 31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7" name="Text Box 31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8" name="Text Box 31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39" name="Text Box 31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0" name="Text Box 31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1" name="Text Box 31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2" name="Text Box 31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3" name="Text Box 31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4" name="Text Box 31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5" name="Text Box 31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6" name="Text Box 31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7" name="Text Box 31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8" name="Text Box 31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49" name="Text Box 31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0" name="Text Box 31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1" name="Text Box 31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2" name="Text Box 31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3" name="Text Box 31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4" name="Text Box 31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5" name="Text Box 31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6" name="Text Box 31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7" name="Text Box 31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8" name="Text Box 31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59" name="Text Box 31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0" name="Text Box 31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1" name="Text Box 31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2" name="Text Box 31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3" name="Text Box 31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4" name="Text Box 31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5" name="Text Box 31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6" name="Text Box 31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7" name="Text Box 31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8" name="Text Box 31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69" name="Text Box 31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0" name="Text Box 31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1" name="Text Box 31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2" name="Text Box 31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3" name="Text Box 31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4" name="Text Box 31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5" name="Text Box 31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6" name="Text Box 32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7" name="Text Box 32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8" name="Text Box 32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79" name="Text Box 32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0" name="Text Box 32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1" name="Text Box 32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2" name="Text Box 32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3" name="Text Box 32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4" name="Text Box 32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5" name="Text Box 32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6" name="Text Box 32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7" name="Text Box 32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8" name="Text Box 32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89" name="Text Box 32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0" name="Text Box 32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1" name="Text Box 32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2" name="Text Box 32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3" name="Text Box 32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4" name="Text Box 32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5" name="Text Box 32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6" name="Text Box 32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7" name="Text Box 32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8" name="Text Box 32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199" name="Text Box 32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0" name="Text Box 32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1" name="Text Box 32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2" name="Text Box 32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3" name="Text Box 32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4" name="Text Box 32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5" name="Text Box 32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6" name="Text Box 32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7" name="Text Box 32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8" name="Text Box 32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09" name="Text Box 32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0" name="Text Box 32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1" name="Text Box 32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2" name="Text Box 32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3" name="Text Box 32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4" name="Text Box 32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5" name="Text Box 32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6" name="Text Box 32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7" name="Text Box 32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8" name="Text Box 32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19" name="Text Box 32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0" name="Text Box 32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1" name="Text Box 32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2" name="Text Box 32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3" name="Text Box 32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4" name="Text Box 32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5" name="Text Box 32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6" name="Text Box 32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7" name="Text Box 32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8" name="Text Box 32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29" name="Text Box 32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0" name="Text Box 32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1" name="Text Box 32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2" name="Text Box 32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3" name="Text Box 32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4" name="Text Box 32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5" name="Text Box 32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6" name="Text Box 32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7" name="Text Box 32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8" name="Text Box 32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39" name="Text Box 32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0" name="Text Box 32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1" name="Text Box 32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2" name="Text Box 32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3" name="Text Box 32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4" name="Text Box 32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5" name="Text Box 32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6" name="Text Box 32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7" name="Text Box 32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8" name="Text Box 32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49" name="Text Box 32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0" name="Text Box 32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1" name="Text Box 32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2" name="Text Box 32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3" name="Text Box 32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4" name="Text Box 32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5" name="Text Box 32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6" name="Text Box 32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7" name="Text Box 32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8" name="Text Box 32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59" name="Text Box 32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0" name="Text Box 32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1" name="Text Box 32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2" name="Text Box 32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3" name="Text Box 32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4" name="Text Box 32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5" name="Text Box 32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6" name="Text Box 32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7" name="Text Box 32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8" name="Text Box 32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69" name="Text Box 32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0" name="Text Box 32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1" name="Text Box 32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2" name="Text Box 32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3" name="Text Box 32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4" name="Text Box 32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5" name="Text Box 32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6" name="Text Box 33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7" name="Text Box 33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8" name="Text Box 33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79" name="Text Box 33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0" name="Text Box 33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1" name="Text Box 33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2" name="Text Box 33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3" name="Text Box 33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4" name="Text Box 33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5" name="Text Box 33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6" name="Text Box 33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7" name="Text Box 33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8" name="Text Box 33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89" name="Text Box 33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0" name="Text Box 33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1" name="Text Box 33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2" name="Text Box 33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3" name="Text Box 33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4" name="Text Box 33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5" name="Text Box 33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6" name="Text Box 33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7" name="Text Box 33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8" name="Text Box 33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299" name="Text Box 33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0" name="Text Box 33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1" name="Text Box 33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2" name="Text Box 33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3" name="Text Box 33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4" name="Text Box 33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5" name="Text Box 33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6" name="Text Box 33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7" name="Text Box 33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8" name="Text Box 33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09" name="Text Box 33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0" name="Text Box 33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1" name="Text Box 33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2" name="Text Box 33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3" name="Text Box 33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4" name="Text Box 33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5" name="Text Box 33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6" name="Text Box 33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7" name="Text Box 33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8" name="Text Box 33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19" name="Text Box 33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0" name="Text Box 33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1" name="Text Box 33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2" name="Text Box 33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3" name="Text Box 33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4" name="Text Box 33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5" name="Text Box 33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6" name="Text Box 33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7" name="Text Box 33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8" name="Text Box 33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29" name="Text Box 33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0" name="Text Box 33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1" name="Text Box 33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2" name="Text Box 33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3" name="Text Box 33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4" name="Text Box 33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5" name="Text Box 33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6" name="Text Box 33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7" name="Text Box 33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8" name="Text Box 33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39" name="Text Box 33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0" name="Text Box 33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1" name="Text Box 33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2" name="Text Box 33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3" name="Text Box 33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4" name="Text Box 33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5" name="Text Box 33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6" name="Text Box 33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7" name="Text Box 33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8" name="Text Box 33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49" name="Text Box 33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0" name="Text Box 33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1" name="Text Box 33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2" name="Text Box 33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3" name="Text Box 33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4" name="Text Box 33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5" name="Text Box 33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6" name="Text Box 33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7" name="Text Box 33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8" name="Text Box 33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59" name="Text Box 33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0" name="Text Box 33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1" name="Text Box 33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2" name="Text Box 33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3" name="Text Box 33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4" name="Text Box 33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5" name="Text Box 33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6" name="Text Box 33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7" name="Text Box 33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8" name="Text Box 33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69" name="Text Box 33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0" name="Text Box 33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1" name="Text Box 33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2" name="Text Box 33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3" name="Text Box 33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4" name="Text Box 33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5" name="Text Box 33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6" name="Text Box 34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7" name="Text Box 34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8" name="Text Box 34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79" name="Text Box 34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0" name="Text Box 34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1" name="Text Box 34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2" name="Text Box 34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3" name="Text Box 34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4" name="Text Box 34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5" name="Text Box 34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6" name="Text Box 34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7" name="Text Box 34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8" name="Text Box 34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89" name="Text Box 34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0" name="Text Box 34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1" name="Text Box 34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2" name="Text Box 34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3" name="Text Box 34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4" name="Text Box 34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5" name="Text Box 34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6" name="Text Box 34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7" name="Text Box 34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8" name="Text Box 34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399" name="Text Box 34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0" name="Text Box 34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1" name="Text Box 34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2" name="Text Box 34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3" name="Text Box 34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4" name="Text Box 34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5" name="Text Box 34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6" name="Text Box 34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7" name="Text Box 34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8" name="Text Box 34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09" name="Text Box 34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0" name="Text Box 34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1" name="Text Box 34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2" name="Text Box 34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3" name="Text Box 34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4" name="Text Box 34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5" name="Text Box 34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6" name="Text Box 34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7" name="Text Box 34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8" name="Text Box 34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19" name="Text Box 34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0" name="Text Box 34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1" name="Text Box 34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2" name="Text Box 34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3" name="Text Box 34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4" name="Text Box 34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5" name="Text Box 34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6" name="Text Box 34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7" name="Text Box 34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8" name="Text Box 34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29" name="Text Box 34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0" name="Text Box 34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1" name="Text Box 34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2" name="Text Box 34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3" name="Text Box 34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4" name="Text Box 34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5" name="Text Box 34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6" name="Text Box 34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7" name="Text Box 34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8" name="Text Box 34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39" name="Text Box 34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0" name="Text Box 34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1" name="Text Box 34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2" name="Text Box 34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3" name="Text Box 34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4" name="Text Box 34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5" name="Text Box 34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6" name="Text Box 34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7" name="Text Box 34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8" name="Text Box 34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49" name="Text Box 34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0" name="Text Box 34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1" name="Text Box 34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2" name="Text Box 34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3" name="Text Box 34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4" name="Text Box 34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5" name="Text Box 34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6" name="Text Box 34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7" name="Text Box 34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8" name="Text Box 34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59" name="Text Box 34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0" name="Text Box 34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1" name="Text Box 34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2" name="Text Box 34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3" name="Text Box 34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4" name="Text Box 34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5" name="Text Box 34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6" name="Text Box 34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7" name="Text Box 34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8" name="Text Box 34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69" name="Text Box 34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0" name="Text Box 34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1" name="Text Box 34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2" name="Text Box 34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3" name="Text Box 34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4" name="Text Box 34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5" name="Text Box 34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6" name="Text Box 35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7" name="Text Box 35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8" name="Text Box 35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79" name="Text Box 35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0" name="Text Box 35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1" name="Text Box 35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2" name="Text Box 35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3" name="Text Box 35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4" name="Text Box 35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5" name="Text Box 35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6" name="Text Box 35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7" name="Text Box 35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8" name="Text Box 35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89" name="Text Box 35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0" name="Text Box 35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1" name="Text Box 35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2" name="Text Box 35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3" name="Text Box 35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4" name="Text Box 35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5" name="Text Box 35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6" name="Text Box 35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7" name="Text Box 35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8" name="Text Box 35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499" name="Text Box 35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0" name="Text Box 35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1" name="Text Box 35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2" name="Text Box 35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3" name="Text Box 35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4" name="Text Box 35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5" name="Text Box 35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6" name="Text Box 35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7" name="Text Box 35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8" name="Text Box 35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09" name="Text Box 35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0" name="Text Box 35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1" name="Text Box 35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2" name="Text Box 35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3" name="Text Box 35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4" name="Text Box 35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5" name="Text Box 35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6" name="Text Box 35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7" name="Text Box 35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8" name="Text Box 35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19" name="Text Box 35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0" name="Text Box 35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1" name="Text Box 35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2" name="Text Box 35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3" name="Text Box 35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4" name="Text Box 35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5" name="Text Box 35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6" name="Text Box 35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7" name="Text Box 35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8" name="Text Box 35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29" name="Text Box 35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0" name="Text Box 35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1" name="Text Box 35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2" name="Text Box 35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3" name="Text Box 35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4" name="Text Box 35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5" name="Text Box 35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6" name="Text Box 35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7" name="Text Box 35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8" name="Text Box 35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39" name="Text Box 35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0" name="Text Box 35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1" name="Text Box 35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2" name="Text Box 35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3" name="Text Box 35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4" name="Text Box 35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5" name="Text Box 35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6" name="Text Box 35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7" name="Text Box 35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8" name="Text Box 35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49" name="Text Box 35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0" name="Text Box 35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1" name="Text Box 35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2" name="Text Box 35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3" name="Text Box 35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4" name="Text Box 35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5" name="Text Box 35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6" name="Text Box 35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7" name="Text Box 35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8" name="Text Box 35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59" name="Text Box 35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0" name="Text Box 35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1" name="Text Box 35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2" name="Text Box 35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3" name="Text Box 35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4" name="Text Box 35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5" name="Text Box 35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6" name="Text Box 35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7" name="Text Box 35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8" name="Text Box 35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69" name="Text Box 35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0" name="Text Box 35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1" name="Text Box 35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2" name="Text Box 35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3" name="Text Box 35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4" name="Text Box 35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5" name="Text Box 35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6" name="Text Box 36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7" name="Text Box 36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8" name="Text Box 36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79" name="Text Box 36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0" name="Text Box 36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1" name="Text Box 36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2" name="Text Box 36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3" name="Text Box 36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4" name="Text Box 36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5" name="Text Box 36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6" name="Text Box 36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7" name="Text Box 36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8" name="Text Box 36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89" name="Text Box 36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0" name="Text Box 36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1" name="Text Box 36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2" name="Text Box 36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3" name="Text Box 36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4" name="Text Box 36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5" name="Text Box 36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6" name="Text Box 36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7" name="Text Box 36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8" name="Text Box 36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599" name="Text Box 36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0" name="Text Box 36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1" name="Text Box 36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2" name="Text Box 36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3" name="Text Box 36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4" name="Text Box 36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5" name="Text Box 36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6" name="Text Box 36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7" name="Text Box 36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8" name="Text Box 36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09" name="Text Box 36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0" name="Text Box 36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1" name="Text Box 36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2" name="Text Box 36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3" name="Text Box 36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4" name="Text Box 36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5" name="Text Box 36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6" name="Text Box 36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7" name="Text Box 36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8" name="Text Box 36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19" name="Text Box 36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0" name="Text Box 36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1" name="Text Box 36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2" name="Text Box 36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3" name="Text Box 36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4" name="Text Box 36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5" name="Text Box 36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6" name="Text Box 36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7" name="Text Box 36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8" name="Text Box 36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29" name="Text Box 36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0" name="Text Box 36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1" name="Text Box 36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2" name="Text Box 36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3" name="Text Box 36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4" name="Text Box 36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5" name="Text Box 36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6" name="Text Box 36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7" name="Text Box 36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8" name="Text Box 36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39" name="Text Box 36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0" name="Text Box 36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1" name="Text Box 36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2" name="Text Box 36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3" name="Text Box 36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4" name="Text Box 36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5" name="Text Box 36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6" name="Text Box 36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7" name="Text Box 36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8" name="Text Box 36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49" name="Text Box 36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0" name="Text Box 36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1" name="Text Box 36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2" name="Text Box 36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3" name="Text Box 36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4" name="Text Box 36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5" name="Text Box 36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6" name="Text Box 36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7" name="Text Box 36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8" name="Text Box 36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59" name="Text Box 36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0" name="Text Box 36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1" name="Text Box 36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2" name="Text Box 36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3" name="Text Box 36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4" name="Text Box 36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5" name="Text Box 36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6" name="Text Box 36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7" name="Text Box 36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8" name="Text Box 36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69" name="Text Box 36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0" name="Text Box 36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1" name="Text Box 36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2" name="Text Box 36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3" name="Text Box 36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4" name="Text Box 36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5" name="Text Box 36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6" name="Text Box 37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7" name="Text Box 37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8" name="Text Box 37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79" name="Text Box 37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0" name="Text Box 37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1" name="Text Box 37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2" name="Text Box 37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3" name="Text Box 37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4" name="Text Box 37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5" name="Text Box 37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6" name="Text Box 37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7" name="Text Box 37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8" name="Text Box 37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89" name="Text Box 37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0" name="Text Box 37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1" name="Text Box 37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2" name="Text Box 37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3" name="Text Box 37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4" name="Text Box 37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5" name="Text Box 37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6" name="Text Box 37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7" name="Text Box 37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8" name="Text Box 37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699" name="Text Box 37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0" name="Text Box 37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1" name="Text Box 37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2" name="Text Box 37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3" name="Text Box 37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4" name="Text Box 37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5" name="Text Box 37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6" name="Text Box 37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7" name="Text Box 37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8" name="Text Box 37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09" name="Text Box 37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0" name="Text Box 37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1" name="Text Box 37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2" name="Text Box 37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3" name="Text Box 37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4" name="Text Box 37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5" name="Text Box 37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6" name="Text Box 37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7" name="Text Box 37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8" name="Text Box 37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19" name="Text Box 37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0" name="Text Box 37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1" name="Text Box 37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2" name="Text Box 37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3" name="Text Box 37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4" name="Text Box 37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5" name="Text Box 37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6" name="Text Box 37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7" name="Text Box 37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8" name="Text Box 37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29" name="Text Box 37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0" name="Text Box 37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1" name="Text Box 37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2" name="Text Box 37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3" name="Text Box 37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4" name="Text Box 37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5" name="Text Box 37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6" name="Text Box 37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7" name="Text Box 37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8" name="Text Box 37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39" name="Text Box 37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0" name="Text Box 37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1" name="Text Box 37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2" name="Text Box 37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3" name="Text Box 37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4" name="Text Box 37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5" name="Text Box 37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6" name="Text Box 37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7" name="Text Box 37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8" name="Text Box 37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49" name="Text Box 37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0" name="Text Box 37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1" name="Text Box 37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2" name="Text Box 37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3" name="Text Box 37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4" name="Text Box 37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5" name="Text Box 37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6" name="Text Box 37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7" name="Text Box 37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8" name="Text Box 37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59" name="Text Box 37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0" name="Text Box 37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1" name="Text Box 37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2" name="Text Box 37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3" name="Text Box 37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4" name="Text Box 37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5" name="Text Box 37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6" name="Text Box 37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7" name="Text Box 37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8" name="Text Box 37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69" name="Text Box 37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0" name="Text Box 37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1" name="Text Box 37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2" name="Text Box 37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3" name="Text Box 37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4" name="Text Box 37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5" name="Text Box 37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6" name="Text Box 38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7" name="Text Box 38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8" name="Text Box 38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79" name="Text Box 38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0" name="Text Box 38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1" name="Text Box 38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2" name="Text Box 38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3" name="Text Box 38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4" name="Text Box 38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5" name="Text Box 38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6" name="Text Box 38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7" name="Text Box 38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8" name="Text Box 38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89" name="Text Box 38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0" name="Text Box 38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1" name="Text Box 38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2" name="Text Box 38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3" name="Text Box 38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4" name="Text Box 38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5" name="Text Box 38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6" name="Text Box 38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7" name="Text Box 38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8" name="Text Box 38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799" name="Text Box 38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0" name="Text Box 38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1" name="Text Box 38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2" name="Text Box 38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3" name="Text Box 38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4" name="Text Box 38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5" name="Text Box 38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6" name="Text Box 38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7" name="Text Box 38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8" name="Text Box 38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09" name="Text Box 38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0" name="Text Box 38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1" name="Text Box 38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2" name="Text Box 38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3" name="Text Box 38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4" name="Text Box 38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5" name="Text Box 38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6" name="Text Box 38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7" name="Text Box 38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8" name="Text Box 38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19" name="Text Box 38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0" name="Text Box 38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1" name="Text Box 38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2" name="Text Box 38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3" name="Text Box 38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4" name="Text Box 38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5" name="Text Box 38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6" name="Text Box 38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7" name="Text Box 38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8" name="Text Box 38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29" name="Text Box 38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0" name="Text Box 38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1" name="Text Box 38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2" name="Text Box 38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3" name="Text Box 38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4" name="Text Box 38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5" name="Text Box 38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6" name="Text Box 38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7" name="Text Box 38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8" name="Text Box 38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39" name="Text Box 38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0" name="Text Box 38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1" name="Text Box 38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2" name="Text Box 38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3" name="Text Box 38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4" name="Text Box 38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5" name="Text Box 38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6" name="Text Box 38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7" name="Text Box 38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8" name="Text Box 38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49" name="Text Box 38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0" name="Text Box 38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1" name="Text Box 38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2" name="Text Box 38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3" name="Text Box 38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4" name="Text Box 38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5" name="Text Box 38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6" name="Text Box 38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7" name="Text Box 38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8" name="Text Box 38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59" name="Text Box 38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0" name="Text Box 38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1" name="Text Box 38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2" name="Text Box 38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3" name="Text Box 38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4" name="Text Box 38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5" name="Text Box 38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6" name="Text Box 38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7" name="Text Box 38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8" name="Text Box 38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69" name="Text Box 38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0" name="Text Box 38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1" name="Text Box 38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2" name="Text Box 38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3" name="Text Box 38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4" name="Text Box 38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5" name="Text Box 38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6" name="Text Box 39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7" name="Text Box 39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8" name="Text Box 39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79" name="Text Box 39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0" name="Text Box 39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1" name="Text Box 39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2" name="Text Box 39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3" name="Text Box 39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4" name="Text Box 39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5" name="Text Box 39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6" name="Text Box 39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7" name="Text Box 39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8" name="Text Box 39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89" name="Text Box 39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0" name="Text Box 39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1" name="Text Box 39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2" name="Text Box 39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3" name="Text Box 39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4" name="Text Box 39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5" name="Text Box 39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6" name="Text Box 39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7" name="Text Box 39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8" name="Text Box 39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899" name="Text Box 39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0" name="Text Box 39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1" name="Text Box 39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2" name="Text Box 39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3" name="Text Box 39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4" name="Text Box 39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5" name="Text Box 39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6" name="Text Box 39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7" name="Text Box 39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8" name="Text Box 39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09" name="Text Box 39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0" name="Text Box 39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1" name="Text Box 39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2" name="Text Box 39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3" name="Text Box 39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4" name="Text Box 39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5" name="Text Box 39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6" name="Text Box 39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7" name="Text Box 39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8" name="Text Box 39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19" name="Text Box 39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0" name="Text Box 39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1" name="Text Box 39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2" name="Text Box 39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3" name="Text Box 39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4" name="Text Box 39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5" name="Text Box 39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6" name="Text Box 39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7" name="Text Box 39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8" name="Text Box 39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29" name="Text Box 39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0" name="Text Box 39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1" name="Text Box 39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2" name="Text Box 39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3" name="Text Box 39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4" name="Text Box 39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5" name="Text Box 39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6" name="Text Box 39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7" name="Text Box 39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8" name="Text Box 39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39" name="Text Box 39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0" name="Text Box 39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1" name="Text Box 39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2" name="Text Box 39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3" name="Text Box 39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4" name="Text Box 39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5" name="Text Box 39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6" name="Text Box 39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7" name="Text Box 39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8" name="Text Box 39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49" name="Text Box 39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0" name="Text Box 39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1" name="Text Box 39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2" name="Text Box 39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3" name="Text Box 39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4" name="Text Box 39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5" name="Text Box 39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6" name="Text Box 39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7" name="Text Box 39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8" name="Text Box 39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59" name="Text Box 39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0" name="Text Box 39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1" name="Text Box 39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2" name="Text Box 39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3" name="Text Box 39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4" name="Text Box 39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5" name="Text Box 39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6" name="Text Box 39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7" name="Text Box 39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8" name="Text Box 39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69" name="Text Box 39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0" name="Text Box 39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1" name="Text Box 39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2" name="Text Box 39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3" name="Text Box 39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4" name="Text Box 39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5" name="Text Box 39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6" name="Text Box 40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7" name="Text Box 40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8" name="Text Box 40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79" name="Text Box 40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0" name="Text Box 40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1" name="Text Box 40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2" name="Text Box 40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3" name="Text Box 40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4" name="Text Box 40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5" name="Text Box 40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6" name="Text Box 40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7" name="Text Box 40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8" name="Text Box 40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89" name="Text Box 40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0" name="Text Box 40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1" name="Text Box 40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2" name="Text Box 40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3" name="Text Box 40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4" name="Text Box 40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5" name="Text Box 40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6" name="Text Box 40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7" name="Text Box 40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8" name="Text Box 40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6999" name="Text Box 40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0" name="Text Box 40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1" name="Text Box 40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2" name="Text Box 40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3" name="Text Box 40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4" name="Text Box 40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5" name="Text Box 40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6" name="Text Box 40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7" name="Text Box 40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8" name="Text Box 40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09" name="Text Box 40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0" name="Text Box 40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1" name="Text Box 40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2" name="Text Box 40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3" name="Text Box 40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4" name="Text Box 40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5" name="Text Box 40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6" name="Text Box 40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7" name="Text Box 40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8" name="Text Box 40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19" name="Text Box 40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0" name="Text Box 40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1" name="Text Box 40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2" name="Text Box 40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3" name="Text Box 40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4" name="Text Box 40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5" name="Text Box 40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6" name="Text Box 40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7" name="Text Box 40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8" name="Text Box 40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29" name="Text Box 40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0" name="Text Box 40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1" name="Text Box 40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2" name="Text Box 40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3" name="Text Box 40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4" name="Text Box 40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5" name="Text Box 40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6" name="Text Box 40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7" name="Text Box 40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8" name="Text Box 40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39" name="Text Box 40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0" name="Text Box 40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1" name="Text Box 40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2" name="Text Box 40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3" name="Text Box 40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4" name="Text Box 40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5" name="Text Box 40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6" name="Text Box 40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7" name="Text Box 40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8" name="Text Box 40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49" name="Text Box 40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0" name="Text Box 40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1" name="Text Box 40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2" name="Text Box 40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3" name="Text Box 40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4" name="Text Box 40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5" name="Text Box 40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6" name="Text Box 40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7" name="Text Box 40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8" name="Text Box 40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59" name="Text Box 40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0" name="Text Box 40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1" name="Text Box 40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2" name="Text Box 40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3" name="Text Box 40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4" name="Text Box 40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5" name="Text Box 40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6" name="Text Box 40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7" name="Text Box 40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8" name="Text Box 40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69" name="Text Box 40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0" name="Text Box 40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1" name="Text Box 40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2" name="Text Box 40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3" name="Text Box 40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4" name="Text Box 40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5" name="Text Box 40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6" name="Text Box 41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7" name="Text Box 41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8" name="Text Box 41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79" name="Text Box 41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0" name="Text Box 41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1" name="Text Box 41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2" name="Text Box 41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3" name="Text Box 41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4" name="Text Box 41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5" name="Text Box 41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6" name="Text Box 41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7" name="Text Box 41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8" name="Text Box 41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89" name="Text Box 41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0" name="Text Box 41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1" name="Text Box 41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2" name="Text Box 41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3" name="Text Box 41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4" name="Text Box 41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5" name="Text Box 41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6" name="Text Box 41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7" name="Text Box 41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8" name="Text Box 41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099" name="Text Box 41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0" name="Text Box 41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1" name="Text Box 41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2" name="Text Box 41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3" name="Text Box 41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4" name="Text Box 41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5" name="Text Box 41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6" name="Text Box 41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7" name="Text Box 41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8" name="Text Box 41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09" name="Text Box 41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0" name="Text Box 41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1" name="Text Box 41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2" name="Text Box 41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3" name="Text Box 41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4" name="Text Box 41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5" name="Text Box 41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6" name="Text Box 41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7" name="Text Box 41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8" name="Text Box 41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19" name="Text Box 41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0" name="Text Box 41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1" name="Text Box 41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2" name="Text Box 41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3" name="Text Box 41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4" name="Text Box 41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5" name="Text Box 41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6" name="Text Box 41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7" name="Text Box 41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8" name="Text Box 41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29" name="Text Box 41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0" name="Text Box 41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1" name="Text Box 41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2" name="Text Box 41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3" name="Text Box 41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4" name="Text Box 41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5" name="Text Box 41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6" name="Text Box 41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7" name="Text Box 41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8" name="Text Box 41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39" name="Text Box 41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0" name="Text Box 41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1" name="Text Box 41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2" name="Text Box 41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3" name="Text Box 41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4" name="Text Box 41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5" name="Text Box 41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6" name="Text Box 41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7" name="Text Box 41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8" name="Text Box 41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49" name="Text Box 41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0" name="Text Box 41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1" name="Text Box 41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2" name="Text Box 41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3" name="Text Box 41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4" name="Text Box 41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5" name="Text Box 41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6" name="Text Box 41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7" name="Text Box 41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8" name="Text Box 41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59" name="Text Box 41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0" name="Text Box 41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1" name="Text Box 41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2" name="Text Box 41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3" name="Text Box 41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4" name="Text Box 41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5" name="Text Box 41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6" name="Text Box 41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7" name="Text Box 41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8" name="Text Box 41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69" name="Text Box 41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0" name="Text Box 41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1" name="Text Box 41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2" name="Text Box 41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3" name="Text Box 41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4" name="Text Box 41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5" name="Text Box 41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6" name="Text Box 42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7" name="Text Box 42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8" name="Text Box 42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79" name="Text Box 42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0" name="Text Box 42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1" name="Text Box 42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2" name="Text Box 42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3" name="Text Box 42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4" name="Text Box 42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5" name="Text Box 42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6" name="Text Box 42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7" name="Text Box 42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8" name="Text Box 42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89" name="Text Box 42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0" name="Text Box 42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1" name="Text Box 42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2" name="Text Box 42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3" name="Text Box 42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4" name="Text Box 42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5" name="Text Box 42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6" name="Text Box 42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7" name="Text Box 42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8" name="Text Box 42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199" name="Text Box 42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0" name="Text Box 42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1" name="Text Box 42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2" name="Text Box 42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3" name="Text Box 42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4" name="Text Box 42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5" name="Text Box 42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6" name="Text Box 42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7" name="Text Box 42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8" name="Text Box 42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09" name="Text Box 42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0" name="Text Box 42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1" name="Text Box 42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2" name="Text Box 42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3" name="Text Box 42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4" name="Text Box 42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5" name="Text Box 42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6" name="Text Box 42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7" name="Text Box 42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8" name="Text Box 42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19" name="Text Box 42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0" name="Text Box 42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1" name="Text Box 42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2" name="Text Box 42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3" name="Text Box 42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4" name="Text Box 42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5" name="Text Box 42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6" name="Text Box 42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7" name="Text Box 42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8" name="Text Box 42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29" name="Text Box 42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0" name="Text Box 42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1" name="Text Box 42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2" name="Text Box 42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3" name="Text Box 42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4" name="Text Box 42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5" name="Text Box 42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6" name="Text Box 42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7" name="Text Box 42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8" name="Text Box 42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39" name="Text Box 42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0" name="Text Box 42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1" name="Text Box 42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2" name="Text Box 42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3" name="Text Box 42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4" name="Text Box 42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5" name="Text Box 42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6" name="Text Box 42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7" name="Text Box 42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8" name="Text Box 42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49" name="Text Box 42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0" name="Text Box 42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1" name="Text Box 42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2" name="Text Box 42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3" name="Text Box 42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4" name="Text Box 42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5" name="Text Box 42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6" name="Text Box 42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7" name="Text Box 42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8" name="Text Box 42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59" name="Text Box 42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0" name="Text Box 42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1" name="Text Box 42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2" name="Text Box 42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3" name="Text Box 42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4" name="Text Box 42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5" name="Text Box 42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6" name="Text Box 42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7" name="Text Box 42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8" name="Text Box 42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69" name="Text Box 42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0" name="Text Box 42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1" name="Text Box 42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2" name="Text Box 42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3" name="Text Box 42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4" name="Text Box 42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5" name="Text Box 42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6" name="Text Box 43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7" name="Text Box 43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8" name="Text Box 43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79" name="Text Box 43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0" name="Text Box 43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1" name="Text Box 43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2" name="Text Box 43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3" name="Text Box 43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4" name="Text Box 43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5" name="Text Box 43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6" name="Text Box 43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7" name="Text Box 43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8" name="Text Box 43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89" name="Text Box 43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0" name="Text Box 43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1" name="Text Box 43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2" name="Text Box 43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3" name="Text Box 43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4" name="Text Box 43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5" name="Text Box 43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6" name="Text Box 43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7" name="Text Box 43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8" name="Text Box 43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299" name="Text Box 43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0" name="Text Box 43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1" name="Text Box 43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2" name="Text Box 43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3" name="Text Box 43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4" name="Text Box 43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5" name="Text Box 43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6" name="Text Box 43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7" name="Text Box 43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8" name="Text Box 43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09" name="Text Box 43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0" name="Text Box 43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1" name="Text Box 43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2" name="Text Box 43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3" name="Text Box 43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4" name="Text Box 43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5" name="Text Box 43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6" name="Text Box 43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7" name="Text Box 43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8" name="Text Box 43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19" name="Text Box 43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0" name="Text Box 43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1" name="Text Box 43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2" name="Text Box 43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3" name="Text Box 43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4" name="Text Box 43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5" name="Text Box 43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6" name="Text Box 43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7" name="Text Box 43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8" name="Text Box 43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29" name="Text Box 43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0" name="Text Box 43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1" name="Text Box 43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2" name="Text Box 43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3" name="Text Box 43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4" name="Text Box 43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5" name="Text Box 43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6" name="Text Box 43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7" name="Text Box 43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8" name="Text Box 43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39" name="Text Box 43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0" name="Text Box 43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1" name="Text Box 43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2" name="Text Box 43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3" name="Text Box 43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4" name="Text Box 43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5" name="Text Box 43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6" name="Text Box 43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7" name="Text Box 43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8" name="Text Box 43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49" name="Text Box 43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0" name="Text Box 43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1" name="Text Box 43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2" name="Text Box 43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3" name="Text Box 43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4" name="Text Box 43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5" name="Text Box 43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6" name="Text Box 43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7" name="Text Box 43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8" name="Text Box 43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59" name="Text Box 43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0" name="Text Box 43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1" name="Text Box 43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2" name="Text Box 43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3" name="Text Box 43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4" name="Text Box 43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5" name="Text Box 43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6" name="Text Box 43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7" name="Text Box 43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8" name="Text Box 43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69" name="Text Box 43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0" name="Text Box 43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1" name="Text Box 43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2" name="Text Box 43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3" name="Text Box 43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4" name="Text Box 43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5" name="Text Box 43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6" name="Text Box 44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7" name="Text Box 44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8" name="Text Box 44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79" name="Text Box 44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0" name="Text Box 44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1" name="Text Box 44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2" name="Text Box 44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3" name="Text Box 44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4" name="Text Box 44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5" name="Text Box 44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6" name="Text Box 44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7" name="Text Box 44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8" name="Text Box 44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89" name="Text Box 44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0" name="Text Box 44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1" name="Text Box 44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2" name="Text Box 44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3" name="Text Box 44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4" name="Text Box 44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5" name="Text Box 44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6" name="Text Box 44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7" name="Text Box 44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8" name="Text Box 44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399" name="Text Box 44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0" name="Text Box 44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1" name="Text Box 44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2" name="Text Box 44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3" name="Text Box 44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4" name="Text Box 44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5" name="Text Box 44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6" name="Text Box 44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7" name="Text Box 44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8" name="Text Box 44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09" name="Text Box 44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0" name="Text Box 44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1" name="Text Box 44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2" name="Text Box 44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3" name="Text Box 44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4" name="Text Box 44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5" name="Text Box 44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6" name="Text Box 44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7" name="Text Box 44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8" name="Text Box 44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19" name="Text Box 44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0" name="Text Box 44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1" name="Text Box 44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2" name="Text Box 44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3" name="Text Box 44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4" name="Text Box 44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5" name="Text Box 44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6" name="Text Box 44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7" name="Text Box 44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8" name="Text Box 44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29" name="Text Box 44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0" name="Text Box 44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1" name="Text Box 44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2" name="Text Box 44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3" name="Text Box 44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4" name="Text Box 44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5" name="Text Box 44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6" name="Text Box 44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7" name="Text Box 44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8" name="Text Box 44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39" name="Text Box 44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0" name="Text Box 44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1" name="Text Box 44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2" name="Text Box 44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3" name="Text Box 44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4" name="Text Box 44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5" name="Text Box 44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6" name="Text Box 44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7" name="Text Box 44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8" name="Text Box 44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49" name="Text Box 44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0" name="Text Box 44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1" name="Text Box 44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2" name="Text Box 44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3" name="Text Box 44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4" name="Text Box 44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5" name="Text Box 44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6" name="Text Box 44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7" name="Text Box 44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8" name="Text Box 44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59" name="Text Box 44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0" name="Text Box 44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1" name="Text Box 44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2" name="Text Box 44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3" name="Text Box 44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4" name="Text Box 44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5" name="Text Box 44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6" name="Text Box 44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7" name="Text Box 44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8" name="Text Box 44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69" name="Text Box 44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0" name="Text Box 44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1" name="Text Box 44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2" name="Text Box 44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3" name="Text Box 44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4" name="Text Box 44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5" name="Text Box 44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6" name="Text Box 45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7" name="Text Box 45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8" name="Text Box 45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79" name="Text Box 45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0" name="Text Box 45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1" name="Text Box 45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2" name="Text Box 45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3" name="Text Box 45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4" name="Text Box 45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5" name="Text Box 45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6" name="Text Box 45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7" name="Text Box 45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8" name="Text Box 45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89" name="Text Box 45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0" name="Text Box 45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1" name="Text Box 45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2" name="Text Box 45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3" name="Text Box 45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4" name="Text Box 45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5" name="Text Box 45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6" name="Text Box 45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7" name="Text Box 45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8" name="Text Box 45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499" name="Text Box 45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0" name="Text Box 45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1" name="Text Box 45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2" name="Text Box 45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3" name="Text Box 45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4" name="Text Box 45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5" name="Text Box 45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6" name="Text Box 45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7" name="Text Box 45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8" name="Text Box 45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09" name="Text Box 45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0" name="Text Box 45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1" name="Text Box 45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2" name="Text Box 45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3" name="Text Box 45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4" name="Text Box 45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5" name="Text Box 45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6" name="Text Box 45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7" name="Text Box 45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8" name="Text Box 45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19" name="Text Box 45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0" name="Text Box 45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1" name="Text Box 45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2" name="Text Box 45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3" name="Text Box 45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4" name="Text Box 45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5" name="Text Box 45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6" name="Text Box 45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7" name="Text Box 45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8" name="Text Box 45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29" name="Text Box 45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0" name="Text Box 45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1" name="Text Box 45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2" name="Text Box 45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3" name="Text Box 45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4" name="Text Box 45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5" name="Text Box 45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6" name="Text Box 45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7" name="Text Box 45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8" name="Text Box 45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39" name="Text Box 45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0" name="Text Box 45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1" name="Text Box 45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2" name="Text Box 45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3" name="Text Box 45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4" name="Text Box 45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5" name="Text Box 45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6" name="Text Box 45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7" name="Text Box 45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8" name="Text Box 45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49" name="Text Box 45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0" name="Text Box 45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1" name="Text Box 45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2" name="Text Box 45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3" name="Text Box 45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4" name="Text Box 45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5" name="Text Box 45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6" name="Text Box 45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7" name="Text Box 45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8" name="Text Box 45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59" name="Text Box 45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0" name="Text Box 45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1" name="Text Box 45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2" name="Text Box 45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3" name="Text Box 45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4" name="Text Box 45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5" name="Text Box 45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6" name="Text Box 45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7" name="Text Box 45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8" name="Text Box 45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69" name="Text Box 45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0" name="Text Box 45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1" name="Text Box 45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2" name="Text Box 45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3" name="Text Box 45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4" name="Text Box 45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5" name="Text Box 45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6" name="Text Box 46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7" name="Text Box 46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8" name="Text Box 46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79" name="Text Box 46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0" name="Text Box 46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1" name="Text Box 46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2" name="Text Box 46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3" name="Text Box 46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4" name="Text Box 46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5" name="Text Box 46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6" name="Text Box 46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7" name="Text Box 46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8" name="Text Box 46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89" name="Text Box 46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0" name="Text Box 46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1" name="Text Box 46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2" name="Text Box 46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3" name="Text Box 46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4" name="Text Box 46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5" name="Text Box 46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6" name="Text Box 46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7" name="Text Box 46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8" name="Text Box 46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599" name="Text Box 46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0" name="Text Box 46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1" name="Text Box 46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2" name="Text Box 46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3" name="Text Box 46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4" name="Text Box 46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5" name="Text Box 46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6" name="Text Box 46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7" name="Text Box 46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8" name="Text Box 46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09" name="Text Box 46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0" name="Text Box 46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1" name="Text Box 46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2" name="Text Box 46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3" name="Text Box 46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4" name="Text Box 46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5" name="Text Box 46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6" name="Text Box 46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7" name="Text Box 46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8" name="Text Box 46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19" name="Text Box 46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0" name="Text Box 46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1" name="Text Box 46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2" name="Text Box 46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3" name="Text Box 46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4" name="Text Box 46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5" name="Text Box 46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6" name="Text Box 46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7" name="Text Box 46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8" name="Text Box 46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29" name="Text Box 46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0" name="Text Box 46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1" name="Text Box 46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2" name="Text Box 46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3" name="Text Box 46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4" name="Text Box 46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5" name="Text Box 46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6" name="Text Box 46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7" name="Text Box 46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8" name="Text Box 46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39" name="Text Box 46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0" name="Text Box 46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1" name="Text Box 46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2" name="Text Box 46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3" name="Text Box 46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4" name="Text Box 46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5" name="Text Box 46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6" name="Text Box 46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7" name="Text Box 46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8" name="Text Box 46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49" name="Text Box 46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0" name="Text Box 46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1" name="Text Box 46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2" name="Text Box 46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3" name="Text Box 46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4" name="Text Box 46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5" name="Text Box 46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6" name="Text Box 46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7" name="Text Box 46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8" name="Text Box 46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59" name="Text Box 46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0" name="Text Box 46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1" name="Text Box 46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2" name="Text Box 46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3" name="Text Box 46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4" name="Text Box 46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5" name="Text Box 46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6" name="Text Box 46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7" name="Text Box 46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8" name="Text Box 46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69" name="Text Box 46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0" name="Text Box 46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1" name="Text Box 46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2" name="Text Box 46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3" name="Text Box 46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4" name="Text Box 46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5" name="Text Box 46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6" name="Text Box 47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7" name="Text Box 47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8" name="Text Box 47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79" name="Text Box 47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0" name="Text Box 47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1" name="Text Box 47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2" name="Text Box 47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3" name="Text Box 47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4" name="Text Box 47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5" name="Text Box 47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6" name="Text Box 47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7" name="Text Box 47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8" name="Text Box 47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89" name="Text Box 47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0" name="Text Box 47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1" name="Text Box 47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2" name="Text Box 47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3" name="Text Box 47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4" name="Text Box 47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5" name="Text Box 47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6" name="Text Box 47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7" name="Text Box 47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8" name="Text Box 47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699" name="Text Box 47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0" name="Text Box 47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1" name="Text Box 47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2" name="Text Box 47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3" name="Text Box 47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4" name="Text Box 47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5" name="Text Box 47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6" name="Text Box 47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7" name="Text Box 47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8" name="Text Box 47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09" name="Text Box 47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0" name="Text Box 47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1" name="Text Box 47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2" name="Text Box 47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3" name="Text Box 47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4" name="Text Box 47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5" name="Text Box 47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6" name="Text Box 47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7" name="Text Box 47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8" name="Text Box 47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19" name="Text Box 47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0" name="Text Box 47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1" name="Text Box 47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2" name="Text Box 47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3" name="Text Box 47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4" name="Text Box 47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5" name="Text Box 47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6" name="Text Box 47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7" name="Text Box 47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8" name="Text Box 47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29" name="Text Box 47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0" name="Text Box 47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1" name="Text Box 47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2" name="Text Box 47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3" name="Text Box 47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4" name="Text Box 47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5" name="Text Box 47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6" name="Text Box 47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7" name="Text Box 47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8" name="Text Box 47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39" name="Text Box 47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0" name="Text Box 47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1" name="Text Box 47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2" name="Text Box 47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3" name="Text Box 47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4" name="Text Box 47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5" name="Text Box 47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6" name="Text Box 47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7" name="Text Box 47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8" name="Text Box 47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49" name="Text Box 47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0" name="Text Box 47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1" name="Text Box 47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2" name="Text Box 47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3" name="Text Box 47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4" name="Text Box 47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5" name="Text Box 47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6" name="Text Box 47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7" name="Text Box 47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8" name="Text Box 47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59" name="Text Box 47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0" name="Text Box 47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1" name="Text Box 47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2" name="Text Box 47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3" name="Text Box 47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4" name="Text Box 47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5" name="Text Box 47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6" name="Text Box 47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7" name="Text Box 47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8" name="Text Box 47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69" name="Text Box 47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0" name="Text Box 47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1" name="Text Box 47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2" name="Text Box 47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3" name="Text Box 47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4" name="Text Box 47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5" name="Text Box 47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6" name="Text Box 48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7" name="Text Box 48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8" name="Text Box 48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79" name="Text Box 48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0" name="Text Box 48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1" name="Text Box 48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2" name="Text Box 48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3" name="Text Box 48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4" name="Text Box 48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5" name="Text Box 48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6" name="Text Box 48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7" name="Text Box 48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8" name="Text Box 48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89" name="Text Box 48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0" name="Text Box 48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1" name="Text Box 48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2" name="Text Box 48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3" name="Text Box 48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4" name="Text Box 48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5" name="Text Box 48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6" name="Text Box 48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7" name="Text Box 48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8" name="Text Box 48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799" name="Text Box 48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0" name="Text Box 48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1" name="Text Box 48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2" name="Text Box 48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3" name="Text Box 48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4" name="Text Box 48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5" name="Text Box 48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6" name="Text Box 48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7" name="Text Box 48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8" name="Text Box 48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09" name="Text Box 48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0" name="Text Box 48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1" name="Text Box 48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2" name="Text Box 48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3" name="Text Box 48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4" name="Text Box 48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5" name="Text Box 48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6" name="Text Box 48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7" name="Text Box 48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8" name="Text Box 48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19" name="Text Box 48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0" name="Text Box 48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1" name="Text Box 48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2" name="Text Box 48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3" name="Text Box 48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4" name="Text Box 48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5" name="Text Box 48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6" name="Text Box 48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7" name="Text Box 48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8" name="Text Box 48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29" name="Text Box 48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0" name="Text Box 48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1" name="Text Box 48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2" name="Text Box 48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3" name="Text Box 48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4" name="Text Box 48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5" name="Text Box 48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6" name="Text Box 48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7" name="Text Box 48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8" name="Text Box 48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39" name="Text Box 48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0" name="Text Box 48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1" name="Text Box 48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2" name="Text Box 48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3" name="Text Box 48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4" name="Text Box 48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5" name="Text Box 48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6" name="Text Box 48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7" name="Text Box 48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8" name="Text Box 48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49" name="Text Box 48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0" name="Text Box 48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1" name="Text Box 48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2" name="Text Box 48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3" name="Text Box 48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4" name="Text Box 48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5" name="Text Box 48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6" name="Text Box 48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7" name="Text Box 48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8" name="Text Box 48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59" name="Text Box 48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0" name="Text Box 48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1" name="Text Box 48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2" name="Text Box 48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3" name="Text Box 48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4" name="Text Box 48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5" name="Text Box 48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6" name="Text Box 48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7" name="Text Box 48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8" name="Text Box 48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69" name="Text Box 48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0" name="Text Box 48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1" name="Text Box 48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2" name="Text Box 48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3" name="Text Box 48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4" name="Text Box 48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5" name="Text Box 48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6" name="Text Box 49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7" name="Text Box 49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8" name="Text Box 49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79" name="Text Box 49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0" name="Text Box 49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1" name="Text Box 49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2" name="Text Box 49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3" name="Text Box 49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4" name="Text Box 49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5" name="Text Box 49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6" name="Text Box 49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7" name="Text Box 49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8" name="Text Box 49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89" name="Text Box 49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0" name="Text Box 49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1" name="Text Box 49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2" name="Text Box 49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3" name="Text Box 49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4" name="Text Box 49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5" name="Text Box 49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6" name="Text Box 49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7" name="Text Box 49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8" name="Text Box 49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899" name="Text Box 49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0" name="Text Box 49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1" name="Text Box 49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2" name="Text Box 49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3" name="Text Box 49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4" name="Text Box 49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5" name="Text Box 49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6" name="Text Box 49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7" name="Text Box 49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8" name="Text Box 49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09" name="Text Box 49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0" name="Text Box 49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1" name="Text Box 49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2" name="Text Box 49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3" name="Text Box 49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4" name="Text Box 49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5" name="Text Box 49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6" name="Text Box 49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7" name="Text Box 49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8" name="Text Box 49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19" name="Text Box 49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0" name="Text Box 49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1" name="Text Box 49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2" name="Text Box 49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3" name="Text Box 49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4" name="Text Box 49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5" name="Text Box 49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6" name="Text Box 49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7" name="Text Box 49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8" name="Text Box 49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29" name="Text Box 49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0" name="Text Box 49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1" name="Text Box 49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2" name="Text Box 49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3" name="Text Box 49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4" name="Text Box 49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5" name="Text Box 49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6" name="Text Box 49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7" name="Text Box 49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8" name="Text Box 49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39" name="Text Box 49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0" name="Text Box 49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1" name="Text Box 49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2" name="Text Box 49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3" name="Text Box 49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4" name="Text Box 49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5" name="Text Box 49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6" name="Text Box 49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7" name="Text Box 49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8" name="Text Box 49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49" name="Text Box 49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0" name="Text Box 49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1" name="Text Box 49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2" name="Text Box 49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3" name="Text Box 49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4" name="Text Box 49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5" name="Text Box 49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6" name="Text Box 49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7" name="Text Box 49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8" name="Text Box 49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59" name="Text Box 49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0" name="Text Box 49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1" name="Text Box 49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2" name="Text Box 49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3" name="Text Box 49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4" name="Text Box 49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5" name="Text Box 49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6" name="Text Box 49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7" name="Text Box 49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8" name="Text Box 49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69" name="Text Box 49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0" name="Text Box 49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1" name="Text Box 49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2" name="Text Box 49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3" name="Text Box 49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4" name="Text Box 49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5" name="Text Box 49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6" name="Text Box 50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7" name="Text Box 50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8" name="Text Box 50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79" name="Text Box 50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0" name="Text Box 50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1" name="Text Box 50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2" name="Text Box 50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3" name="Text Box 50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4" name="Text Box 50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5" name="Text Box 50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6" name="Text Box 50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7" name="Text Box 50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8" name="Text Box 50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89" name="Text Box 50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0" name="Text Box 50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1" name="Text Box 50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2" name="Text Box 50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3" name="Text Box 50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4" name="Text Box 50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5" name="Text Box 50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6" name="Text Box 50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7" name="Text Box 50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8" name="Text Box 50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7999" name="Text Box 50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0" name="Text Box 50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1" name="Text Box 50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2" name="Text Box 50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3" name="Text Box 50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4" name="Text Box 50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5" name="Text Box 50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6" name="Text Box 50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7" name="Text Box 50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8" name="Text Box 50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09" name="Text Box 50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0" name="Text Box 50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1" name="Text Box 50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2" name="Text Box 50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3" name="Text Box 50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4" name="Text Box 50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5" name="Text Box 50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6" name="Text Box 50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7" name="Text Box 50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8" name="Text Box 50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19" name="Text Box 50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0" name="Text Box 50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1" name="Text Box 50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2" name="Text Box 50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3" name="Text Box 50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4" name="Text Box 50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5" name="Text Box 50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6" name="Text Box 50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7" name="Text Box 50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8" name="Text Box 50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29" name="Text Box 50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0" name="Text Box 50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1" name="Text Box 50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2" name="Text Box 50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3" name="Text Box 50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4" name="Text Box 50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5" name="Text Box 50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6" name="Text Box 50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7" name="Text Box 50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8" name="Text Box 50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39" name="Text Box 50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0" name="Text Box 50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1" name="Text Box 50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2" name="Text Box 50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3" name="Text Box 50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4" name="Text Box 50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5" name="Text Box 50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6" name="Text Box 50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7" name="Text Box 50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8" name="Text Box 50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49" name="Text Box 50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0" name="Text Box 50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1" name="Text Box 50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2" name="Text Box 50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3" name="Text Box 50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4" name="Text Box 50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5" name="Text Box 50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6" name="Text Box 50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7" name="Text Box 50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8" name="Text Box 50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59" name="Text Box 50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0" name="Text Box 50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1" name="Text Box 50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2" name="Text Box 50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3" name="Text Box 50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4" name="Text Box 50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5" name="Text Box 50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6" name="Text Box 50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7" name="Text Box 50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8" name="Text Box 50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69" name="Text Box 50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0" name="Text Box 50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1" name="Text Box 50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2" name="Text Box 50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3" name="Text Box 50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4" name="Text Box 50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5" name="Text Box 50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6" name="Text Box 51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7" name="Text Box 51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8" name="Text Box 51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79" name="Text Box 51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0" name="Text Box 51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1" name="Text Box 51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2" name="Text Box 51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3" name="Text Box 51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4" name="Text Box 51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5" name="Text Box 51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6" name="Text Box 51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7" name="Text Box 51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8" name="Text Box 51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89" name="Text Box 51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0" name="Text Box 51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1" name="Text Box 51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2" name="Text Box 51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3" name="Text Box 51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4" name="Text Box 51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5" name="Text Box 51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6" name="Text Box 51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7" name="Text Box 51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8" name="Text Box 51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099" name="Text Box 51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0" name="Text Box 51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1" name="Text Box 51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2" name="Text Box 51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3" name="Text Box 51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4" name="Text Box 51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5" name="Text Box 51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6" name="Text Box 51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7" name="Text Box 51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8" name="Text Box 51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09" name="Text Box 51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0" name="Text Box 51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1" name="Text Box 51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2" name="Text Box 51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3" name="Text Box 51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4" name="Text Box 51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5" name="Text Box 51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6" name="Text Box 51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7" name="Text Box 51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8" name="Text Box 51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19" name="Text Box 51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0" name="Text Box 51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1" name="Text Box 51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2" name="Text Box 51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3" name="Text Box 51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4" name="Text Box 51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5" name="Text Box 51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6" name="Text Box 51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7" name="Text Box 51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8" name="Text Box 51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29" name="Text Box 51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0" name="Text Box 51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1" name="Text Box 51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2" name="Text Box 51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3" name="Text Box 51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4" name="Text Box 51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5" name="Text Box 51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6" name="Text Box 51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7" name="Text Box 51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8" name="Text Box 51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39" name="Text Box 51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0" name="Text Box 51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1" name="Text Box 51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2" name="Text Box 51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3" name="Text Box 51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4" name="Text Box 51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5" name="Text Box 51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6" name="Text Box 51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7" name="Text Box 51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8" name="Text Box 51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49" name="Text Box 51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0" name="Text Box 51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1" name="Text Box 51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2" name="Text Box 51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3" name="Text Box 51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4" name="Text Box 51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5" name="Text Box 51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6" name="Text Box 51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7" name="Text Box 51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8" name="Text Box 51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59" name="Text Box 51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0" name="Text Box 51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1" name="Text Box 51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2" name="Text Box 51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3" name="Text Box 51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4" name="Text Box 51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5" name="Text Box 51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6" name="Text Box 51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7" name="Text Box 51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8" name="Text Box 51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69" name="Text Box 51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0" name="Text Box 51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1" name="Text Box 51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2" name="Text Box 51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3" name="Text Box 51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4" name="Text Box 51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5" name="Text Box 51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6" name="Text Box 52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7" name="Text Box 52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8" name="Text Box 52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79" name="Text Box 52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0" name="Text Box 52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1" name="Text Box 52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2" name="Text Box 52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3" name="Text Box 52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4" name="Text Box 52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5" name="Text Box 52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6" name="Text Box 52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7" name="Text Box 52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8" name="Text Box 52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89" name="Text Box 52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0" name="Text Box 52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1" name="Text Box 52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2" name="Text Box 52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3" name="Text Box 52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4" name="Text Box 52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5" name="Text Box 52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6" name="Text Box 52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7" name="Text Box 52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8" name="Text Box 52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199" name="Text Box 52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0" name="Text Box 52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1" name="Text Box 52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2" name="Text Box 52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3" name="Text Box 52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4" name="Text Box 52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5" name="Text Box 52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6" name="Text Box 52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7" name="Text Box 52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8" name="Text Box 52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09" name="Text Box 52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0" name="Text Box 52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1" name="Text Box 52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2" name="Text Box 52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3" name="Text Box 52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4" name="Text Box 52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5" name="Text Box 52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6" name="Text Box 52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7" name="Text Box 52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8" name="Text Box 52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19" name="Text Box 52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0" name="Text Box 52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1" name="Text Box 52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2" name="Text Box 52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3" name="Text Box 52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4" name="Text Box 52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5" name="Text Box 52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6" name="Text Box 52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7" name="Text Box 52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8" name="Text Box 52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29" name="Text Box 52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0" name="Text Box 52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1" name="Text Box 52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2" name="Text Box 52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3" name="Text Box 52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4" name="Text Box 52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5" name="Text Box 52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6" name="Text Box 52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7" name="Text Box 52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8" name="Text Box 52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39" name="Text Box 52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0" name="Text Box 52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1" name="Text Box 52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2" name="Text Box 52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3" name="Text Box 52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4" name="Text Box 52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5" name="Text Box 52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6" name="Text Box 52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7" name="Text Box 52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8" name="Text Box 52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49" name="Text Box 52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0" name="Text Box 52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1" name="Text Box 52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2" name="Text Box 52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3" name="Text Box 52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4" name="Text Box 52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5" name="Text Box 52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6" name="Text Box 52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7" name="Text Box 52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8" name="Text Box 52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59" name="Text Box 52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0" name="Text Box 52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1" name="Text Box 52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2" name="Text Box 52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3" name="Text Box 52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4" name="Text Box 52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5" name="Text Box 52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6" name="Text Box 52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7" name="Text Box 52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8" name="Text Box 52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69" name="Text Box 52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0" name="Text Box 52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1" name="Text Box 52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2" name="Text Box 52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3" name="Text Box 52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4" name="Text Box 52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5" name="Text Box 52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6" name="Text Box 53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7" name="Text Box 53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8" name="Text Box 53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79" name="Text Box 53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0" name="Text Box 53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1" name="Text Box 53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2" name="Text Box 53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3" name="Text Box 53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4" name="Text Box 530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5" name="Text Box 530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6" name="Text Box 531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7" name="Text Box 531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8" name="Text Box 531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89" name="Text Box 531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0" name="Text Box 531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1" name="Text Box 531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2" name="Text Box 531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3" name="Text Box 531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4" name="Text Box 531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5" name="Text Box 531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6" name="Text Box 532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7" name="Text Box 532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8" name="Text Box 532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299" name="Text Box 532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0" name="Text Box 532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1" name="Text Box 532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2" name="Text Box 532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3" name="Text Box 532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4" name="Text Box 532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5" name="Text Box 532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6" name="Text Box 533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7" name="Text Box 533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8" name="Text Box 533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09" name="Text Box 533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0" name="Text Box 533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1" name="Text Box 533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2" name="Text Box 533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3" name="Text Box 533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4" name="Text Box 533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5" name="Text Box 533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6" name="Text Box 534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7" name="Text Box 534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8" name="Text Box 534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19" name="Text Box 534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0" name="Text Box 534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1" name="Text Box 534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2" name="Text Box 534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3" name="Text Box 534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4" name="Text Box 534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5" name="Text Box 534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6" name="Text Box 535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7" name="Text Box 535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8" name="Text Box 535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29" name="Text Box 535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0" name="Text Box 535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1" name="Text Box 535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2" name="Text Box 535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3" name="Text Box 535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4" name="Text Box 535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5" name="Text Box 535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6" name="Text Box 536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7" name="Text Box 536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8" name="Text Box 536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39" name="Text Box 536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0" name="Text Box 536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1" name="Text Box 536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2" name="Text Box 536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3" name="Text Box 536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4" name="Text Box 536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5" name="Text Box 536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6" name="Text Box 537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7" name="Text Box 537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8" name="Text Box 537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49" name="Text Box 537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0" name="Text Box 537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1" name="Text Box 537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2" name="Text Box 537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3" name="Text Box 537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4" name="Text Box 537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5" name="Text Box 537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6" name="Text Box 538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7" name="Text Box 538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8" name="Text Box 538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59" name="Text Box 538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0" name="Text Box 538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1" name="Text Box 538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2" name="Text Box 538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3" name="Text Box 538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4" name="Text Box 538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5" name="Text Box 538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6" name="Text Box 539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7" name="Text Box 539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8" name="Text Box 539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69" name="Text Box 539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0" name="Text Box 539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1" name="Text Box 539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2" name="Text Box 539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3" name="Text Box 539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4" name="Text Box 5398"/>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5" name="Text Box 5399"/>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6" name="Text Box 5400"/>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7" name="Text Box 5401"/>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8" name="Text Box 5402"/>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79" name="Text Box 5403"/>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80" name="Text Box 5404"/>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81" name="Text Box 5405"/>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82" name="Text Box 5406"/>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xdr:row>
      <xdr:rowOff>0</xdr:rowOff>
    </xdr:from>
    <xdr:ext cx="85725" cy="205407"/>
    <xdr:sp macro="" textlink="">
      <xdr:nvSpPr>
        <xdr:cNvPr id="8383" name="Text Box 5407"/>
        <xdr:cNvSpPr txBox="1">
          <a:spLocks noChangeArrowheads="1"/>
        </xdr:cNvSpPr>
      </xdr:nvSpPr>
      <xdr:spPr bwMode="auto">
        <a:xfrm>
          <a:off x="4686300" y="30099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4" name="Text Box 26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5" name="Text Box 26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6" name="Text Box 26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7" name="Text Box 26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8" name="Text Box 26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89" name="Text Box 26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0" name="Text Box 26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1" name="Text Box 26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2" name="Text Box 26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3" name="Text Box 26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4" name="Text Box 26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5" name="Text Box 26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6" name="Text Box 26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7" name="Text Box 26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8" name="Text Box 26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399" name="Text Box 26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0" name="Text Box 26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1" name="Text Box 26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2" name="Text Box 26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3" name="Text Box 26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4" name="Text Box 26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5" name="Text Box 26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6" name="Text Box 26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7" name="Text Box 26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8" name="Text Box 26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09" name="Text Box 26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0" name="Text Box 26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1" name="Text Box 26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2" name="Text Box 26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3" name="Text Box 26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4" name="Text Box 26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5" name="Text Box 26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6" name="Text Box 26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7" name="Text Box 26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8" name="Text Box 26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19" name="Text Box 26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0" name="Text Box 26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1" name="Text Box 26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2" name="Text Box 26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3" name="Text Box 26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4" name="Text Box 26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5" name="Text Box 26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6" name="Text Box 26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7" name="Text Box 26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8" name="Text Box 26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29" name="Text Box 26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0" name="Text Box 26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1" name="Text Box 26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2" name="Text Box 26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3" name="Text Box 26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4" name="Text Box 26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5" name="Text Box 26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6" name="Text Box 26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7" name="Text Box 26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8" name="Text Box 26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39" name="Text Box 26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0" name="Text Box 26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1" name="Text Box 26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2" name="Text Box 27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3" name="Text Box 27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4" name="Text Box 27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5" name="Text Box 27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6" name="Text Box 27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7" name="Text Box 27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8" name="Text Box 27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49" name="Text Box 27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0" name="Text Box 27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1" name="Text Box 27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2" name="Text Box 27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3" name="Text Box 27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4" name="Text Box 27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5" name="Text Box 27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6" name="Text Box 27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7" name="Text Box 27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8" name="Text Box 27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59" name="Text Box 27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0" name="Text Box 27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1" name="Text Box 27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2" name="Text Box 27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3" name="Text Box 27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4" name="Text Box 27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5" name="Text Box 27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6" name="Text Box 27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7" name="Text Box 27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8" name="Text Box 27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69" name="Text Box 27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0" name="Text Box 27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1" name="Text Box 27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2" name="Text Box 27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3" name="Text Box 27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4" name="Text Box 27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5" name="Text Box 27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6" name="Text Box 27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7" name="Text Box 27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8" name="Text Box 27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79" name="Text Box 27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0" name="Text Box 27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1" name="Text Box 27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2" name="Text Box 27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3" name="Text Box 27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4" name="Text Box 27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5" name="Text Box 27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6" name="Text Box 27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7" name="Text Box 27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8" name="Text Box 27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89" name="Text Box 27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0" name="Text Box 27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1" name="Text Box 27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2" name="Text Box 27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3" name="Text Box 27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4" name="Text Box 27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5" name="Text Box 27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6" name="Text Box 27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7" name="Text Box 27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8" name="Text Box 27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499" name="Text Box 27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0" name="Text Box 27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1" name="Text Box 27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2" name="Text Box 27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3" name="Text Box 27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4" name="Text Box 27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5" name="Text Box 27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6" name="Text Box 27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7" name="Text Box 27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8" name="Text Box 27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09" name="Text Box 27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0" name="Text Box 27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1" name="Text Box 27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2" name="Text Box 27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3" name="Text Box 27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4" name="Text Box 27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5" name="Text Box 27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6" name="Text Box 27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7" name="Text Box 27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8" name="Text Box 27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19" name="Text Box 27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0" name="Text Box 27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1" name="Text Box 27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2" name="Text Box 27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3" name="Text Box 27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4" name="Text Box 27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5" name="Text Box 27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6" name="Text Box 27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7" name="Text Box 27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8" name="Text Box 27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29" name="Text Box 27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0" name="Text Box 27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1" name="Text Box 27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2" name="Text Box 27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3" name="Text Box 27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4" name="Text Box 27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5" name="Text Box 27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6" name="Text Box 27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7" name="Text Box 27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8" name="Text Box 27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39" name="Text Box 27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0" name="Text Box 27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1" name="Text Box 27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2" name="Text Box 28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3" name="Text Box 28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4" name="Text Box 28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5" name="Text Box 28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6" name="Text Box 28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7" name="Text Box 28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8" name="Text Box 28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49" name="Text Box 28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0" name="Text Box 28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1" name="Text Box 28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2" name="Text Box 28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3" name="Text Box 28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4" name="Text Box 28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5" name="Text Box 28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6" name="Text Box 28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7" name="Text Box 28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8" name="Text Box 28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59" name="Text Box 28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0" name="Text Box 28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1" name="Text Box 28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2" name="Text Box 28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3" name="Text Box 28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4" name="Text Box 28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5" name="Text Box 28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6" name="Text Box 28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7" name="Text Box 28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8" name="Text Box 28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69" name="Text Box 28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0" name="Text Box 28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1" name="Text Box 28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2" name="Text Box 28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3" name="Text Box 28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4" name="Text Box 28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5" name="Text Box 28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6" name="Text Box 28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7" name="Text Box 28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8" name="Text Box 28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79" name="Text Box 28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0" name="Text Box 28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1" name="Text Box 28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2" name="Text Box 28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3" name="Text Box 28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4" name="Text Box 28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5" name="Text Box 28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6" name="Text Box 28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7" name="Text Box 28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8" name="Text Box 28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89" name="Text Box 28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0" name="Text Box 28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1" name="Text Box 28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2" name="Text Box 28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3" name="Text Box 28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4" name="Text Box 28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5" name="Text Box 28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6" name="Text Box 28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7" name="Text Box 28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8" name="Text Box 28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599" name="Text Box 28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0" name="Text Box 28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1" name="Text Box 28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2" name="Text Box 28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3" name="Text Box 28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4" name="Text Box 28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5" name="Text Box 28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6" name="Text Box 28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7" name="Text Box 28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8" name="Text Box 28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09" name="Text Box 28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0" name="Text Box 28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1" name="Text Box 28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2" name="Text Box 28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3" name="Text Box 28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4" name="Text Box 28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5" name="Text Box 28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6" name="Text Box 28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7" name="Text Box 28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8" name="Text Box 28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19" name="Text Box 28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0" name="Text Box 28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1" name="Text Box 28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2" name="Text Box 28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3" name="Text Box 28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4" name="Text Box 28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5" name="Text Box 28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6" name="Text Box 28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7" name="Text Box 28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8" name="Text Box 28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29" name="Text Box 28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0" name="Text Box 28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1" name="Text Box 28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2" name="Text Box 28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3" name="Text Box 28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4" name="Text Box 28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5" name="Text Box 28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6" name="Text Box 28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7" name="Text Box 28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8" name="Text Box 28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39" name="Text Box 28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0" name="Text Box 28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1" name="Text Box 28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2" name="Text Box 29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3" name="Text Box 29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4" name="Text Box 29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5" name="Text Box 29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6" name="Text Box 29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7" name="Text Box 29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8" name="Text Box 29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49" name="Text Box 29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0" name="Text Box 29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1" name="Text Box 29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2" name="Text Box 29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3" name="Text Box 29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4" name="Text Box 29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5" name="Text Box 29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6" name="Text Box 29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7" name="Text Box 29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8" name="Text Box 29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59" name="Text Box 29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0" name="Text Box 29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1" name="Text Box 29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2" name="Text Box 29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3" name="Text Box 29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4" name="Text Box 29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5" name="Text Box 29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6" name="Text Box 29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7" name="Text Box 29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8" name="Text Box 29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69" name="Text Box 29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0" name="Text Box 29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1" name="Text Box 29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2" name="Text Box 29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3" name="Text Box 29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4" name="Text Box 29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5" name="Text Box 29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6" name="Text Box 29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7" name="Text Box 29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8" name="Text Box 29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79" name="Text Box 29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0" name="Text Box 29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1" name="Text Box 29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2" name="Text Box 29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3" name="Text Box 29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4" name="Text Box 29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5" name="Text Box 29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6" name="Text Box 29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7" name="Text Box 29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8" name="Text Box 29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89" name="Text Box 29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0" name="Text Box 29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1" name="Text Box 29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2" name="Text Box 29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3" name="Text Box 29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4" name="Text Box 29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5" name="Text Box 29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6" name="Text Box 29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7" name="Text Box 29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8" name="Text Box 29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699" name="Text Box 29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0" name="Text Box 29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1" name="Text Box 29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2" name="Text Box 29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3" name="Text Box 29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4" name="Text Box 29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5" name="Text Box 29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6" name="Text Box 29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7" name="Text Box 29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8" name="Text Box 29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09" name="Text Box 29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0" name="Text Box 29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1" name="Text Box 29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2" name="Text Box 29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3" name="Text Box 29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4" name="Text Box 29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5" name="Text Box 29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6" name="Text Box 29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7" name="Text Box 29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8" name="Text Box 29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19" name="Text Box 29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0" name="Text Box 29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1" name="Text Box 29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2" name="Text Box 29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3" name="Text Box 29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4" name="Text Box 29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5" name="Text Box 29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6" name="Text Box 29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7" name="Text Box 29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8" name="Text Box 29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29" name="Text Box 29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0" name="Text Box 29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1" name="Text Box 29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2" name="Text Box 29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3" name="Text Box 29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4" name="Text Box 29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5" name="Text Box 29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6" name="Text Box 29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7" name="Text Box 29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8" name="Text Box 29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39" name="Text Box 29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0" name="Text Box 29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1" name="Text Box 29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2" name="Text Box 30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3" name="Text Box 30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4" name="Text Box 30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5" name="Text Box 30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6" name="Text Box 30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7" name="Text Box 30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8" name="Text Box 30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49" name="Text Box 30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0" name="Text Box 30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1" name="Text Box 30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2" name="Text Box 30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3" name="Text Box 30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4" name="Text Box 30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5" name="Text Box 30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6" name="Text Box 30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7" name="Text Box 30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8" name="Text Box 30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59" name="Text Box 30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0" name="Text Box 30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1" name="Text Box 30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2" name="Text Box 30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3" name="Text Box 30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4" name="Text Box 30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5" name="Text Box 30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6" name="Text Box 30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7" name="Text Box 30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8" name="Text Box 30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69" name="Text Box 30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0" name="Text Box 30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1" name="Text Box 30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2" name="Text Box 30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3" name="Text Box 30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4" name="Text Box 30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5" name="Text Box 30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6" name="Text Box 30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7" name="Text Box 30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8" name="Text Box 30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79" name="Text Box 30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0" name="Text Box 30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1" name="Text Box 30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2" name="Text Box 30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3" name="Text Box 30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4" name="Text Box 30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5" name="Text Box 30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6" name="Text Box 30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7" name="Text Box 30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8" name="Text Box 30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89" name="Text Box 30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0" name="Text Box 30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1" name="Text Box 30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2" name="Text Box 30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3" name="Text Box 30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4" name="Text Box 30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5" name="Text Box 30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6" name="Text Box 30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7" name="Text Box 30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8" name="Text Box 30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799" name="Text Box 30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0" name="Text Box 30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1" name="Text Box 30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2" name="Text Box 30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3" name="Text Box 30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4" name="Text Box 30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5" name="Text Box 30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6" name="Text Box 30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7" name="Text Box 30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8" name="Text Box 30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09" name="Text Box 30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0" name="Text Box 30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1" name="Text Box 30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2" name="Text Box 30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3" name="Text Box 30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4" name="Text Box 30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5" name="Text Box 30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6" name="Text Box 30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7" name="Text Box 30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8" name="Text Box 30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19" name="Text Box 30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0" name="Text Box 30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1" name="Text Box 30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2" name="Text Box 30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3" name="Text Box 30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4" name="Text Box 30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5" name="Text Box 30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6" name="Text Box 30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7" name="Text Box 30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8" name="Text Box 30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29" name="Text Box 30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0" name="Text Box 30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1" name="Text Box 30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2" name="Text Box 30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3" name="Text Box 30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4" name="Text Box 30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5" name="Text Box 30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6" name="Text Box 30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7" name="Text Box 30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8" name="Text Box 30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39" name="Text Box 30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0" name="Text Box 30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1" name="Text Box 30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2" name="Text Box 31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3" name="Text Box 31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4" name="Text Box 31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5" name="Text Box 31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6" name="Text Box 31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7" name="Text Box 31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8" name="Text Box 31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49" name="Text Box 31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0" name="Text Box 31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1" name="Text Box 31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2" name="Text Box 31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3" name="Text Box 31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4" name="Text Box 31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5" name="Text Box 31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6" name="Text Box 31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7" name="Text Box 31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8" name="Text Box 31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59" name="Text Box 31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0" name="Text Box 31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1" name="Text Box 31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2" name="Text Box 31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3" name="Text Box 31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4" name="Text Box 31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5" name="Text Box 31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6" name="Text Box 31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7" name="Text Box 31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8" name="Text Box 31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69" name="Text Box 31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0" name="Text Box 31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1" name="Text Box 31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2" name="Text Box 31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3" name="Text Box 31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4" name="Text Box 31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5" name="Text Box 31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6" name="Text Box 31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7" name="Text Box 31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8" name="Text Box 31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79" name="Text Box 31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0" name="Text Box 31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1" name="Text Box 31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2" name="Text Box 31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3" name="Text Box 31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4" name="Text Box 31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5" name="Text Box 31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6" name="Text Box 31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7" name="Text Box 31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8" name="Text Box 31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89" name="Text Box 31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0" name="Text Box 31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1" name="Text Box 31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2" name="Text Box 31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3" name="Text Box 31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4" name="Text Box 31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5" name="Text Box 31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6" name="Text Box 31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7" name="Text Box 31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8" name="Text Box 31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899" name="Text Box 31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0" name="Text Box 31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1" name="Text Box 31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2" name="Text Box 31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3" name="Text Box 31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4" name="Text Box 31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5" name="Text Box 31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6" name="Text Box 31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7" name="Text Box 31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8" name="Text Box 31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09" name="Text Box 31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0" name="Text Box 31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1" name="Text Box 31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2" name="Text Box 31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3" name="Text Box 31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4" name="Text Box 31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5" name="Text Box 31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6" name="Text Box 31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7" name="Text Box 31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8" name="Text Box 31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19" name="Text Box 31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0" name="Text Box 31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1" name="Text Box 31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2" name="Text Box 31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3" name="Text Box 31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4" name="Text Box 31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5" name="Text Box 31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6" name="Text Box 31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7" name="Text Box 31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8" name="Text Box 31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29" name="Text Box 31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0" name="Text Box 31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1" name="Text Box 31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2" name="Text Box 31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3" name="Text Box 31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4" name="Text Box 31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5" name="Text Box 31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6" name="Text Box 31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7" name="Text Box 31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8" name="Text Box 31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39" name="Text Box 31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0" name="Text Box 31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1" name="Text Box 31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2" name="Text Box 32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3" name="Text Box 32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4" name="Text Box 32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5" name="Text Box 32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6" name="Text Box 32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7" name="Text Box 32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8" name="Text Box 32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49" name="Text Box 32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0" name="Text Box 32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1" name="Text Box 32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2" name="Text Box 32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3" name="Text Box 32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4" name="Text Box 32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5" name="Text Box 32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6" name="Text Box 32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7" name="Text Box 32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8" name="Text Box 32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59" name="Text Box 32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0" name="Text Box 32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1" name="Text Box 32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2" name="Text Box 32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3" name="Text Box 32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4" name="Text Box 32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5" name="Text Box 32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6" name="Text Box 32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7" name="Text Box 32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8" name="Text Box 32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69" name="Text Box 32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0" name="Text Box 32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1" name="Text Box 32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2" name="Text Box 32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3" name="Text Box 32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4" name="Text Box 32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5" name="Text Box 32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6" name="Text Box 32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7" name="Text Box 32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8" name="Text Box 32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79" name="Text Box 32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0" name="Text Box 32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1" name="Text Box 32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2" name="Text Box 32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3" name="Text Box 32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4" name="Text Box 32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5" name="Text Box 32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6" name="Text Box 32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7" name="Text Box 32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8" name="Text Box 32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89" name="Text Box 32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0" name="Text Box 32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1" name="Text Box 32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2" name="Text Box 32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3" name="Text Box 32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4" name="Text Box 32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5" name="Text Box 32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6" name="Text Box 32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7" name="Text Box 32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8" name="Text Box 32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8999" name="Text Box 32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0" name="Text Box 32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1" name="Text Box 32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2" name="Text Box 32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3" name="Text Box 32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4" name="Text Box 32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5" name="Text Box 32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6" name="Text Box 32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7" name="Text Box 32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8" name="Text Box 32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09" name="Text Box 32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0" name="Text Box 32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1" name="Text Box 32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2" name="Text Box 32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3" name="Text Box 32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4" name="Text Box 32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5" name="Text Box 32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6" name="Text Box 32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7" name="Text Box 32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8" name="Text Box 32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19" name="Text Box 32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0" name="Text Box 32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1" name="Text Box 32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2" name="Text Box 32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3" name="Text Box 32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4" name="Text Box 32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5" name="Text Box 32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6" name="Text Box 32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7" name="Text Box 32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8" name="Text Box 32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29" name="Text Box 32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0" name="Text Box 32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1" name="Text Box 32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2" name="Text Box 32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3" name="Text Box 32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4" name="Text Box 32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5" name="Text Box 32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6" name="Text Box 32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7" name="Text Box 32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8" name="Text Box 32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39" name="Text Box 32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0" name="Text Box 32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1" name="Text Box 32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2" name="Text Box 33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3" name="Text Box 33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4" name="Text Box 33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5" name="Text Box 33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6" name="Text Box 33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7" name="Text Box 33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8" name="Text Box 33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49" name="Text Box 33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0" name="Text Box 33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1" name="Text Box 33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2" name="Text Box 33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3" name="Text Box 33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4" name="Text Box 33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5" name="Text Box 33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6" name="Text Box 33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7" name="Text Box 33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8" name="Text Box 33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59" name="Text Box 33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0" name="Text Box 33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1" name="Text Box 33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2" name="Text Box 33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3" name="Text Box 33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4" name="Text Box 33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5" name="Text Box 33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6" name="Text Box 33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7" name="Text Box 33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8" name="Text Box 33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69" name="Text Box 33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0" name="Text Box 33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1" name="Text Box 33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2" name="Text Box 33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3" name="Text Box 33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4" name="Text Box 33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5" name="Text Box 33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6" name="Text Box 33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7" name="Text Box 33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8" name="Text Box 33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79" name="Text Box 33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0" name="Text Box 33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1" name="Text Box 33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2" name="Text Box 33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3" name="Text Box 33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4" name="Text Box 33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5" name="Text Box 33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6" name="Text Box 33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7" name="Text Box 33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8" name="Text Box 33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89" name="Text Box 33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0" name="Text Box 33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1" name="Text Box 33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2" name="Text Box 33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3" name="Text Box 33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4" name="Text Box 33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5" name="Text Box 33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6" name="Text Box 33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7" name="Text Box 33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8" name="Text Box 33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099" name="Text Box 33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0" name="Text Box 33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1" name="Text Box 33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2" name="Text Box 33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3" name="Text Box 33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4" name="Text Box 33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5" name="Text Box 33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6" name="Text Box 33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7" name="Text Box 33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8" name="Text Box 33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09" name="Text Box 33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0" name="Text Box 33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1" name="Text Box 33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2" name="Text Box 33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3" name="Text Box 33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4" name="Text Box 33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5" name="Text Box 33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6" name="Text Box 33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7" name="Text Box 33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8" name="Text Box 33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19" name="Text Box 33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0" name="Text Box 33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1" name="Text Box 33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2" name="Text Box 33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3" name="Text Box 33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4" name="Text Box 33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5" name="Text Box 33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6" name="Text Box 33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7" name="Text Box 33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8" name="Text Box 33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29" name="Text Box 33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0" name="Text Box 33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1" name="Text Box 33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2" name="Text Box 33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3" name="Text Box 33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4" name="Text Box 33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5" name="Text Box 33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6" name="Text Box 33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7" name="Text Box 33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8" name="Text Box 33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39" name="Text Box 33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0" name="Text Box 33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1" name="Text Box 33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2" name="Text Box 34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3" name="Text Box 34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4" name="Text Box 34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5" name="Text Box 34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6" name="Text Box 34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7" name="Text Box 34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8" name="Text Box 34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49" name="Text Box 34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0" name="Text Box 34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1" name="Text Box 34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2" name="Text Box 34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3" name="Text Box 34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4" name="Text Box 34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5" name="Text Box 34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6" name="Text Box 34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7" name="Text Box 34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8" name="Text Box 34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59" name="Text Box 34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0" name="Text Box 34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1" name="Text Box 34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2" name="Text Box 34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3" name="Text Box 34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4" name="Text Box 34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5" name="Text Box 34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6" name="Text Box 34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7" name="Text Box 34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8" name="Text Box 34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69" name="Text Box 34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0" name="Text Box 34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1" name="Text Box 34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2" name="Text Box 34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3" name="Text Box 34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4" name="Text Box 34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5" name="Text Box 34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6" name="Text Box 34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7" name="Text Box 34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8" name="Text Box 34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79" name="Text Box 34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0" name="Text Box 34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1" name="Text Box 34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2" name="Text Box 34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3" name="Text Box 34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4" name="Text Box 34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5" name="Text Box 34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6" name="Text Box 34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7" name="Text Box 34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8" name="Text Box 34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89" name="Text Box 34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0" name="Text Box 34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1" name="Text Box 34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2" name="Text Box 34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3" name="Text Box 34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4" name="Text Box 34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5" name="Text Box 34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6" name="Text Box 34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7" name="Text Box 34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8" name="Text Box 34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199" name="Text Box 34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0" name="Text Box 34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1" name="Text Box 34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2" name="Text Box 34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3" name="Text Box 34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4" name="Text Box 34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5" name="Text Box 34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6" name="Text Box 34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7" name="Text Box 34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8" name="Text Box 34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09" name="Text Box 34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0" name="Text Box 34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1" name="Text Box 34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2" name="Text Box 34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3" name="Text Box 34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4" name="Text Box 34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5" name="Text Box 34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6" name="Text Box 34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7" name="Text Box 34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8" name="Text Box 34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19" name="Text Box 34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0" name="Text Box 34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1" name="Text Box 34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2" name="Text Box 34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3" name="Text Box 34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4" name="Text Box 34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5" name="Text Box 34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6" name="Text Box 34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7" name="Text Box 34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8" name="Text Box 34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29" name="Text Box 34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0" name="Text Box 34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1" name="Text Box 34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2" name="Text Box 34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3" name="Text Box 34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4" name="Text Box 34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5" name="Text Box 34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6" name="Text Box 34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7" name="Text Box 34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8" name="Text Box 34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39" name="Text Box 34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0" name="Text Box 34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1" name="Text Box 34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2" name="Text Box 35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3" name="Text Box 35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4" name="Text Box 35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5" name="Text Box 35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6" name="Text Box 35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7" name="Text Box 35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8" name="Text Box 35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49" name="Text Box 35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0" name="Text Box 35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1" name="Text Box 35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2" name="Text Box 35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3" name="Text Box 35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4" name="Text Box 35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5" name="Text Box 35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6" name="Text Box 35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7" name="Text Box 35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8" name="Text Box 35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59" name="Text Box 35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0" name="Text Box 35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1" name="Text Box 35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2" name="Text Box 35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3" name="Text Box 35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4" name="Text Box 35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5" name="Text Box 35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6" name="Text Box 35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7" name="Text Box 35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8" name="Text Box 35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69" name="Text Box 35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0" name="Text Box 35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1" name="Text Box 35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2" name="Text Box 35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3" name="Text Box 35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4" name="Text Box 35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5" name="Text Box 35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6" name="Text Box 35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7" name="Text Box 35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8" name="Text Box 35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79" name="Text Box 35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0" name="Text Box 35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1" name="Text Box 35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2" name="Text Box 35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3" name="Text Box 35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4" name="Text Box 35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5" name="Text Box 35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6" name="Text Box 35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7" name="Text Box 35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8" name="Text Box 35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89" name="Text Box 35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0" name="Text Box 35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1" name="Text Box 35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2" name="Text Box 35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3" name="Text Box 35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4" name="Text Box 35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5" name="Text Box 35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6" name="Text Box 35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7" name="Text Box 35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8" name="Text Box 35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299" name="Text Box 35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0" name="Text Box 35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1" name="Text Box 35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2" name="Text Box 35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3" name="Text Box 35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4" name="Text Box 35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5" name="Text Box 35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6" name="Text Box 35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7" name="Text Box 35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8" name="Text Box 35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09" name="Text Box 35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0" name="Text Box 35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1" name="Text Box 35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2" name="Text Box 35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3" name="Text Box 35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4" name="Text Box 35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5" name="Text Box 35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6" name="Text Box 35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7" name="Text Box 35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8" name="Text Box 35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19" name="Text Box 35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0" name="Text Box 35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1" name="Text Box 35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2" name="Text Box 35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3" name="Text Box 35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4" name="Text Box 35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5" name="Text Box 35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6" name="Text Box 35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7" name="Text Box 35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8" name="Text Box 35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29" name="Text Box 35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0" name="Text Box 35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1" name="Text Box 35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2" name="Text Box 35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3" name="Text Box 35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4" name="Text Box 35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5" name="Text Box 35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6" name="Text Box 35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7" name="Text Box 35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8" name="Text Box 35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39" name="Text Box 35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0" name="Text Box 35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1" name="Text Box 35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2" name="Text Box 36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3" name="Text Box 36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4" name="Text Box 36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5" name="Text Box 36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6" name="Text Box 36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7" name="Text Box 36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8" name="Text Box 36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49" name="Text Box 36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0" name="Text Box 36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1" name="Text Box 36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2" name="Text Box 36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3" name="Text Box 36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4" name="Text Box 36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5" name="Text Box 36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6" name="Text Box 36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7" name="Text Box 36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8" name="Text Box 36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59" name="Text Box 36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0" name="Text Box 36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1" name="Text Box 36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2" name="Text Box 36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3" name="Text Box 36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4" name="Text Box 36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5" name="Text Box 36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6" name="Text Box 36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7" name="Text Box 36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8" name="Text Box 36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69" name="Text Box 36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0" name="Text Box 36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1" name="Text Box 36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2" name="Text Box 36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3" name="Text Box 36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4" name="Text Box 36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5" name="Text Box 36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6" name="Text Box 36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7" name="Text Box 36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8" name="Text Box 36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79" name="Text Box 36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0" name="Text Box 36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1" name="Text Box 36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2" name="Text Box 36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3" name="Text Box 36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4" name="Text Box 36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5" name="Text Box 36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6" name="Text Box 36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7" name="Text Box 36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8" name="Text Box 36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89" name="Text Box 36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0" name="Text Box 36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1" name="Text Box 36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2" name="Text Box 36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3" name="Text Box 36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4" name="Text Box 36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5" name="Text Box 36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6" name="Text Box 36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7" name="Text Box 36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8" name="Text Box 36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399" name="Text Box 36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0" name="Text Box 36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1" name="Text Box 36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2" name="Text Box 36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3" name="Text Box 36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4" name="Text Box 36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5" name="Text Box 36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6" name="Text Box 36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7" name="Text Box 36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8" name="Text Box 36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09" name="Text Box 36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0" name="Text Box 36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1" name="Text Box 36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2" name="Text Box 36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3" name="Text Box 36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4" name="Text Box 36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5" name="Text Box 36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6" name="Text Box 36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7" name="Text Box 36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8" name="Text Box 36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19" name="Text Box 36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0" name="Text Box 36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1" name="Text Box 36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2" name="Text Box 36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3" name="Text Box 36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4" name="Text Box 36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5" name="Text Box 36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6" name="Text Box 36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7" name="Text Box 36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8" name="Text Box 36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29" name="Text Box 36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0" name="Text Box 36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1" name="Text Box 36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2" name="Text Box 36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3" name="Text Box 36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4" name="Text Box 36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5" name="Text Box 36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6" name="Text Box 36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7" name="Text Box 36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8" name="Text Box 36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39" name="Text Box 36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0" name="Text Box 36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1" name="Text Box 36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2" name="Text Box 37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3" name="Text Box 37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4" name="Text Box 37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5" name="Text Box 37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6" name="Text Box 37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7" name="Text Box 37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8" name="Text Box 37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49" name="Text Box 37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0" name="Text Box 37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1" name="Text Box 37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2" name="Text Box 37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3" name="Text Box 37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4" name="Text Box 37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5" name="Text Box 37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6" name="Text Box 37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7" name="Text Box 37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8" name="Text Box 37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59" name="Text Box 37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0" name="Text Box 37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1" name="Text Box 37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2" name="Text Box 37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3" name="Text Box 37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4" name="Text Box 37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5" name="Text Box 37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6" name="Text Box 37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7" name="Text Box 37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8" name="Text Box 37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69" name="Text Box 37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0" name="Text Box 37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1" name="Text Box 37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2" name="Text Box 37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3" name="Text Box 37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4" name="Text Box 37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5" name="Text Box 37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6" name="Text Box 37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7" name="Text Box 37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8" name="Text Box 37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79" name="Text Box 37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0" name="Text Box 37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1" name="Text Box 37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2" name="Text Box 37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3" name="Text Box 37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4" name="Text Box 37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5" name="Text Box 37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6" name="Text Box 37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7" name="Text Box 37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8" name="Text Box 37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89" name="Text Box 37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0" name="Text Box 37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1" name="Text Box 37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2" name="Text Box 37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3" name="Text Box 37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4" name="Text Box 37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5" name="Text Box 37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6" name="Text Box 37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7" name="Text Box 37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8" name="Text Box 37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499" name="Text Box 37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0" name="Text Box 37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1" name="Text Box 37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2" name="Text Box 37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3" name="Text Box 37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4" name="Text Box 37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5" name="Text Box 37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6" name="Text Box 37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7" name="Text Box 37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8" name="Text Box 37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09" name="Text Box 37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0" name="Text Box 37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1" name="Text Box 37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2" name="Text Box 37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3" name="Text Box 37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4" name="Text Box 37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5" name="Text Box 37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6" name="Text Box 37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7" name="Text Box 37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8" name="Text Box 37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19" name="Text Box 37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0" name="Text Box 37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1" name="Text Box 37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2" name="Text Box 37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3" name="Text Box 37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4" name="Text Box 37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5" name="Text Box 37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6" name="Text Box 37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7" name="Text Box 37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8" name="Text Box 37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29" name="Text Box 37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0" name="Text Box 37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1" name="Text Box 37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2" name="Text Box 37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3" name="Text Box 37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4" name="Text Box 37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5" name="Text Box 37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6" name="Text Box 37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7" name="Text Box 37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8" name="Text Box 37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39" name="Text Box 37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0" name="Text Box 37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1" name="Text Box 37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2" name="Text Box 38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3" name="Text Box 38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4" name="Text Box 38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5" name="Text Box 38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6" name="Text Box 38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7" name="Text Box 38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8" name="Text Box 38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49" name="Text Box 38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0" name="Text Box 38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1" name="Text Box 38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2" name="Text Box 38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3" name="Text Box 38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4" name="Text Box 38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5" name="Text Box 38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6" name="Text Box 38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7" name="Text Box 38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8" name="Text Box 38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59" name="Text Box 38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0" name="Text Box 38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1" name="Text Box 38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2" name="Text Box 38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3" name="Text Box 38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4" name="Text Box 38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5" name="Text Box 38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6" name="Text Box 38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7" name="Text Box 38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8" name="Text Box 38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69" name="Text Box 38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0" name="Text Box 38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1" name="Text Box 38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2" name="Text Box 38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3" name="Text Box 38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4" name="Text Box 38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5" name="Text Box 38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6" name="Text Box 38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7" name="Text Box 38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8" name="Text Box 38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79" name="Text Box 38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0" name="Text Box 38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1" name="Text Box 38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2" name="Text Box 38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3" name="Text Box 38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4" name="Text Box 38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5" name="Text Box 38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6" name="Text Box 38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7" name="Text Box 38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8" name="Text Box 38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89" name="Text Box 38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0" name="Text Box 38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1" name="Text Box 38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2" name="Text Box 38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3" name="Text Box 38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4" name="Text Box 38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5" name="Text Box 38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6" name="Text Box 38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7" name="Text Box 38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8" name="Text Box 38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599" name="Text Box 38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0" name="Text Box 38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1" name="Text Box 38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2" name="Text Box 38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3" name="Text Box 38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4" name="Text Box 38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5" name="Text Box 38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6" name="Text Box 38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7" name="Text Box 38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8" name="Text Box 38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09" name="Text Box 38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0" name="Text Box 38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1" name="Text Box 38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2" name="Text Box 38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3" name="Text Box 38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4" name="Text Box 38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5" name="Text Box 38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6" name="Text Box 38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7" name="Text Box 38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8" name="Text Box 38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19" name="Text Box 38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0" name="Text Box 38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1" name="Text Box 38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2" name="Text Box 38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3" name="Text Box 38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4" name="Text Box 38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5" name="Text Box 38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6" name="Text Box 38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7" name="Text Box 38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8" name="Text Box 38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29" name="Text Box 38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0" name="Text Box 38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1" name="Text Box 38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2" name="Text Box 38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3" name="Text Box 38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4" name="Text Box 38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5" name="Text Box 38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6" name="Text Box 38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7" name="Text Box 38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8" name="Text Box 38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39" name="Text Box 38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0" name="Text Box 38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1" name="Text Box 38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2" name="Text Box 39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3" name="Text Box 39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4" name="Text Box 39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5" name="Text Box 39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6" name="Text Box 39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7" name="Text Box 39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8" name="Text Box 39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49" name="Text Box 39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0" name="Text Box 39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1" name="Text Box 39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2" name="Text Box 39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3" name="Text Box 39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4" name="Text Box 39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5" name="Text Box 39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6" name="Text Box 39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7" name="Text Box 39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8" name="Text Box 39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59" name="Text Box 39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0" name="Text Box 39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1" name="Text Box 39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2" name="Text Box 39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3" name="Text Box 39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4" name="Text Box 39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5" name="Text Box 39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6" name="Text Box 39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7" name="Text Box 39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8" name="Text Box 39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69" name="Text Box 39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0" name="Text Box 39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1" name="Text Box 39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2" name="Text Box 39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3" name="Text Box 39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4" name="Text Box 39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5" name="Text Box 39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6" name="Text Box 39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7" name="Text Box 39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8" name="Text Box 39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79" name="Text Box 39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0" name="Text Box 39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1" name="Text Box 39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2" name="Text Box 39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3" name="Text Box 39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4" name="Text Box 39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5" name="Text Box 39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6" name="Text Box 39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7" name="Text Box 39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8" name="Text Box 39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89" name="Text Box 39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0" name="Text Box 39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1" name="Text Box 39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2" name="Text Box 39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3" name="Text Box 39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4" name="Text Box 39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5" name="Text Box 39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6" name="Text Box 39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7" name="Text Box 39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8" name="Text Box 39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699" name="Text Box 39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0" name="Text Box 39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1" name="Text Box 39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2" name="Text Box 39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3" name="Text Box 39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4" name="Text Box 39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5" name="Text Box 39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6" name="Text Box 39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7" name="Text Box 39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8" name="Text Box 39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09" name="Text Box 39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0" name="Text Box 39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1" name="Text Box 39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2" name="Text Box 39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3" name="Text Box 39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4" name="Text Box 39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5" name="Text Box 39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6" name="Text Box 39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7" name="Text Box 39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8" name="Text Box 39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19" name="Text Box 39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0" name="Text Box 39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1" name="Text Box 39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2" name="Text Box 39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3" name="Text Box 39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4" name="Text Box 39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5" name="Text Box 39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6" name="Text Box 39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7" name="Text Box 39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8" name="Text Box 39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29" name="Text Box 39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0" name="Text Box 39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1" name="Text Box 39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2" name="Text Box 39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3" name="Text Box 39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4" name="Text Box 39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5" name="Text Box 39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6" name="Text Box 39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7" name="Text Box 39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8" name="Text Box 39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39" name="Text Box 39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0" name="Text Box 39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1" name="Text Box 39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2" name="Text Box 40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3" name="Text Box 40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4" name="Text Box 40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5" name="Text Box 40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6" name="Text Box 40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7" name="Text Box 40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8" name="Text Box 40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49" name="Text Box 40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0" name="Text Box 40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1" name="Text Box 40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2" name="Text Box 40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3" name="Text Box 40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4" name="Text Box 40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5" name="Text Box 40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6" name="Text Box 40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7" name="Text Box 40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8" name="Text Box 40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59" name="Text Box 40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0" name="Text Box 40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1" name="Text Box 40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2" name="Text Box 40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3" name="Text Box 40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4" name="Text Box 40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5" name="Text Box 40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6" name="Text Box 40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7" name="Text Box 40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8" name="Text Box 40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69" name="Text Box 40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0" name="Text Box 40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1" name="Text Box 40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2" name="Text Box 40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3" name="Text Box 40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4" name="Text Box 40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5" name="Text Box 40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6" name="Text Box 40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7" name="Text Box 40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8" name="Text Box 40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79" name="Text Box 40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0" name="Text Box 40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1" name="Text Box 40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2" name="Text Box 40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3" name="Text Box 40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4" name="Text Box 40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5" name="Text Box 40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6" name="Text Box 40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7" name="Text Box 40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8" name="Text Box 40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89" name="Text Box 40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0" name="Text Box 40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1" name="Text Box 40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2" name="Text Box 40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3" name="Text Box 40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4" name="Text Box 40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5" name="Text Box 40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6" name="Text Box 40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7" name="Text Box 40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8" name="Text Box 40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799" name="Text Box 40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0" name="Text Box 40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1" name="Text Box 40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2" name="Text Box 40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3" name="Text Box 40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4" name="Text Box 40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5" name="Text Box 40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6" name="Text Box 40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7" name="Text Box 40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8" name="Text Box 40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09" name="Text Box 40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0" name="Text Box 40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1" name="Text Box 40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2" name="Text Box 40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3" name="Text Box 40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4" name="Text Box 40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5" name="Text Box 40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6" name="Text Box 40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7" name="Text Box 40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8" name="Text Box 40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19" name="Text Box 40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0" name="Text Box 40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1" name="Text Box 40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2" name="Text Box 40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3" name="Text Box 40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4" name="Text Box 40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5" name="Text Box 40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6" name="Text Box 40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7" name="Text Box 40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8" name="Text Box 40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29" name="Text Box 40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0" name="Text Box 40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1" name="Text Box 40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2" name="Text Box 40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3" name="Text Box 40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4" name="Text Box 40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5" name="Text Box 40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6" name="Text Box 40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7" name="Text Box 40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8" name="Text Box 40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39" name="Text Box 40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0" name="Text Box 40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1" name="Text Box 40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2" name="Text Box 41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3" name="Text Box 41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4" name="Text Box 41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5" name="Text Box 41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6" name="Text Box 41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7" name="Text Box 41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8" name="Text Box 41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49" name="Text Box 41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0" name="Text Box 41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1" name="Text Box 41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2" name="Text Box 41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3" name="Text Box 41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4" name="Text Box 41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5" name="Text Box 41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6" name="Text Box 41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7" name="Text Box 41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8" name="Text Box 41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59" name="Text Box 41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0" name="Text Box 41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1" name="Text Box 41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2" name="Text Box 41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3" name="Text Box 41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4" name="Text Box 41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5" name="Text Box 41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6" name="Text Box 41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7" name="Text Box 41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8" name="Text Box 41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69" name="Text Box 41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0" name="Text Box 41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1" name="Text Box 41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2" name="Text Box 41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3" name="Text Box 41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4" name="Text Box 41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5" name="Text Box 41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6" name="Text Box 41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7" name="Text Box 41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8" name="Text Box 41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79" name="Text Box 41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0" name="Text Box 41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1" name="Text Box 41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2" name="Text Box 41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3" name="Text Box 41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4" name="Text Box 41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5" name="Text Box 41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6" name="Text Box 41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7" name="Text Box 41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8" name="Text Box 41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89" name="Text Box 41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0" name="Text Box 41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1" name="Text Box 41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2" name="Text Box 41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3" name="Text Box 41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4" name="Text Box 41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5" name="Text Box 41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6" name="Text Box 41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7" name="Text Box 41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8" name="Text Box 41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899" name="Text Box 41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0" name="Text Box 41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1" name="Text Box 41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2" name="Text Box 41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3" name="Text Box 41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4" name="Text Box 41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5" name="Text Box 41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6" name="Text Box 41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7" name="Text Box 41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8" name="Text Box 41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09" name="Text Box 41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0" name="Text Box 41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1" name="Text Box 41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2" name="Text Box 41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3" name="Text Box 41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4" name="Text Box 41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5" name="Text Box 41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6" name="Text Box 41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7" name="Text Box 41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8" name="Text Box 41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19" name="Text Box 41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0" name="Text Box 41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1" name="Text Box 41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2" name="Text Box 41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3" name="Text Box 41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4" name="Text Box 41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5" name="Text Box 41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6" name="Text Box 41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7" name="Text Box 41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8" name="Text Box 41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29" name="Text Box 41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0" name="Text Box 41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1" name="Text Box 41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2" name="Text Box 41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3" name="Text Box 41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4" name="Text Box 41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5" name="Text Box 41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6" name="Text Box 41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7" name="Text Box 41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8" name="Text Box 41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39" name="Text Box 41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0" name="Text Box 41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1" name="Text Box 41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2" name="Text Box 42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3" name="Text Box 42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4" name="Text Box 42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5" name="Text Box 42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6" name="Text Box 42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7" name="Text Box 42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8" name="Text Box 42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49" name="Text Box 42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0" name="Text Box 42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1" name="Text Box 42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2" name="Text Box 42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3" name="Text Box 42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4" name="Text Box 42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5" name="Text Box 42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6" name="Text Box 42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7" name="Text Box 42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8" name="Text Box 42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59" name="Text Box 42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0" name="Text Box 42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1" name="Text Box 42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2" name="Text Box 42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3" name="Text Box 42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4" name="Text Box 42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5" name="Text Box 42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6" name="Text Box 42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7" name="Text Box 42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8" name="Text Box 42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69" name="Text Box 42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0" name="Text Box 42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1" name="Text Box 42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2" name="Text Box 42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3" name="Text Box 42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4" name="Text Box 42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5" name="Text Box 42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6" name="Text Box 42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7" name="Text Box 42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8" name="Text Box 42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79" name="Text Box 42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0" name="Text Box 42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1" name="Text Box 42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2" name="Text Box 42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3" name="Text Box 42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4" name="Text Box 42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5" name="Text Box 42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6" name="Text Box 42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7" name="Text Box 42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8" name="Text Box 42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89" name="Text Box 42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0" name="Text Box 42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1" name="Text Box 42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2" name="Text Box 42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3" name="Text Box 42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4" name="Text Box 42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5" name="Text Box 42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6" name="Text Box 42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7" name="Text Box 42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8" name="Text Box 42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9999" name="Text Box 42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0" name="Text Box 42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1" name="Text Box 42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2" name="Text Box 42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3" name="Text Box 42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4" name="Text Box 42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5" name="Text Box 42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6" name="Text Box 42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7" name="Text Box 42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8" name="Text Box 42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09" name="Text Box 42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0" name="Text Box 42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1" name="Text Box 42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2" name="Text Box 42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3" name="Text Box 42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4" name="Text Box 42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5" name="Text Box 42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6" name="Text Box 42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7" name="Text Box 42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8" name="Text Box 42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19" name="Text Box 42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0" name="Text Box 42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1" name="Text Box 42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2" name="Text Box 42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3" name="Text Box 42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4" name="Text Box 42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5" name="Text Box 42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6" name="Text Box 42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7" name="Text Box 42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8" name="Text Box 42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29" name="Text Box 42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0" name="Text Box 42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1" name="Text Box 42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2" name="Text Box 42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3" name="Text Box 42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4" name="Text Box 42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5" name="Text Box 42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6" name="Text Box 42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7" name="Text Box 42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8" name="Text Box 42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39" name="Text Box 42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0" name="Text Box 42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1" name="Text Box 42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2" name="Text Box 43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3" name="Text Box 43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4" name="Text Box 43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5" name="Text Box 43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6" name="Text Box 43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7" name="Text Box 43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8" name="Text Box 43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49" name="Text Box 43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0" name="Text Box 43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1" name="Text Box 43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2" name="Text Box 43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3" name="Text Box 43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4" name="Text Box 43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5" name="Text Box 43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6" name="Text Box 43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7" name="Text Box 43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8" name="Text Box 43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59" name="Text Box 43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0" name="Text Box 43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1" name="Text Box 43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2" name="Text Box 43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3" name="Text Box 43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4" name="Text Box 43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5" name="Text Box 43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6" name="Text Box 43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7" name="Text Box 43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8" name="Text Box 43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69" name="Text Box 43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0" name="Text Box 43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1" name="Text Box 43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2" name="Text Box 43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3" name="Text Box 43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4" name="Text Box 43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5" name="Text Box 43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6" name="Text Box 43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7" name="Text Box 43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8" name="Text Box 43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79" name="Text Box 43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0" name="Text Box 43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1" name="Text Box 43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2" name="Text Box 43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3" name="Text Box 43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4" name="Text Box 43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5" name="Text Box 43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6" name="Text Box 43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7" name="Text Box 43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8" name="Text Box 43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89" name="Text Box 43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0" name="Text Box 43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1" name="Text Box 43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2" name="Text Box 43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3" name="Text Box 43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4" name="Text Box 43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5" name="Text Box 43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6" name="Text Box 43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7" name="Text Box 43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8" name="Text Box 43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099" name="Text Box 43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0" name="Text Box 43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1" name="Text Box 43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2" name="Text Box 43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3" name="Text Box 43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4" name="Text Box 43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5" name="Text Box 43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6" name="Text Box 43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7" name="Text Box 43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8" name="Text Box 43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09" name="Text Box 43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0" name="Text Box 43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1" name="Text Box 43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2" name="Text Box 43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3" name="Text Box 43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4" name="Text Box 43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5" name="Text Box 43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6" name="Text Box 43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7" name="Text Box 43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8" name="Text Box 43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19" name="Text Box 43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0" name="Text Box 43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1" name="Text Box 43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2" name="Text Box 43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3" name="Text Box 43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4" name="Text Box 43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5" name="Text Box 43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6" name="Text Box 43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7" name="Text Box 43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8" name="Text Box 43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29" name="Text Box 43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0" name="Text Box 43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1" name="Text Box 43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2" name="Text Box 43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3" name="Text Box 43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4" name="Text Box 43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5" name="Text Box 43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6" name="Text Box 43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7" name="Text Box 43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8" name="Text Box 43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39" name="Text Box 43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0" name="Text Box 43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1" name="Text Box 43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2" name="Text Box 44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3" name="Text Box 44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4" name="Text Box 44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5" name="Text Box 44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6" name="Text Box 44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7" name="Text Box 44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8" name="Text Box 44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49" name="Text Box 44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0" name="Text Box 44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1" name="Text Box 44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2" name="Text Box 44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3" name="Text Box 44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4" name="Text Box 44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5" name="Text Box 44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6" name="Text Box 44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7" name="Text Box 44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8" name="Text Box 44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59" name="Text Box 44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0" name="Text Box 44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1" name="Text Box 44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2" name="Text Box 44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3" name="Text Box 44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4" name="Text Box 44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5" name="Text Box 44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6" name="Text Box 44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7" name="Text Box 44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8" name="Text Box 44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69" name="Text Box 44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0" name="Text Box 44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1" name="Text Box 44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2" name="Text Box 44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3" name="Text Box 44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4" name="Text Box 44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5" name="Text Box 44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6" name="Text Box 44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7" name="Text Box 44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8" name="Text Box 44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79" name="Text Box 44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0" name="Text Box 44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1" name="Text Box 44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2" name="Text Box 44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3" name="Text Box 44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4" name="Text Box 44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5" name="Text Box 44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6" name="Text Box 44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7" name="Text Box 44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8" name="Text Box 44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89" name="Text Box 44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0" name="Text Box 44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1" name="Text Box 44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2" name="Text Box 44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3" name="Text Box 44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4" name="Text Box 44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5" name="Text Box 44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6" name="Text Box 44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7" name="Text Box 44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8" name="Text Box 44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199" name="Text Box 44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0" name="Text Box 44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1" name="Text Box 44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2" name="Text Box 44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3" name="Text Box 44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4" name="Text Box 44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5" name="Text Box 44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6" name="Text Box 44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7" name="Text Box 44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8" name="Text Box 44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09" name="Text Box 44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0" name="Text Box 44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1" name="Text Box 44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2" name="Text Box 44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3" name="Text Box 44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4" name="Text Box 44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5" name="Text Box 44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6" name="Text Box 44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7" name="Text Box 44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8" name="Text Box 44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19" name="Text Box 44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0" name="Text Box 44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1" name="Text Box 44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2" name="Text Box 44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3" name="Text Box 44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4" name="Text Box 44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5" name="Text Box 44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6" name="Text Box 44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7" name="Text Box 44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8" name="Text Box 44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29" name="Text Box 44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0" name="Text Box 44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1" name="Text Box 44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2" name="Text Box 44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3" name="Text Box 44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4" name="Text Box 44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5" name="Text Box 44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6" name="Text Box 44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7" name="Text Box 44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8" name="Text Box 44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39" name="Text Box 44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0" name="Text Box 44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1" name="Text Box 44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2" name="Text Box 45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3" name="Text Box 45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4" name="Text Box 45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5" name="Text Box 45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6" name="Text Box 45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7" name="Text Box 45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8" name="Text Box 45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49" name="Text Box 45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0" name="Text Box 45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1" name="Text Box 45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2" name="Text Box 45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3" name="Text Box 45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4" name="Text Box 45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5" name="Text Box 45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6" name="Text Box 45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7" name="Text Box 45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8" name="Text Box 45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59" name="Text Box 45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0" name="Text Box 45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1" name="Text Box 45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2" name="Text Box 45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3" name="Text Box 45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4" name="Text Box 45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5" name="Text Box 45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6" name="Text Box 45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7" name="Text Box 45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8" name="Text Box 45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69" name="Text Box 45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0" name="Text Box 45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1" name="Text Box 45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2" name="Text Box 45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3" name="Text Box 45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4" name="Text Box 45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5" name="Text Box 45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6" name="Text Box 45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7" name="Text Box 45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8" name="Text Box 45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79" name="Text Box 45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0" name="Text Box 45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1" name="Text Box 45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2" name="Text Box 45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3" name="Text Box 45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4" name="Text Box 45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5" name="Text Box 45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6" name="Text Box 45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7" name="Text Box 45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8" name="Text Box 45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89" name="Text Box 45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0" name="Text Box 45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1" name="Text Box 45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2" name="Text Box 45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3" name="Text Box 45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4" name="Text Box 45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5" name="Text Box 45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6" name="Text Box 45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7" name="Text Box 45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8" name="Text Box 45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299" name="Text Box 45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0" name="Text Box 45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1" name="Text Box 45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2" name="Text Box 45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3" name="Text Box 45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4" name="Text Box 45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5" name="Text Box 45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6" name="Text Box 45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7" name="Text Box 45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8" name="Text Box 45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09" name="Text Box 45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0" name="Text Box 45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1" name="Text Box 45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2" name="Text Box 45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3" name="Text Box 45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4" name="Text Box 45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5" name="Text Box 45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6" name="Text Box 45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7" name="Text Box 45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8" name="Text Box 45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19" name="Text Box 45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0" name="Text Box 45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1" name="Text Box 45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2" name="Text Box 45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3" name="Text Box 45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4" name="Text Box 45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5" name="Text Box 45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6" name="Text Box 45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7" name="Text Box 45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8" name="Text Box 45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29" name="Text Box 45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0" name="Text Box 45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1" name="Text Box 45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2" name="Text Box 45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3" name="Text Box 45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4" name="Text Box 45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5" name="Text Box 45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6" name="Text Box 45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7" name="Text Box 45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8" name="Text Box 45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39" name="Text Box 45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0" name="Text Box 45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1" name="Text Box 45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2" name="Text Box 46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3" name="Text Box 46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4" name="Text Box 46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5" name="Text Box 46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6" name="Text Box 46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7" name="Text Box 46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8" name="Text Box 46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49" name="Text Box 46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0" name="Text Box 46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1" name="Text Box 46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2" name="Text Box 46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3" name="Text Box 46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4" name="Text Box 46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5" name="Text Box 46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6" name="Text Box 46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7" name="Text Box 46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8" name="Text Box 46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59" name="Text Box 46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0" name="Text Box 46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1" name="Text Box 46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2" name="Text Box 46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3" name="Text Box 46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4" name="Text Box 46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5" name="Text Box 46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6" name="Text Box 46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7" name="Text Box 46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8" name="Text Box 46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69" name="Text Box 46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0" name="Text Box 46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1" name="Text Box 46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2" name="Text Box 46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3" name="Text Box 46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4" name="Text Box 46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5" name="Text Box 46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6" name="Text Box 46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7" name="Text Box 46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8" name="Text Box 46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79" name="Text Box 46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0" name="Text Box 46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1" name="Text Box 46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2" name="Text Box 46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3" name="Text Box 46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4" name="Text Box 46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5" name="Text Box 46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6" name="Text Box 46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7" name="Text Box 46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8" name="Text Box 46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89" name="Text Box 46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0" name="Text Box 46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1" name="Text Box 46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2" name="Text Box 46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3" name="Text Box 46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4" name="Text Box 46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5" name="Text Box 46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6" name="Text Box 46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7" name="Text Box 46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8" name="Text Box 46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399" name="Text Box 46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0" name="Text Box 46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1" name="Text Box 46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2" name="Text Box 46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3" name="Text Box 46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4" name="Text Box 46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5" name="Text Box 46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6" name="Text Box 46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7" name="Text Box 46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8" name="Text Box 46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09" name="Text Box 46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0" name="Text Box 46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1" name="Text Box 46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2" name="Text Box 46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3" name="Text Box 46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4" name="Text Box 46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5" name="Text Box 46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6" name="Text Box 46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7" name="Text Box 46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8" name="Text Box 46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19" name="Text Box 46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0" name="Text Box 46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1" name="Text Box 46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2" name="Text Box 46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3" name="Text Box 46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4" name="Text Box 46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5" name="Text Box 46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6" name="Text Box 46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7" name="Text Box 46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8" name="Text Box 46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29" name="Text Box 46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0" name="Text Box 46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1" name="Text Box 46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2" name="Text Box 46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3" name="Text Box 46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4" name="Text Box 46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5" name="Text Box 46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6" name="Text Box 46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7" name="Text Box 46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8" name="Text Box 46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39" name="Text Box 46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0" name="Text Box 46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1" name="Text Box 46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2" name="Text Box 47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3" name="Text Box 47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4" name="Text Box 47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5" name="Text Box 47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6" name="Text Box 47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7" name="Text Box 47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8" name="Text Box 47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49" name="Text Box 47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0" name="Text Box 47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1" name="Text Box 47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2" name="Text Box 47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3" name="Text Box 47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4" name="Text Box 47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5" name="Text Box 47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6" name="Text Box 47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7" name="Text Box 47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8" name="Text Box 47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59" name="Text Box 47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0" name="Text Box 47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1" name="Text Box 47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2" name="Text Box 47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3" name="Text Box 47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4" name="Text Box 47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5" name="Text Box 47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6" name="Text Box 47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7" name="Text Box 47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8" name="Text Box 47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69" name="Text Box 47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0" name="Text Box 47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1" name="Text Box 47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2" name="Text Box 47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3" name="Text Box 47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4" name="Text Box 47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5" name="Text Box 47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6" name="Text Box 47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7" name="Text Box 47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8" name="Text Box 47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79" name="Text Box 47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0" name="Text Box 47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1" name="Text Box 47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2" name="Text Box 47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3" name="Text Box 47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4" name="Text Box 47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5" name="Text Box 47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6" name="Text Box 47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7" name="Text Box 47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8" name="Text Box 47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89" name="Text Box 47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0" name="Text Box 47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1" name="Text Box 47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2" name="Text Box 47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3" name="Text Box 47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4" name="Text Box 47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5" name="Text Box 47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6" name="Text Box 47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7" name="Text Box 47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8" name="Text Box 47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499" name="Text Box 47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0" name="Text Box 47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1" name="Text Box 47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2" name="Text Box 47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3" name="Text Box 47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4" name="Text Box 47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5" name="Text Box 47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6" name="Text Box 47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7" name="Text Box 47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8" name="Text Box 47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09" name="Text Box 47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0" name="Text Box 47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1" name="Text Box 47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2" name="Text Box 47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3" name="Text Box 47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4" name="Text Box 47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5" name="Text Box 47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6" name="Text Box 47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7" name="Text Box 47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8" name="Text Box 47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19" name="Text Box 47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0" name="Text Box 47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1" name="Text Box 47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2" name="Text Box 47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3" name="Text Box 47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4" name="Text Box 47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5" name="Text Box 47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6" name="Text Box 47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7" name="Text Box 47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8" name="Text Box 47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29" name="Text Box 47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0" name="Text Box 47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1" name="Text Box 47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2" name="Text Box 47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3" name="Text Box 47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4" name="Text Box 47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5" name="Text Box 47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6" name="Text Box 47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7" name="Text Box 47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8" name="Text Box 47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39" name="Text Box 47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0" name="Text Box 47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1" name="Text Box 47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2" name="Text Box 48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3" name="Text Box 48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4" name="Text Box 48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5" name="Text Box 48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6" name="Text Box 48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7" name="Text Box 48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8" name="Text Box 48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49" name="Text Box 48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0" name="Text Box 48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1" name="Text Box 48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2" name="Text Box 48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3" name="Text Box 48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4" name="Text Box 48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5" name="Text Box 48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6" name="Text Box 48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7" name="Text Box 48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8" name="Text Box 48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59" name="Text Box 48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0" name="Text Box 48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1" name="Text Box 48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2" name="Text Box 48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3" name="Text Box 48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4" name="Text Box 48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5" name="Text Box 48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6" name="Text Box 48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7" name="Text Box 48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8" name="Text Box 48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69" name="Text Box 48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0" name="Text Box 48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1" name="Text Box 48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2" name="Text Box 48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3" name="Text Box 48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4" name="Text Box 48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5" name="Text Box 48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6" name="Text Box 48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7" name="Text Box 48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8" name="Text Box 48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79" name="Text Box 48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0" name="Text Box 48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1" name="Text Box 48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2" name="Text Box 48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3" name="Text Box 48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4" name="Text Box 48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5" name="Text Box 48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6" name="Text Box 48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7" name="Text Box 48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8" name="Text Box 48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89" name="Text Box 48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0" name="Text Box 48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1" name="Text Box 48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2" name="Text Box 48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3" name="Text Box 48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4" name="Text Box 48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5" name="Text Box 48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6" name="Text Box 48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7" name="Text Box 48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8" name="Text Box 48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599" name="Text Box 48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0" name="Text Box 48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1" name="Text Box 48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2" name="Text Box 48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3" name="Text Box 48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4" name="Text Box 48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5" name="Text Box 48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6" name="Text Box 48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7" name="Text Box 48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8" name="Text Box 48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09" name="Text Box 48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0" name="Text Box 48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1" name="Text Box 48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2" name="Text Box 48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3" name="Text Box 48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4" name="Text Box 48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5" name="Text Box 48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6" name="Text Box 48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7" name="Text Box 48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8" name="Text Box 48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19" name="Text Box 48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0" name="Text Box 48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1" name="Text Box 48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2" name="Text Box 48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3" name="Text Box 48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4" name="Text Box 48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5" name="Text Box 48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6" name="Text Box 48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7" name="Text Box 48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8" name="Text Box 48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29" name="Text Box 48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0" name="Text Box 48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1" name="Text Box 48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2" name="Text Box 48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3" name="Text Box 48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4" name="Text Box 48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5" name="Text Box 48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6" name="Text Box 48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7" name="Text Box 48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8" name="Text Box 48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39" name="Text Box 48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0" name="Text Box 48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1" name="Text Box 48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2" name="Text Box 49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3" name="Text Box 49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4" name="Text Box 49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5" name="Text Box 49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6" name="Text Box 49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7" name="Text Box 49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8" name="Text Box 49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49" name="Text Box 49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0" name="Text Box 49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1" name="Text Box 49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2" name="Text Box 49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3" name="Text Box 49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4" name="Text Box 49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5" name="Text Box 49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6" name="Text Box 49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7" name="Text Box 49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8" name="Text Box 49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59" name="Text Box 49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0" name="Text Box 49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1" name="Text Box 49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2" name="Text Box 49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3" name="Text Box 49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4" name="Text Box 49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5" name="Text Box 49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6" name="Text Box 49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7" name="Text Box 49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8" name="Text Box 49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69" name="Text Box 49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0" name="Text Box 49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1" name="Text Box 49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2" name="Text Box 49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3" name="Text Box 49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4" name="Text Box 49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5" name="Text Box 49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6" name="Text Box 49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7" name="Text Box 49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8" name="Text Box 49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79" name="Text Box 49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0" name="Text Box 49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1" name="Text Box 49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2" name="Text Box 49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3" name="Text Box 49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4" name="Text Box 49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5" name="Text Box 49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6" name="Text Box 49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7" name="Text Box 49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8" name="Text Box 49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89" name="Text Box 49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0" name="Text Box 49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1" name="Text Box 49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2" name="Text Box 49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3" name="Text Box 49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4" name="Text Box 49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5" name="Text Box 49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6" name="Text Box 49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7" name="Text Box 49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8" name="Text Box 49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699" name="Text Box 49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0" name="Text Box 49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1" name="Text Box 49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2" name="Text Box 49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3" name="Text Box 49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4" name="Text Box 49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5" name="Text Box 49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6" name="Text Box 49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7" name="Text Box 49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8" name="Text Box 49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09" name="Text Box 49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0" name="Text Box 49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1" name="Text Box 49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2" name="Text Box 49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3" name="Text Box 49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4" name="Text Box 49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5" name="Text Box 49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6" name="Text Box 49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7" name="Text Box 49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8" name="Text Box 49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19" name="Text Box 49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0" name="Text Box 49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1" name="Text Box 49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2" name="Text Box 49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3" name="Text Box 49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4" name="Text Box 49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5" name="Text Box 49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6" name="Text Box 49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7" name="Text Box 49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8" name="Text Box 49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29" name="Text Box 49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0" name="Text Box 49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1" name="Text Box 49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2" name="Text Box 49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3" name="Text Box 49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4" name="Text Box 49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5" name="Text Box 49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6" name="Text Box 49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7" name="Text Box 49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8" name="Text Box 49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39" name="Text Box 49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0" name="Text Box 49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1" name="Text Box 49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2" name="Text Box 50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3" name="Text Box 50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4" name="Text Box 50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5" name="Text Box 50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6" name="Text Box 50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7" name="Text Box 50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8" name="Text Box 50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49" name="Text Box 50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0" name="Text Box 50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1" name="Text Box 50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2" name="Text Box 50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3" name="Text Box 50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4" name="Text Box 50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5" name="Text Box 50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6" name="Text Box 50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7" name="Text Box 50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8" name="Text Box 50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59" name="Text Box 50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0" name="Text Box 50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1" name="Text Box 50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2" name="Text Box 50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3" name="Text Box 50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4" name="Text Box 50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5" name="Text Box 50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6" name="Text Box 50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7" name="Text Box 50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8" name="Text Box 50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69" name="Text Box 50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0" name="Text Box 50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1" name="Text Box 50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2" name="Text Box 50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3" name="Text Box 50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4" name="Text Box 50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5" name="Text Box 50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6" name="Text Box 50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7" name="Text Box 50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8" name="Text Box 50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79" name="Text Box 50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0" name="Text Box 50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1" name="Text Box 50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2" name="Text Box 50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3" name="Text Box 50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4" name="Text Box 50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5" name="Text Box 50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6" name="Text Box 50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7" name="Text Box 50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8" name="Text Box 50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89" name="Text Box 50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0" name="Text Box 50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1" name="Text Box 50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2" name="Text Box 50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3" name="Text Box 50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4" name="Text Box 50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5" name="Text Box 50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6" name="Text Box 50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7" name="Text Box 50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8" name="Text Box 50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799" name="Text Box 50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0" name="Text Box 50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1" name="Text Box 50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2" name="Text Box 50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3" name="Text Box 50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4" name="Text Box 50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5" name="Text Box 50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6" name="Text Box 50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7" name="Text Box 50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8" name="Text Box 50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09" name="Text Box 50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0" name="Text Box 50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1" name="Text Box 50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2" name="Text Box 50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3" name="Text Box 50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4" name="Text Box 50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5" name="Text Box 50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6" name="Text Box 50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7" name="Text Box 50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8" name="Text Box 50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19" name="Text Box 50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0" name="Text Box 50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1" name="Text Box 50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2" name="Text Box 50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3" name="Text Box 50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4" name="Text Box 50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5" name="Text Box 50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6" name="Text Box 50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7" name="Text Box 50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8" name="Text Box 50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29" name="Text Box 50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0" name="Text Box 50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1" name="Text Box 50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2" name="Text Box 50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3" name="Text Box 50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4" name="Text Box 50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5" name="Text Box 50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6" name="Text Box 50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7" name="Text Box 50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8" name="Text Box 50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39" name="Text Box 50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0" name="Text Box 50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1" name="Text Box 50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2" name="Text Box 51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3" name="Text Box 51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4" name="Text Box 51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5" name="Text Box 51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6" name="Text Box 51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7" name="Text Box 51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8" name="Text Box 51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49" name="Text Box 51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0" name="Text Box 51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1" name="Text Box 51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2" name="Text Box 51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3" name="Text Box 51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4" name="Text Box 51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5" name="Text Box 51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6" name="Text Box 51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7" name="Text Box 51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8" name="Text Box 51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59" name="Text Box 51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0" name="Text Box 51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1" name="Text Box 51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2" name="Text Box 51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3" name="Text Box 51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4" name="Text Box 51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5" name="Text Box 51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6" name="Text Box 51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7" name="Text Box 51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8" name="Text Box 51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69" name="Text Box 51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0" name="Text Box 51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1" name="Text Box 51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2" name="Text Box 51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3" name="Text Box 51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4" name="Text Box 51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5" name="Text Box 51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6" name="Text Box 51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7" name="Text Box 51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8" name="Text Box 51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79" name="Text Box 51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0" name="Text Box 51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1" name="Text Box 51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2" name="Text Box 51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3" name="Text Box 51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4" name="Text Box 51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5" name="Text Box 51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6" name="Text Box 51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7" name="Text Box 51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8" name="Text Box 51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89" name="Text Box 51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0" name="Text Box 51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1" name="Text Box 51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2" name="Text Box 51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3" name="Text Box 51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4" name="Text Box 51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5" name="Text Box 51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6" name="Text Box 51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7" name="Text Box 51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8" name="Text Box 51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899" name="Text Box 51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0" name="Text Box 51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1" name="Text Box 51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2" name="Text Box 51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3" name="Text Box 51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4" name="Text Box 51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5" name="Text Box 51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6" name="Text Box 51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7" name="Text Box 51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8" name="Text Box 51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09" name="Text Box 51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0" name="Text Box 51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1" name="Text Box 51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2" name="Text Box 51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3" name="Text Box 51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4" name="Text Box 51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5" name="Text Box 51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6" name="Text Box 51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7" name="Text Box 51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8" name="Text Box 51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19" name="Text Box 51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0" name="Text Box 517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1" name="Text Box 517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2" name="Text Box 518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3" name="Text Box 518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4" name="Text Box 518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5" name="Text Box 518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6" name="Text Box 518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7" name="Text Box 518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8" name="Text Box 518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29" name="Text Box 518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0" name="Text Box 518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1" name="Text Box 518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2" name="Text Box 519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3" name="Text Box 519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4" name="Text Box 519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5" name="Text Box 519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6" name="Text Box 519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7" name="Text Box 519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8" name="Text Box 519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39" name="Text Box 519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0" name="Text Box 519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1" name="Text Box 519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2" name="Text Box 520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3" name="Text Box 520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4" name="Text Box 520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5" name="Text Box 520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6" name="Text Box 520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7" name="Text Box 520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8" name="Text Box 520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49" name="Text Box 520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0" name="Text Box 520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1" name="Text Box 520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2" name="Text Box 521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3" name="Text Box 521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4" name="Text Box 521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5" name="Text Box 521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6" name="Text Box 521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7" name="Text Box 521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8" name="Text Box 521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59" name="Text Box 521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0" name="Text Box 521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1" name="Text Box 521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2" name="Text Box 522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3" name="Text Box 522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4" name="Text Box 522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5" name="Text Box 522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6" name="Text Box 522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7" name="Text Box 522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8" name="Text Box 522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69" name="Text Box 522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0" name="Text Box 522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1" name="Text Box 522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2" name="Text Box 523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3" name="Text Box 523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4" name="Text Box 523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5" name="Text Box 523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6" name="Text Box 523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7" name="Text Box 523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8" name="Text Box 523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79" name="Text Box 523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0" name="Text Box 523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1" name="Text Box 523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2" name="Text Box 524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3" name="Text Box 524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4" name="Text Box 524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5" name="Text Box 524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6" name="Text Box 524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7" name="Text Box 524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8" name="Text Box 524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89" name="Text Box 524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0" name="Text Box 524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1" name="Text Box 524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2" name="Text Box 525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3" name="Text Box 525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4" name="Text Box 525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5" name="Text Box 525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6" name="Text Box 525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7" name="Text Box 525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8" name="Text Box 525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0999" name="Text Box 525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0" name="Text Box 525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1" name="Text Box 525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2" name="Text Box 526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3" name="Text Box 526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4" name="Text Box 526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5" name="Text Box 526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6" name="Text Box 526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7" name="Text Box 526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8" name="Text Box 526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09" name="Text Box 526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0" name="Text Box 5268"/>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1" name="Text Box 5269"/>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2" name="Text Box 5270"/>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3" name="Text Box 5271"/>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4" name="Text Box 5272"/>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5" name="Text Box 5273"/>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6" name="Text Box 5274"/>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7" name="Text Box 5275"/>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8" name="Text Box 5276"/>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292</xdr:row>
      <xdr:rowOff>0</xdr:rowOff>
    </xdr:from>
    <xdr:ext cx="85725" cy="205410"/>
    <xdr:sp macro="" textlink="">
      <xdr:nvSpPr>
        <xdr:cNvPr id="11019" name="Text Box 5277"/>
        <xdr:cNvSpPr txBox="1">
          <a:spLocks noChangeArrowheads="1"/>
        </xdr:cNvSpPr>
      </xdr:nvSpPr>
      <xdr:spPr bwMode="auto">
        <a:xfrm>
          <a:off x="4686300" y="55626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4" name="Text Box 25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5" name="Text Box 25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6" name="Text Box 25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7" name="Text Box 25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8" name="Text Box 25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29" name="Text Box 25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0" name="Text Box 25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1" name="Text Box 25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2" name="Text Box 25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3" name="Text Box 25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4" name="Text Box 25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5" name="Text Box 25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6" name="Text Box 25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7" name="Text Box 25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8" name="Text Box 26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39" name="Text Box 26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0" name="Text Box 26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1" name="Text Box 26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2" name="Text Box 26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3" name="Text Box 26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4" name="Text Box 26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5" name="Text Box 26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6" name="Text Box 26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7" name="Text Box 26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8" name="Text Box 26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49" name="Text Box 26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0" name="Text Box 26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1" name="Text Box 26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2" name="Text Box 26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3" name="Text Box 26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4" name="Text Box 26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5" name="Text Box 26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6" name="Text Box 26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7" name="Text Box 26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8" name="Text Box 26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59" name="Text Box 26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0" name="Text Box 26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1" name="Text Box 26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2" name="Text Box 26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3" name="Text Box 26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4" name="Text Box 26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5" name="Text Box 26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6" name="Text Box 26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7" name="Text Box 26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8" name="Text Box 26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69" name="Text Box 26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0" name="Text Box 26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1" name="Text Box 26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2" name="Text Box 26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3" name="Text Box 26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4" name="Text Box 26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5" name="Text Box 26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6" name="Text Box 26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7" name="Text Box 26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8" name="Text Box 26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79" name="Text Box 26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0" name="Text Box 26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1" name="Text Box 26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2" name="Text Box 26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3" name="Text Box 26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4" name="Text Box 26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5" name="Text Box 26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6" name="Text Box 26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7" name="Text Box 26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8" name="Text Box 26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89" name="Text Box 26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0" name="Text Box 26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1" name="Text Box 26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2" name="Text Box 26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3" name="Text Box 26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4" name="Text Box 26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5" name="Text Box 26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6" name="Text Box 27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7" name="Text Box 27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8" name="Text Box 27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899" name="Text Box 27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0" name="Text Box 27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1" name="Text Box 27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2" name="Text Box 27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3" name="Text Box 27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4" name="Text Box 27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5" name="Text Box 27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6" name="Text Box 27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7" name="Text Box 27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8" name="Text Box 27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09" name="Text Box 27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0" name="Text Box 27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1" name="Text Box 27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2" name="Text Box 27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3" name="Text Box 27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4" name="Text Box 27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5" name="Text Box 27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6" name="Text Box 27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7" name="Text Box 27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8" name="Text Box 27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19" name="Text Box 27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0" name="Text Box 27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1" name="Text Box 27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2" name="Text Box 27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3" name="Text Box 27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4" name="Text Box 27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5" name="Text Box 27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6" name="Text Box 27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7" name="Text Box 27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8" name="Text Box 27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29" name="Text Box 27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0" name="Text Box 27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1" name="Text Box 27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2" name="Text Box 27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3" name="Text Box 27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4" name="Text Box 27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5" name="Text Box 27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6" name="Text Box 27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7" name="Text Box 27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8" name="Text Box 27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39" name="Text Box 27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0" name="Text Box 27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1" name="Text Box 27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2" name="Text Box 27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3" name="Text Box 27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4" name="Text Box 27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5" name="Text Box 27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6" name="Text Box 27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7" name="Text Box 27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8" name="Text Box 27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49" name="Text Box 27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0" name="Text Box 27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1" name="Text Box 27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2" name="Text Box 27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3" name="Text Box 27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4" name="Text Box 27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5" name="Text Box 27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6" name="Text Box 27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7" name="Text Box 27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8" name="Text Box 27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59" name="Text Box 27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0" name="Text Box 27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1" name="Text Box 27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2" name="Text Box 27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3" name="Text Box 27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4" name="Text Box 27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5" name="Text Box 27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6" name="Text Box 27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7" name="Text Box 27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8" name="Text Box 27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69" name="Text Box 27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0" name="Text Box 27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1" name="Text Box 27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2" name="Text Box 27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3" name="Text Box 27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4" name="Text Box 27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5" name="Text Box 27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6" name="Text Box 27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7" name="Text Box 27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8" name="Text Box 27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79" name="Text Box 27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0" name="Text Box 27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1" name="Text Box 27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2" name="Text Box 27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3" name="Text Box 27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4" name="Text Box 27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5" name="Text Box 27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6" name="Text Box 27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7" name="Text Box 27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8" name="Text Box 27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89" name="Text Box 27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0" name="Text Box 27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1" name="Text Box 27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2" name="Text Box 27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3" name="Text Box 27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4" name="Text Box 27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5" name="Text Box 27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6" name="Text Box 28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7" name="Text Box 28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8" name="Text Box 28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2999" name="Text Box 28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0" name="Text Box 28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1" name="Text Box 28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2" name="Text Box 28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3" name="Text Box 28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4" name="Text Box 28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5" name="Text Box 28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6" name="Text Box 28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7" name="Text Box 28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8" name="Text Box 28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09" name="Text Box 28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0" name="Text Box 28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1" name="Text Box 28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2" name="Text Box 28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3" name="Text Box 28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4" name="Text Box 28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5" name="Text Box 28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6" name="Text Box 28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7" name="Text Box 28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8" name="Text Box 28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19" name="Text Box 28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0" name="Text Box 28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1" name="Text Box 28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2" name="Text Box 28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3" name="Text Box 28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4" name="Text Box 28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5" name="Text Box 28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6" name="Text Box 28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7" name="Text Box 28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8" name="Text Box 28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29" name="Text Box 28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0" name="Text Box 28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1" name="Text Box 28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2" name="Text Box 28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3" name="Text Box 28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4" name="Text Box 28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5" name="Text Box 28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6" name="Text Box 28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7" name="Text Box 28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8" name="Text Box 28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39" name="Text Box 28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0" name="Text Box 28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1" name="Text Box 28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2" name="Text Box 28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3" name="Text Box 28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4" name="Text Box 28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5" name="Text Box 28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6" name="Text Box 28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7" name="Text Box 28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8" name="Text Box 28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49" name="Text Box 28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0" name="Text Box 28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1" name="Text Box 28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2" name="Text Box 28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3" name="Text Box 28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4" name="Text Box 28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5" name="Text Box 28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6" name="Text Box 28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7" name="Text Box 28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8" name="Text Box 28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59" name="Text Box 28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0" name="Text Box 28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1" name="Text Box 28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2" name="Text Box 28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3" name="Text Box 28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4" name="Text Box 28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5" name="Text Box 28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6" name="Text Box 28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7" name="Text Box 28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8" name="Text Box 28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69" name="Text Box 28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0" name="Text Box 28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1" name="Text Box 28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2" name="Text Box 28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3" name="Text Box 28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4" name="Text Box 28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5" name="Text Box 28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6" name="Text Box 28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7" name="Text Box 28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8" name="Text Box 28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79" name="Text Box 28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0" name="Text Box 28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1" name="Text Box 28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2" name="Text Box 28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3" name="Text Box 28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4" name="Text Box 28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5" name="Text Box 28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6" name="Text Box 28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7" name="Text Box 28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8" name="Text Box 28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89" name="Text Box 28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0" name="Text Box 28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1" name="Text Box 28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2" name="Text Box 28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3" name="Text Box 28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4" name="Text Box 28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5" name="Text Box 28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6" name="Text Box 29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7" name="Text Box 29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8" name="Text Box 29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099" name="Text Box 29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0" name="Text Box 29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1" name="Text Box 29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2" name="Text Box 29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3" name="Text Box 29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4" name="Text Box 29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5" name="Text Box 29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6" name="Text Box 29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7" name="Text Box 29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8" name="Text Box 29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09" name="Text Box 29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0" name="Text Box 29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1" name="Text Box 29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2" name="Text Box 29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3" name="Text Box 29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4" name="Text Box 29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5" name="Text Box 29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6" name="Text Box 29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7" name="Text Box 29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8" name="Text Box 29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19" name="Text Box 29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0" name="Text Box 29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1" name="Text Box 29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2" name="Text Box 29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3" name="Text Box 29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4" name="Text Box 29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5" name="Text Box 29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6" name="Text Box 29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7" name="Text Box 29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8" name="Text Box 29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29" name="Text Box 29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0" name="Text Box 29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1" name="Text Box 29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2" name="Text Box 29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3" name="Text Box 29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4" name="Text Box 29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5" name="Text Box 29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6" name="Text Box 29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7" name="Text Box 29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8" name="Text Box 29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39" name="Text Box 29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0" name="Text Box 29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1" name="Text Box 29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2" name="Text Box 29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3" name="Text Box 29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4" name="Text Box 29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5" name="Text Box 29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6" name="Text Box 29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7" name="Text Box 29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8" name="Text Box 29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49" name="Text Box 29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0" name="Text Box 29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1" name="Text Box 29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2" name="Text Box 29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3" name="Text Box 29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4" name="Text Box 29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5" name="Text Box 29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6" name="Text Box 29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7" name="Text Box 29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8" name="Text Box 29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59" name="Text Box 29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0" name="Text Box 29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1" name="Text Box 29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2" name="Text Box 29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3" name="Text Box 29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4" name="Text Box 29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5" name="Text Box 29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6" name="Text Box 29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7" name="Text Box 29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8" name="Text Box 29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69" name="Text Box 29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0" name="Text Box 29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1" name="Text Box 29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2" name="Text Box 29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3" name="Text Box 29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4" name="Text Box 29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5" name="Text Box 29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6" name="Text Box 29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7" name="Text Box 29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8" name="Text Box 29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79" name="Text Box 29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0" name="Text Box 29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1" name="Text Box 29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2" name="Text Box 29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3" name="Text Box 29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4" name="Text Box 29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5" name="Text Box 29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6" name="Text Box 29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7" name="Text Box 29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8" name="Text Box 29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89" name="Text Box 29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0" name="Text Box 29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1" name="Text Box 29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2" name="Text Box 29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3" name="Text Box 29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4" name="Text Box 29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5" name="Text Box 29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6" name="Text Box 30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7" name="Text Box 30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8" name="Text Box 30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199" name="Text Box 30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0" name="Text Box 30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1" name="Text Box 30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2" name="Text Box 30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3" name="Text Box 30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4" name="Text Box 30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5" name="Text Box 30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6" name="Text Box 30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7" name="Text Box 30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8" name="Text Box 30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09" name="Text Box 30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0" name="Text Box 30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1" name="Text Box 30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2" name="Text Box 30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3" name="Text Box 30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4" name="Text Box 30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5" name="Text Box 30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6" name="Text Box 30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7" name="Text Box 30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8" name="Text Box 30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19" name="Text Box 30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0" name="Text Box 30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1" name="Text Box 30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2" name="Text Box 30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3" name="Text Box 30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4" name="Text Box 30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5" name="Text Box 30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6" name="Text Box 30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7" name="Text Box 30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8" name="Text Box 30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29" name="Text Box 30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0" name="Text Box 30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1" name="Text Box 30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2" name="Text Box 30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3" name="Text Box 30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4" name="Text Box 30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5" name="Text Box 30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6" name="Text Box 30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7" name="Text Box 30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8" name="Text Box 30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39" name="Text Box 30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0" name="Text Box 30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1" name="Text Box 30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2" name="Text Box 30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3" name="Text Box 30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4" name="Text Box 30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5" name="Text Box 30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6" name="Text Box 30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7" name="Text Box 30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8" name="Text Box 30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49" name="Text Box 30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0" name="Text Box 30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1" name="Text Box 30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2" name="Text Box 30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3" name="Text Box 30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4" name="Text Box 30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5" name="Text Box 30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6" name="Text Box 30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7" name="Text Box 30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8" name="Text Box 30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59" name="Text Box 30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0" name="Text Box 30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1" name="Text Box 30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2" name="Text Box 30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3" name="Text Box 30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4" name="Text Box 30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5" name="Text Box 30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6" name="Text Box 30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7" name="Text Box 30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8" name="Text Box 30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69" name="Text Box 30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0" name="Text Box 30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1" name="Text Box 30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2" name="Text Box 30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3" name="Text Box 30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4" name="Text Box 30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5" name="Text Box 30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6" name="Text Box 30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7" name="Text Box 30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8" name="Text Box 30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79" name="Text Box 30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0" name="Text Box 30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1" name="Text Box 30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2" name="Text Box 30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3" name="Text Box 30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4" name="Text Box 30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5" name="Text Box 30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6" name="Text Box 30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7" name="Text Box 30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8" name="Text Box 30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89" name="Text Box 30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0" name="Text Box 30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1" name="Text Box 30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2" name="Text Box 30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3" name="Text Box 30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4" name="Text Box 30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5" name="Text Box 30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6" name="Text Box 31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7" name="Text Box 31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8" name="Text Box 31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299" name="Text Box 31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0" name="Text Box 31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1" name="Text Box 31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2" name="Text Box 31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3" name="Text Box 31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4" name="Text Box 31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5" name="Text Box 31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6" name="Text Box 31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7" name="Text Box 31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8" name="Text Box 31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09" name="Text Box 31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0" name="Text Box 31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1" name="Text Box 31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2" name="Text Box 31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3" name="Text Box 31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4" name="Text Box 31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5" name="Text Box 31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6" name="Text Box 31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7" name="Text Box 31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8" name="Text Box 31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19" name="Text Box 31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0" name="Text Box 31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1" name="Text Box 31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2" name="Text Box 31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3" name="Text Box 31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4" name="Text Box 31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5" name="Text Box 31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6" name="Text Box 31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7" name="Text Box 31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8" name="Text Box 31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29" name="Text Box 31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0" name="Text Box 31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1" name="Text Box 31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2" name="Text Box 31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3" name="Text Box 31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4" name="Text Box 31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5" name="Text Box 31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6" name="Text Box 31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7" name="Text Box 31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8" name="Text Box 31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39" name="Text Box 31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0" name="Text Box 31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1" name="Text Box 31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2" name="Text Box 31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3" name="Text Box 31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4" name="Text Box 31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5" name="Text Box 31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6" name="Text Box 31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7" name="Text Box 31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8" name="Text Box 31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49" name="Text Box 31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0" name="Text Box 31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1" name="Text Box 31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2" name="Text Box 31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3" name="Text Box 31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4" name="Text Box 31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5" name="Text Box 31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6" name="Text Box 31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7" name="Text Box 31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8" name="Text Box 31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59" name="Text Box 31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0" name="Text Box 31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1" name="Text Box 31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2" name="Text Box 31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3" name="Text Box 31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4" name="Text Box 31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5" name="Text Box 31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6" name="Text Box 31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7" name="Text Box 31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8" name="Text Box 31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69" name="Text Box 31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0" name="Text Box 31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1" name="Text Box 31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2" name="Text Box 31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3" name="Text Box 31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4" name="Text Box 31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5" name="Text Box 31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6" name="Text Box 31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7" name="Text Box 31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8" name="Text Box 31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79" name="Text Box 31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0" name="Text Box 31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1" name="Text Box 31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2" name="Text Box 31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3" name="Text Box 31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4" name="Text Box 31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5" name="Text Box 31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6" name="Text Box 31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7" name="Text Box 31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8" name="Text Box 31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89" name="Text Box 31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0" name="Text Box 31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1" name="Text Box 31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2" name="Text Box 31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3" name="Text Box 31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4" name="Text Box 31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5" name="Text Box 31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6" name="Text Box 32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7" name="Text Box 32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8" name="Text Box 32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399" name="Text Box 32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0" name="Text Box 32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1" name="Text Box 32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2" name="Text Box 32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3" name="Text Box 32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4" name="Text Box 32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5" name="Text Box 32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6" name="Text Box 32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7" name="Text Box 32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8" name="Text Box 32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09" name="Text Box 32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0" name="Text Box 32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1" name="Text Box 32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2" name="Text Box 32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3" name="Text Box 32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4" name="Text Box 32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5" name="Text Box 32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6" name="Text Box 32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7" name="Text Box 32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8" name="Text Box 32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19" name="Text Box 32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0" name="Text Box 32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1" name="Text Box 32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2" name="Text Box 32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3" name="Text Box 32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4" name="Text Box 32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5" name="Text Box 32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6" name="Text Box 32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7" name="Text Box 32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8" name="Text Box 32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29" name="Text Box 32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0" name="Text Box 32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1" name="Text Box 32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2" name="Text Box 32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3" name="Text Box 32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4" name="Text Box 32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5" name="Text Box 32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6" name="Text Box 32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7" name="Text Box 32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8" name="Text Box 32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39" name="Text Box 32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0" name="Text Box 32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1" name="Text Box 32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2" name="Text Box 32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3" name="Text Box 32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4" name="Text Box 32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5" name="Text Box 32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6" name="Text Box 32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7" name="Text Box 32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8" name="Text Box 32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49" name="Text Box 32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0" name="Text Box 32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1" name="Text Box 32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2" name="Text Box 32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3" name="Text Box 32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4" name="Text Box 32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5" name="Text Box 32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6" name="Text Box 32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7" name="Text Box 32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8" name="Text Box 32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59" name="Text Box 32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0" name="Text Box 32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1" name="Text Box 32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2" name="Text Box 32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3" name="Text Box 32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4" name="Text Box 32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5" name="Text Box 32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6" name="Text Box 32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7" name="Text Box 32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8" name="Text Box 32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69" name="Text Box 32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0" name="Text Box 32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1" name="Text Box 32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2" name="Text Box 32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3" name="Text Box 32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4" name="Text Box 32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5" name="Text Box 32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6" name="Text Box 32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7" name="Text Box 32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8" name="Text Box 32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79" name="Text Box 32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0" name="Text Box 32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1" name="Text Box 32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2" name="Text Box 32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3" name="Text Box 32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4" name="Text Box 32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5" name="Text Box 32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6" name="Text Box 32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7" name="Text Box 32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8" name="Text Box 32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89" name="Text Box 32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0" name="Text Box 32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1" name="Text Box 32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2" name="Text Box 32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3" name="Text Box 32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4" name="Text Box 32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5" name="Text Box 32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6" name="Text Box 33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7" name="Text Box 33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8" name="Text Box 33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499" name="Text Box 33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0" name="Text Box 33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1" name="Text Box 33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2" name="Text Box 33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3" name="Text Box 33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4" name="Text Box 33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5" name="Text Box 33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6" name="Text Box 33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7" name="Text Box 33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8" name="Text Box 33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09" name="Text Box 33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0" name="Text Box 33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1" name="Text Box 33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2" name="Text Box 33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3" name="Text Box 33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4" name="Text Box 33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5" name="Text Box 33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6" name="Text Box 33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7" name="Text Box 33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8" name="Text Box 33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19" name="Text Box 33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0" name="Text Box 33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1" name="Text Box 33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2" name="Text Box 33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3" name="Text Box 33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4" name="Text Box 33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5" name="Text Box 33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6" name="Text Box 33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7" name="Text Box 33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8" name="Text Box 33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29" name="Text Box 33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0" name="Text Box 33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1" name="Text Box 33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2" name="Text Box 33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3" name="Text Box 33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4" name="Text Box 33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5" name="Text Box 33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6" name="Text Box 33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7" name="Text Box 33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8" name="Text Box 33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39" name="Text Box 33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0" name="Text Box 33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1" name="Text Box 33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2" name="Text Box 33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3" name="Text Box 33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4" name="Text Box 33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5" name="Text Box 33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6" name="Text Box 33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7" name="Text Box 33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8" name="Text Box 33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49" name="Text Box 33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0" name="Text Box 33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1" name="Text Box 33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2" name="Text Box 33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3" name="Text Box 33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4" name="Text Box 33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5" name="Text Box 33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6" name="Text Box 33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7" name="Text Box 33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8" name="Text Box 33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59" name="Text Box 33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0" name="Text Box 33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1" name="Text Box 33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2" name="Text Box 33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3" name="Text Box 33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4" name="Text Box 33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5" name="Text Box 33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6" name="Text Box 33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7" name="Text Box 33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8" name="Text Box 33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69" name="Text Box 33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0" name="Text Box 33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1" name="Text Box 33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2" name="Text Box 33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3" name="Text Box 33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4" name="Text Box 33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5" name="Text Box 33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6" name="Text Box 33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7" name="Text Box 33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8" name="Text Box 33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79" name="Text Box 33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0" name="Text Box 33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1" name="Text Box 33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2" name="Text Box 33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3" name="Text Box 33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4" name="Text Box 33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5" name="Text Box 33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6" name="Text Box 33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7" name="Text Box 33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8" name="Text Box 33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89" name="Text Box 33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0" name="Text Box 33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1" name="Text Box 33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2" name="Text Box 33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3" name="Text Box 33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4" name="Text Box 33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5" name="Text Box 33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6" name="Text Box 34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7" name="Text Box 34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8" name="Text Box 34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599" name="Text Box 34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0" name="Text Box 34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1" name="Text Box 34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2" name="Text Box 34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3" name="Text Box 34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4" name="Text Box 34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5" name="Text Box 34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6" name="Text Box 34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7" name="Text Box 34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8" name="Text Box 34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09" name="Text Box 34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0" name="Text Box 34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1" name="Text Box 34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2" name="Text Box 34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3" name="Text Box 34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4" name="Text Box 34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5" name="Text Box 34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6" name="Text Box 34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7" name="Text Box 34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8" name="Text Box 34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19" name="Text Box 34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0" name="Text Box 34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1" name="Text Box 34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2" name="Text Box 34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3" name="Text Box 34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4" name="Text Box 34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5" name="Text Box 34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6" name="Text Box 34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7" name="Text Box 34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8" name="Text Box 34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29" name="Text Box 34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0" name="Text Box 34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1" name="Text Box 34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2" name="Text Box 34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3" name="Text Box 34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4" name="Text Box 34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5" name="Text Box 34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6" name="Text Box 34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7" name="Text Box 34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8" name="Text Box 34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39" name="Text Box 34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0" name="Text Box 34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1" name="Text Box 34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2" name="Text Box 34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3" name="Text Box 34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4" name="Text Box 34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5" name="Text Box 34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6" name="Text Box 34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7" name="Text Box 34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8" name="Text Box 34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49" name="Text Box 34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0" name="Text Box 34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1" name="Text Box 34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2" name="Text Box 34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3" name="Text Box 34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4" name="Text Box 34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5" name="Text Box 34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6" name="Text Box 34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7" name="Text Box 34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8" name="Text Box 34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59" name="Text Box 34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0" name="Text Box 34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1" name="Text Box 34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2" name="Text Box 34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3" name="Text Box 34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4" name="Text Box 34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5" name="Text Box 34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6" name="Text Box 34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7" name="Text Box 34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8" name="Text Box 34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69" name="Text Box 34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0" name="Text Box 34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1" name="Text Box 34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2" name="Text Box 34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3" name="Text Box 34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4" name="Text Box 34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5" name="Text Box 34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6" name="Text Box 34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7" name="Text Box 34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8" name="Text Box 34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79" name="Text Box 34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0" name="Text Box 34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1" name="Text Box 34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2" name="Text Box 34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3" name="Text Box 34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4" name="Text Box 34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5" name="Text Box 34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6" name="Text Box 34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7" name="Text Box 34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8" name="Text Box 34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89" name="Text Box 34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0" name="Text Box 34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1" name="Text Box 34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2" name="Text Box 34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3" name="Text Box 34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4" name="Text Box 34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5" name="Text Box 34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6" name="Text Box 35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7" name="Text Box 35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8" name="Text Box 35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699" name="Text Box 35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0" name="Text Box 35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1" name="Text Box 35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2" name="Text Box 35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3" name="Text Box 35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4" name="Text Box 35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5" name="Text Box 35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6" name="Text Box 35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7" name="Text Box 35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8" name="Text Box 35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09" name="Text Box 35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0" name="Text Box 35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1" name="Text Box 35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2" name="Text Box 35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3" name="Text Box 35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4" name="Text Box 35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5" name="Text Box 35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6" name="Text Box 35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7" name="Text Box 35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8" name="Text Box 35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19" name="Text Box 35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0" name="Text Box 35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1" name="Text Box 35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2" name="Text Box 35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3" name="Text Box 35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4" name="Text Box 35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5" name="Text Box 35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6" name="Text Box 35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7" name="Text Box 35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8" name="Text Box 35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29" name="Text Box 35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0" name="Text Box 35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1" name="Text Box 35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2" name="Text Box 35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3" name="Text Box 35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4" name="Text Box 35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5" name="Text Box 35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6" name="Text Box 35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7" name="Text Box 35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8" name="Text Box 35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39" name="Text Box 35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0" name="Text Box 35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1" name="Text Box 35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2" name="Text Box 35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3" name="Text Box 35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4" name="Text Box 35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5" name="Text Box 35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6" name="Text Box 35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7" name="Text Box 35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8" name="Text Box 35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49" name="Text Box 35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0" name="Text Box 35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1" name="Text Box 35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2" name="Text Box 35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3" name="Text Box 35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4" name="Text Box 35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5" name="Text Box 35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6" name="Text Box 35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7" name="Text Box 35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8" name="Text Box 35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59" name="Text Box 35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0" name="Text Box 35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1" name="Text Box 35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2" name="Text Box 35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3" name="Text Box 35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4" name="Text Box 35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5" name="Text Box 35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6" name="Text Box 35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7" name="Text Box 35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8" name="Text Box 35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69" name="Text Box 35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0" name="Text Box 35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1" name="Text Box 35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2" name="Text Box 35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3" name="Text Box 35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4" name="Text Box 35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5" name="Text Box 35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6" name="Text Box 35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7" name="Text Box 35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8" name="Text Box 35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79" name="Text Box 35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0" name="Text Box 35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1" name="Text Box 35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2" name="Text Box 35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3" name="Text Box 35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4" name="Text Box 35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5" name="Text Box 35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6" name="Text Box 35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7" name="Text Box 35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8" name="Text Box 35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89" name="Text Box 35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0" name="Text Box 35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1" name="Text Box 35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2" name="Text Box 35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3" name="Text Box 35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4" name="Text Box 35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5" name="Text Box 35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6" name="Text Box 36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7" name="Text Box 36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8" name="Text Box 36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799" name="Text Box 36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0" name="Text Box 36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1" name="Text Box 36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2" name="Text Box 36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3" name="Text Box 36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4" name="Text Box 36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5" name="Text Box 36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6" name="Text Box 36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7" name="Text Box 36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8" name="Text Box 36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09" name="Text Box 36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0" name="Text Box 36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1" name="Text Box 36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2" name="Text Box 36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3" name="Text Box 36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4" name="Text Box 36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5" name="Text Box 36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6" name="Text Box 36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7" name="Text Box 36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8" name="Text Box 36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19" name="Text Box 36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0" name="Text Box 36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1" name="Text Box 36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2" name="Text Box 36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3" name="Text Box 36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4" name="Text Box 36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5" name="Text Box 36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6" name="Text Box 36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7" name="Text Box 36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8" name="Text Box 36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29" name="Text Box 36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0" name="Text Box 36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1" name="Text Box 36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2" name="Text Box 36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3" name="Text Box 36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4" name="Text Box 36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5" name="Text Box 36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6" name="Text Box 36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7" name="Text Box 36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8" name="Text Box 36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39" name="Text Box 36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0" name="Text Box 36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1" name="Text Box 36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2" name="Text Box 36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3" name="Text Box 36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4" name="Text Box 36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5" name="Text Box 36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6" name="Text Box 36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7" name="Text Box 36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8" name="Text Box 36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49" name="Text Box 36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0" name="Text Box 36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1" name="Text Box 36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2" name="Text Box 36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3" name="Text Box 36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4" name="Text Box 36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5" name="Text Box 36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6" name="Text Box 36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7" name="Text Box 36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8" name="Text Box 36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59" name="Text Box 36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0" name="Text Box 36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1" name="Text Box 36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2" name="Text Box 36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3" name="Text Box 36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4" name="Text Box 36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5" name="Text Box 36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6" name="Text Box 36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7" name="Text Box 36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8" name="Text Box 36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69" name="Text Box 36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0" name="Text Box 36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1" name="Text Box 36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2" name="Text Box 36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3" name="Text Box 36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4" name="Text Box 36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5" name="Text Box 36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6" name="Text Box 36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7" name="Text Box 36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8" name="Text Box 36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79" name="Text Box 36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0" name="Text Box 36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1" name="Text Box 36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2" name="Text Box 36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3" name="Text Box 36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4" name="Text Box 36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5" name="Text Box 36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6" name="Text Box 36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7" name="Text Box 36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8" name="Text Box 36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89" name="Text Box 36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0" name="Text Box 36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1" name="Text Box 36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2" name="Text Box 36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3" name="Text Box 36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4" name="Text Box 36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5" name="Text Box 36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6" name="Text Box 37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7" name="Text Box 37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8" name="Text Box 37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899" name="Text Box 37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0" name="Text Box 37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1" name="Text Box 37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2" name="Text Box 37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3" name="Text Box 37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4" name="Text Box 37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5" name="Text Box 37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6" name="Text Box 37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7" name="Text Box 37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8" name="Text Box 37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09" name="Text Box 37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0" name="Text Box 37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1" name="Text Box 37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2" name="Text Box 37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3" name="Text Box 37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4" name="Text Box 37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5" name="Text Box 37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6" name="Text Box 37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7" name="Text Box 37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8" name="Text Box 37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19" name="Text Box 37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0" name="Text Box 37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1" name="Text Box 37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2" name="Text Box 37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3" name="Text Box 37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4" name="Text Box 37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5" name="Text Box 37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6" name="Text Box 37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7" name="Text Box 37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8" name="Text Box 37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29" name="Text Box 37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0" name="Text Box 37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1" name="Text Box 37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2" name="Text Box 37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3" name="Text Box 37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4" name="Text Box 37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5" name="Text Box 37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6" name="Text Box 37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7" name="Text Box 37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8" name="Text Box 37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39" name="Text Box 37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0" name="Text Box 37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1" name="Text Box 37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2" name="Text Box 37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3" name="Text Box 37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4" name="Text Box 37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5" name="Text Box 37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6" name="Text Box 37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7" name="Text Box 37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8" name="Text Box 37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49" name="Text Box 37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0" name="Text Box 37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1" name="Text Box 37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2" name="Text Box 37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3" name="Text Box 37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4" name="Text Box 37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5" name="Text Box 37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6" name="Text Box 37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7" name="Text Box 37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8" name="Text Box 37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59" name="Text Box 37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0" name="Text Box 37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1" name="Text Box 37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2" name="Text Box 37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3" name="Text Box 37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4" name="Text Box 37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5" name="Text Box 37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6" name="Text Box 37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7" name="Text Box 37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8" name="Text Box 37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69" name="Text Box 37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0" name="Text Box 37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1" name="Text Box 37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2" name="Text Box 37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3" name="Text Box 37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4" name="Text Box 37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5" name="Text Box 37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6" name="Text Box 37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7" name="Text Box 37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8" name="Text Box 37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79" name="Text Box 37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0" name="Text Box 37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1" name="Text Box 37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2" name="Text Box 37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3" name="Text Box 37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4" name="Text Box 37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5" name="Text Box 37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6" name="Text Box 37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7" name="Text Box 37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8" name="Text Box 37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89" name="Text Box 37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0" name="Text Box 37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1" name="Text Box 37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2" name="Text Box 37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3" name="Text Box 37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4" name="Text Box 37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5" name="Text Box 37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6" name="Text Box 38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7" name="Text Box 38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8" name="Text Box 38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3999" name="Text Box 38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0" name="Text Box 38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1" name="Text Box 38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2" name="Text Box 38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3" name="Text Box 38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4" name="Text Box 38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5" name="Text Box 38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6" name="Text Box 38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7" name="Text Box 38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8" name="Text Box 38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09" name="Text Box 38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0" name="Text Box 38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1" name="Text Box 38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2" name="Text Box 38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3" name="Text Box 38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4" name="Text Box 38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5" name="Text Box 38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6" name="Text Box 38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7" name="Text Box 38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8" name="Text Box 38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19" name="Text Box 38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0" name="Text Box 38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1" name="Text Box 38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2" name="Text Box 38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3" name="Text Box 38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4" name="Text Box 38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5" name="Text Box 38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6" name="Text Box 38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7" name="Text Box 38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8" name="Text Box 38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29" name="Text Box 38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0" name="Text Box 38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1" name="Text Box 38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2" name="Text Box 38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3" name="Text Box 38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4" name="Text Box 38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5" name="Text Box 38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6" name="Text Box 38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7" name="Text Box 38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8" name="Text Box 38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39" name="Text Box 38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0" name="Text Box 38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1" name="Text Box 38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2" name="Text Box 38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3" name="Text Box 38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4" name="Text Box 38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5" name="Text Box 38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6" name="Text Box 38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7" name="Text Box 38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8" name="Text Box 38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49" name="Text Box 38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0" name="Text Box 38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1" name="Text Box 38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2" name="Text Box 38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3" name="Text Box 38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4" name="Text Box 38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5" name="Text Box 38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6" name="Text Box 38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7" name="Text Box 38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8" name="Text Box 38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59" name="Text Box 38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0" name="Text Box 38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1" name="Text Box 38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2" name="Text Box 38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3" name="Text Box 38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4" name="Text Box 38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5" name="Text Box 38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6" name="Text Box 38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7" name="Text Box 38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8" name="Text Box 38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69" name="Text Box 38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0" name="Text Box 38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1" name="Text Box 38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2" name="Text Box 38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3" name="Text Box 38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4" name="Text Box 38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5" name="Text Box 38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6" name="Text Box 38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7" name="Text Box 38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8" name="Text Box 38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79" name="Text Box 38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0" name="Text Box 38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1" name="Text Box 38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2" name="Text Box 38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3" name="Text Box 38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4" name="Text Box 38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5" name="Text Box 38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6" name="Text Box 38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7" name="Text Box 38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8" name="Text Box 38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89" name="Text Box 38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0" name="Text Box 38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1" name="Text Box 38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2" name="Text Box 38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3" name="Text Box 38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4" name="Text Box 38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5" name="Text Box 38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6" name="Text Box 39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7" name="Text Box 39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8" name="Text Box 39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099" name="Text Box 39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0" name="Text Box 39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1" name="Text Box 39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2" name="Text Box 39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3" name="Text Box 39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4" name="Text Box 39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5" name="Text Box 39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6" name="Text Box 39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7" name="Text Box 39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8" name="Text Box 39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09" name="Text Box 39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0" name="Text Box 39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1" name="Text Box 39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2" name="Text Box 39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3" name="Text Box 39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4" name="Text Box 39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5" name="Text Box 39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6" name="Text Box 39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7" name="Text Box 39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8" name="Text Box 39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19" name="Text Box 39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0" name="Text Box 39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1" name="Text Box 39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2" name="Text Box 39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3" name="Text Box 39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4" name="Text Box 39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5" name="Text Box 39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6" name="Text Box 39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7" name="Text Box 39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8" name="Text Box 39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29" name="Text Box 39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0" name="Text Box 39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1" name="Text Box 39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2" name="Text Box 39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3" name="Text Box 39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4" name="Text Box 39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5" name="Text Box 39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6" name="Text Box 39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7" name="Text Box 39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8" name="Text Box 39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39" name="Text Box 39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0" name="Text Box 39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1" name="Text Box 39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2" name="Text Box 39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3" name="Text Box 39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4" name="Text Box 39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5" name="Text Box 39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6" name="Text Box 39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7" name="Text Box 39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8" name="Text Box 39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49" name="Text Box 39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0" name="Text Box 39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1" name="Text Box 39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2" name="Text Box 39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3" name="Text Box 39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4" name="Text Box 39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5" name="Text Box 39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6" name="Text Box 39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7" name="Text Box 39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8" name="Text Box 39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59" name="Text Box 39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0" name="Text Box 39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1" name="Text Box 39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2" name="Text Box 39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3" name="Text Box 39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4" name="Text Box 39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5" name="Text Box 39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6" name="Text Box 39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7" name="Text Box 39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8" name="Text Box 39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69" name="Text Box 39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0" name="Text Box 39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1" name="Text Box 39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2" name="Text Box 39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3" name="Text Box 39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4" name="Text Box 39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5" name="Text Box 39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6" name="Text Box 39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7" name="Text Box 39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8" name="Text Box 39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79" name="Text Box 39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0" name="Text Box 39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1" name="Text Box 39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2" name="Text Box 39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3" name="Text Box 39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4" name="Text Box 39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5" name="Text Box 39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6" name="Text Box 39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7" name="Text Box 39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8" name="Text Box 39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89" name="Text Box 39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0" name="Text Box 39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1" name="Text Box 39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2" name="Text Box 39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3" name="Text Box 39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4" name="Text Box 39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5" name="Text Box 39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6" name="Text Box 40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7" name="Text Box 40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8" name="Text Box 40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199" name="Text Box 40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0" name="Text Box 40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1" name="Text Box 40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2" name="Text Box 40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3" name="Text Box 40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4" name="Text Box 40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5" name="Text Box 40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6" name="Text Box 40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7" name="Text Box 40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8" name="Text Box 40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09" name="Text Box 40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0" name="Text Box 40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1" name="Text Box 40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2" name="Text Box 40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3" name="Text Box 40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4" name="Text Box 40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5" name="Text Box 40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6" name="Text Box 40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7" name="Text Box 40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8" name="Text Box 40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19" name="Text Box 40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0" name="Text Box 40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1" name="Text Box 40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2" name="Text Box 40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3" name="Text Box 40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4" name="Text Box 40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5" name="Text Box 40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6" name="Text Box 40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7" name="Text Box 40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8" name="Text Box 40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29" name="Text Box 40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0" name="Text Box 40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1" name="Text Box 40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2" name="Text Box 40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3" name="Text Box 40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4" name="Text Box 40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5" name="Text Box 40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6" name="Text Box 40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7" name="Text Box 40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8" name="Text Box 40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39" name="Text Box 40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0" name="Text Box 40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1" name="Text Box 40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2" name="Text Box 40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3" name="Text Box 40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4" name="Text Box 40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5" name="Text Box 40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6" name="Text Box 40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7" name="Text Box 40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8" name="Text Box 40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49" name="Text Box 40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0" name="Text Box 40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1" name="Text Box 40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2" name="Text Box 40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3" name="Text Box 40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4" name="Text Box 40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5" name="Text Box 40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6" name="Text Box 40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7" name="Text Box 40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8" name="Text Box 40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59" name="Text Box 40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0" name="Text Box 40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1" name="Text Box 40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2" name="Text Box 40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3" name="Text Box 40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4" name="Text Box 40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5" name="Text Box 40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6" name="Text Box 40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7" name="Text Box 40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8" name="Text Box 40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69" name="Text Box 40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0" name="Text Box 40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1" name="Text Box 40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2" name="Text Box 40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3" name="Text Box 40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4" name="Text Box 40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5" name="Text Box 40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6" name="Text Box 40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7" name="Text Box 40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8" name="Text Box 40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79" name="Text Box 40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0" name="Text Box 40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1" name="Text Box 40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2" name="Text Box 40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3" name="Text Box 40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4" name="Text Box 40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5" name="Text Box 40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6" name="Text Box 40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7" name="Text Box 40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8" name="Text Box 40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89" name="Text Box 40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0" name="Text Box 40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1" name="Text Box 40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2" name="Text Box 40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3" name="Text Box 40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4" name="Text Box 40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5" name="Text Box 40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6" name="Text Box 41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7" name="Text Box 41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8" name="Text Box 41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299" name="Text Box 41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0" name="Text Box 41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1" name="Text Box 41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2" name="Text Box 41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3" name="Text Box 41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4" name="Text Box 41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5" name="Text Box 41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6" name="Text Box 41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7" name="Text Box 41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8" name="Text Box 41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09" name="Text Box 41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0" name="Text Box 41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1" name="Text Box 41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2" name="Text Box 41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3" name="Text Box 41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4" name="Text Box 41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5" name="Text Box 41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6" name="Text Box 41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7" name="Text Box 41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8" name="Text Box 41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19" name="Text Box 41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0" name="Text Box 41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1" name="Text Box 41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2" name="Text Box 41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3" name="Text Box 41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4" name="Text Box 41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5" name="Text Box 41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6" name="Text Box 41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7" name="Text Box 41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8" name="Text Box 41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29" name="Text Box 41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0" name="Text Box 41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1" name="Text Box 41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2" name="Text Box 41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3" name="Text Box 41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4" name="Text Box 41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5" name="Text Box 41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6" name="Text Box 41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7" name="Text Box 41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8" name="Text Box 41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39" name="Text Box 41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0" name="Text Box 41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1" name="Text Box 41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2" name="Text Box 41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3" name="Text Box 41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4" name="Text Box 41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5" name="Text Box 41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6" name="Text Box 41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7" name="Text Box 41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8" name="Text Box 41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49" name="Text Box 41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0" name="Text Box 41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1" name="Text Box 41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2" name="Text Box 41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3" name="Text Box 41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4" name="Text Box 41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5" name="Text Box 41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6" name="Text Box 41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7" name="Text Box 41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8" name="Text Box 41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59" name="Text Box 41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0" name="Text Box 41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1" name="Text Box 41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2" name="Text Box 41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3" name="Text Box 41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4" name="Text Box 41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5" name="Text Box 41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6" name="Text Box 41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7" name="Text Box 41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8" name="Text Box 41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69" name="Text Box 41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0" name="Text Box 41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1" name="Text Box 41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2" name="Text Box 41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3" name="Text Box 41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4" name="Text Box 41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5" name="Text Box 41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6" name="Text Box 41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7" name="Text Box 41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8" name="Text Box 41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79" name="Text Box 41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0" name="Text Box 41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1" name="Text Box 41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2" name="Text Box 41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3" name="Text Box 41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4" name="Text Box 41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5" name="Text Box 41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6" name="Text Box 41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7" name="Text Box 41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8" name="Text Box 41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89" name="Text Box 41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0" name="Text Box 41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1" name="Text Box 41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2" name="Text Box 41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3" name="Text Box 41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4" name="Text Box 41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5" name="Text Box 41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6" name="Text Box 42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7" name="Text Box 42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8" name="Text Box 42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399" name="Text Box 42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0" name="Text Box 42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1" name="Text Box 42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2" name="Text Box 42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3" name="Text Box 42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4" name="Text Box 42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5" name="Text Box 42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6" name="Text Box 42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7" name="Text Box 42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8" name="Text Box 42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09" name="Text Box 42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0" name="Text Box 42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1" name="Text Box 42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2" name="Text Box 42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3" name="Text Box 42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4" name="Text Box 42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5" name="Text Box 42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6" name="Text Box 42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7" name="Text Box 42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8" name="Text Box 42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19" name="Text Box 42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0" name="Text Box 42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1" name="Text Box 42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2" name="Text Box 42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3" name="Text Box 42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4" name="Text Box 42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5" name="Text Box 42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6" name="Text Box 42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7" name="Text Box 42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8" name="Text Box 42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29" name="Text Box 42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0" name="Text Box 42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1" name="Text Box 42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2" name="Text Box 42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3" name="Text Box 42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4" name="Text Box 42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5" name="Text Box 42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6" name="Text Box 42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7" name="Text Box 42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8" name="Text Box 42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39" name="Text Box 42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0" name="Text Box 42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1" name="Text Box 42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2" name="Text Box 42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3" name="Text Box 42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4" name="Text Box 42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5" name="Text Box 42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6" name="Text Box 42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7" name="Text Box 42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8" name="Text Box 42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49" name="Text Box 42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0" name="Text Box 42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1" name="Text Box 42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2" name="Text Box 42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3" name="Text Box 42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4" name="Text Box 42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5" name="Text Box 42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6" name="Text Box 42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7" name="Text Box 42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8" name="Text Box 42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59" name="Text Box 42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0" name="Text Box 42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1" name="Text Box 42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2" name="Text Box 42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3" name="Text Box 42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4" name="Text Box 42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5" name="Text Box 42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6" name="Text Box 42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7" name="Text Box 42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8" name="Text Box 42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69" name="Text Box 42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0" name="Text Box 42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1" name="Text Box 42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2" name="Text Box 42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3" name="Text Box 42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4" name="Text Box 42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5" name="Text Box 42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6" name="Text Box 42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7" name="Text Box 42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8" name="Text Box 42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79" name="Text Box 42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0" name="Text Box 42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1" name="Text Box 42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2" name="Text Box 42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3" name="Text Box 42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4" name="Text Box 42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5" name="Text Box 42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6" name="Text Box 42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7" name="Text Box 42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8" name="Text Box 42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89" name="Text Box 42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0" name="Text Box 42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1" name="Text Box 42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2" name="Text Box 42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3" name="Text Box 42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4" name="Text Box 42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5" name="Text Box 42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6" name="Text Box 43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7" name="Text Box 43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8" name="Text Box 43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499" name="Text Box 43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0" name="Text Box 43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1" name="Text Box 43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2" name="Text Box 43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3" name="Text Box 43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4" name="Text Box 43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5" name="Text Box 43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6" name="Text Box 43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7" name="Text Box 43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8" name="Text Box 43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09" name="Text Box 43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0" name="Text Box 43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1" name="Text Box 43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2" name="Text Box 43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3" name="Text Box 43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4" name="Text Box 43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5" name="Text Box 43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6" name="Text Box 43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7" name="Text Box 43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8" name="Text Box 43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19" name="Text Box 43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0" name="Text Box 43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1" name="Text Box 43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2" name="Text Box 43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3" name="Text Box 43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4" name="Text Box 43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5" name="Text Box 43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6" name="Text Box 43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7" name="Text Box 43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8" name="Text Box 43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29" name="Text Box 43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0" name="Text Box 43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1" name="Text Box 43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2" name="Text Box 43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3" name="Text Box 43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4" name="Text Box 43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5" name="Text Box 43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6" name="Text Box 43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7" name="Text Box 43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8" name="Text Box 43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39" name="Text Box 43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0" name="Text Box 43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1" name="Text Box 43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2" name="Text Box 43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3" name="Text Box 43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4" name="Text Box 43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5" name="Text Box 43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6" name="Text Box 43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7" name="Text Box 43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8" name="Text Box 43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49" name="Text Box 43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0" name="Text Box 43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1" name="Text Box 43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2" name="Text Box 43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3" name="Text Box 43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4" name="Text Box 43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5" name="Text Box 43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6" name="Text Box 43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7" name="Text Box 43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8" name="Text Box 43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59" name="Text Box 43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0" name="Text Box 43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1" name="Text Box 43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2" name="Text Box 43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3" name="Text Box 43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4" name="Text Box 43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5" name="Text Box 43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6" name="Text Box 43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7" name="Text Box 43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8" name="Text Box 43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69" name="Text Box 43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0" name="Text Box 43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1" name="Text Box 43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2" name="Text Box 43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3" name="Text Box 43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4" name="Text Box 43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5" name="Text Box 43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6" name="Text Box 43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7" name="Text Box 43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8" name="Text Box 43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79" name="Text Box 43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0" name="Text Box 43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1" name="Text Box 43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2" name="Text Box 43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3" name="Text Box 43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4" name="Text Box 43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5" name="Text Box 43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6" name="Text Box 43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7" name="Text Box 43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8" name="Text Box 43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89" name="Text Box 43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0" name="Text Box 43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1" name="Text Box 43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2" name="Text Box 43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3" name="Text Box 43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4" name="Text Box 43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5" name="Text Box 43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6" name="Text Box 44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7" name="Text Box 44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8" name="Text Box 44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599" name="Text Box 44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0" name="Text Box 44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1" name="Text Box 44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2" name="Text Box 44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3" name="Text Box 44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4" name="Text Box 44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5" name="Text Box 44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6" name="Text Box 44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7" name="Text Box 44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8" name="Text Box 44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09" name="Text Box 44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0" name="Text Box 44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1" name="Text Box 44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2" name="Text Box 44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3" name="Text Box 44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4" name="Text Box 44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5" name="Text Box 44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6" name="Text Box 44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7" name="Text Box 44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8" name="Text Box 44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19" name="Text Box 44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0" name="Text Box 44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1" name="Text Box 44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2" name="Text Box 44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3" name="Text Box 44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4" name="Text Box 44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5" name="Text Box 44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6" name="Text Box 44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7" name="Text Box 44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8" name="Text Box 44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29" name="Text Box 44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0" name="Text Box 44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1" name="Text Box 44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2" name="Text Box 44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3" name="Text Box 44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4" name="Text Box 44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5" name="Text Box 44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6" name="Text Box 44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7" name="Text Box 44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8" name="Text Box 44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39" name="Text Box 44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0" name="Text Box 44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1" name="Text Box 44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2" name="Text Box 44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3" name="Text Box 44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4" name="Text Box 44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5" name="Text Box 44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6" name="Text Box 44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7" name="Text Box 44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8" name="Text Box 44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49" name="Text Box 44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0" name="Text Box 44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1" name="Text Box 44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2" name="Text Box 44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3" name="Text Box 44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4" name="Text Box 44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5" name="Text Box 44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6" name="Text Box 44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7" name="Text Box 44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8" name="Text Box 44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59" name="Text Box 44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0" name="Text Box 44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1" name="Text Box 44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2" name="Text Box 44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3" name="Text Box 44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4" name="Text Box 44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5" name="Text Box 44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6" name="Text Box 44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7" name="Text Box 44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8" name="Text Box 44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69" name="Text Box 44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0" name="Text Box 44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1" name="Text Box 44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2" name="Text Box 44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3" name="Text Box 44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4" name="Text Box 44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5" name="Text Box 44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6" name="Text Box 44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7" name="Text Box 44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8" name="Text Box 44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79" name="Text Box 44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0" name="Text Box 44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1" name="Text Box 44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2" name="Text Box 44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3" name="Text Box 44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4" name="Text Box 44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5" name="Text Box 44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6" name="Text Box 44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7" name="Text Box 44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8" name="Text Box 44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89" name="Text Box 44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0" name="Text Box 44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1" name="Text Box 44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2" name="Text Box 44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3" name="Text Box 44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4" name="Text Box 44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5" name="Text Box 44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6" name="Text Box 45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7" name="Text Box 45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8" name="Text Box 45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699" name="Text Box 45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0" name="Text Box 45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1" name="Text Box 45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2" name="Text Box 45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3" name="Text Box 45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4" name="Text Box 45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5" name="Text Box 45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6" name="Text Box 45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7" name="Text Box 45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8" name="Text Box 45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09" name="Text Box 45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0" name="Text Box 45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1" name="Text Box 45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2" name="Text Box 45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3" name="Text Box 45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4" name="Text Box 45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5" name="Text Box 45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6" name="Text Box 45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7" name="Text Box 45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8" name="Text Box 45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19" name="Text Box 45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0" name="Text Box 45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1" name="Text Box 45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2" name="Text Box 45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3" name="Text Box 45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4" name="Text Box 45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5" name="Text Box 45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6" name="Text Box 45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7" name="Text Box 45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8" name="Text Box 45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29" name="Text Box 45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0" name="Text Box 45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1" name="Text Box 45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2" name="Text Box 45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3" name="Text Box 45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4" name="Text Box 45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5" name="Text Box 45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6" name="Text Box 45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7" name="Text Box 45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8" name="Text Box 45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39" name="Text Box 45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0" name="Text Box 45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1" name="Text Box 45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2" name="Text Box 45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3" name="Text Box 45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4" name="Text Box 45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5" name="Text Box 45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6" name="Text Box 45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7" name="Text Box 45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8" name="Text Box 45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49" name="Text Box 45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0" name="Text Box 45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1" name="Text Box 45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2" name="Text Box 45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3" name="Text Box 45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4" name="Text Box 45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5" name="Text Box 45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6" name="Text Box 45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7" name="Text Box 45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8" name="Text Box 45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59" name="Text Box 45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0" name="Text Box 45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1" name="Text Box 45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2" name="Text Box 45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3" name="Text Box 45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4" name="Text Box 45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5" name="Text Box 45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6" name="Text Box 45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7" name="Text Box 45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8" name="Text Box 45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69" name="Text Box 45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0" name="Text Box 45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1" name="Text Box 45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2" name="Text Box 45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3" name="Text Box 45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4" name="Text Box 45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5" name="Text Box 45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6" name="Text Box 45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7" name="Text Box 45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8" name="Text Box 45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79" name="Text Box 45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0" name="Text Box 45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1" name="Text Box 45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2" name="Text Box 45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3" name="Text Box 45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4" name="Text Box 45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5" name="Text Box 45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6" name="Text Box 45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7" name="Text Box 45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8" name="Text Box 45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89" name="Text Box 45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0" name="Text Box 45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1" name="Text Box 45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2" name="Text Box 45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3" name="Text Box 45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4" name="Text Box 45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5" name="Text Box 45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6" name="Text Box 46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7" name="Text Box 46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8" name="Text Box 46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799" name="Text Box 46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0" name="Text Box 46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1" name="Text Box 46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2" name="Text Box 46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3" name="Text Box 46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4" name="Text Box 46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5" name="Text Box 46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6" name="Text Box 46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7" name="Text Box 46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8" name="Text Box 46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09" name="Text Box 46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0" name="Text Box 46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1" name="Text Box 46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2" name="Text Box 46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3" name="Text Box 46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4" name="Text Box 46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5" name="Text Box 46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6" name="Text Box 46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7" name="Text Box 46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8" name="Text Box 46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19" name="Text Box 46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0" name="Text Box 46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1" name="Text Box 46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2" name="Text Box 46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3" name="Text Box 46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4" name="Text Box 46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5" name="Text Box 46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6" name="Text Box 46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7" name="Text Box 46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8" name="Text Box 46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29" name="Text Box 46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0" name="Text Box 46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1" name="Text Box 46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2" name="Text Box 46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3" name="Text Box 46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4" name="Text Box 46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5" name="Text Box 46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6" name="Text Box 46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7" name="Text Box 46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8" name="Text Box 46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39" name="Text Box 46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0" name="Text Box 46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1" name="Text Box 46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2" name="Text Box 46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3" name="Text Box 46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4" name="Text Box 46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5" name="Text Box 46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6" name="Text Box 46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7" name="Text Box 46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8" name="Text Box 46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49" name="Text Box 46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0" name="Text Box 46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1" name="Text Box 46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2" name="Text Box 46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3" name="Text Box 46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4" name="Text Box 46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5" name="Text Box 46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6" name="Text Box 46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7" name="Text Box 46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8" name="Text Box 46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59" name="Text Box 46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0" name="Text Box 46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1" name="Text Box 46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2" name="Text Box 46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3" name="Text Box 46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4" name="Text Box 46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5" name="Text Box 46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6" name="Text Box 46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7" name="Text Box 46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8" name="Text Box 46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69" name="Text Box 46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0" name="Text Box 46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1" name="Text Box 46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2" name="Text Box 46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3" name="Text Box 46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4" name="Text Box 46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5" name="Text Box 46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6" name="Text Box 46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7" name="Text Box 46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8" name="Text Box 46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79" name="Text Box 46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0" name="Text Box 46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1" name="Text Box 46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2" name="Text Box 46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3" name="Text Box 46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4" name="Text Box 46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5" name="Text Box 46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6" name="Text Box 46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7" name="Text Box 46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8" name="Text Box 46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89" name="Text Box 46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0" name="Text Box 46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1" name="Text Box 46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2" name="Text Box 46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3" name="Text Box 46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4" name="Text Box 46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5" name="Text Box 46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6" name="Text Box 47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7" name="Text Box 47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8" name="Text Box 47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899" name="Text Box 47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0" name="Text Box 47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1" name="Text Box 47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2" name="Text Box 47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3" name="Text Box 47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4" name="Text Box 47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5" name="Text Box 47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6" name="Text Box 47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7" name="Text Box 47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8" name="Text Box 47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09" name="Text Box 47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0" name="Text Box 47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1" name="Text Box 47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2" name="Text Box 47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3" name="Text Box 47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4" name="Text Box 47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5" name="Text Box 47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6" name="Text Box 47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7" name="Text Box 47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8" name="Text Box 47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19" name="Text Box 47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0" name="Text Box 47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1" name="Text Box 47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2" name="Text Box 47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3" name="Text Box 47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4" name="Text Box 47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5" name="Text Box 47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6" name="Text Box 47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7" name="Text Box 47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8" name="Text Box 47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29" name="Text Box 47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0" name="Text Box 47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1" name="Text Box 47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2" name="Text Box 47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3" name="Text Box 47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4" name="Text Box 47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5" name="Text Box 47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6" name="Text Box 47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7" name="Text Box 47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8" name="Text Box 47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39" name="Text Box 47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0" name="Text Box 47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1" name="Text Box 47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2" name="Text Box 47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3" name="Text Box 47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4" name="Text Box 47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5" name="Text Box 47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6" name="Text Box 47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7" name="Text Box 47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8" name="Text Box 47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49" name="Text Box 47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0" name="Text Box 47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1" name="Text Box 47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2" name="Text Box 47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3" name="Text Box 47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4" name="Text Box 47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5" name="Text Box 47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6" name="Text Box 47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7" name="Text Box 47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8" name="Text Box 47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59" name="Text Box 47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0" name="Text Box 47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1" name="Text Box 47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2" name="Text Box 47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3" name="Text Box 47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4" name="Text Box 47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5" name="Text Box 47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6" name="Text Box 47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7" name="Text Box 47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8" name="Text Box 47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69" name="Text Box 47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0" name="Text Box 47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1" name="Text Box 47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2" name="Text Box 47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3" name="Text Box 47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4" name="Text Box 47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5" name="Text Box 47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6" name="Text Box 47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7" name="Text Box 47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8" name="Text Box 47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79" name="Text Box 47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0" name="Text Box 47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1" name="Text Box 47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2" name="Text Box 47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3" name="Text Box 47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4" name="Text Box 47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5" name="Text Box 47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6" name="Text Box 47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7" name="Text Box 47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8" name="Text Box 47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89" name="Text Box 47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0" name="Text Box 47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1" name="Text Box 47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2" name="Text Box 47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3" name="Text Box 47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4" name="Text Box 47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5" name="Text Box 47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6" name="Text Box 48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7" name="Text Box 48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8" name="Text Box 48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4999" name="Text Box 48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0" name="Text Box 48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1" name="Text Box 48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2" name="Text Box 48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3" name="Text Box 48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4" name="Text Box 48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5" name="Text Box 48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6" name="Text Box 48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7" name="Text Box 48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8" name="Text Box 48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09" name="Text Box 48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0" name="Text Box 48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1" name="Text Box 48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2" name="Text Box 48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3" name="Text Box 48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4" name="Text Box 48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5" name="Text Box 48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6" name="Text Box 48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7" name="Text Box 48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8" name="Text Box 48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19" name="Text Box 48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0" name="Text Box 48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1" name="Text Box 48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2" name="Text Box 48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3" name="Text Box 48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4" name="Text Box 48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5" name="Text Box 48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6" name="Text Box 48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7" name="Text Box 48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8" name="Text Box 48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29" name="Text Box 48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0" name="Text Box 48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1" name="Text Box 48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2" name="Text Box 48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3" name="Text Box 48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4" name="Text Box 48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5" name="Text Box 48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6" name="Text Box 48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7" name="Text Box 48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8" name="Text Box 48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39" name="Text Box 48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0" name="Text Box 48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1" name="Text Box 48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2" name="Text Box 48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3" name="Text Box 48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4" name="Text Box 48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5" name="Text Box 48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6" name="Text Box 48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7" name="Text Box 48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8" name="Text Box 48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49" name="Text Box 48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0" name="Text Box 48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1" name="Text Box 48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2" name="Text Box 48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3" name="Text Box 48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4" name="Text Box 48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5" name="Text Box 48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6" name="Text Box 48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7" name="Text Box 48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8" name="Text Box 48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59" name="Text Box 48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0" name="Text Box 48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1" name="Text Box 48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2" name="Text Box 48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3" name="Text Box 48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4" name="Text Box 48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5" name="Text Box 48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6" name="Text Box 48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7" name="Text Box 48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8" name="Text Box 48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69" name="Text Box 48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0" name="Text Box 48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1" name="Text Box 48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2" name="Text Box 48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3" name="Text Box 48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4" name="Text Box 48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5" name="Text Box 48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6" name="Text Box 48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7" name="Text Box 48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8" name="Text Box 48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79" name="Text Box 48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0" name="Text Box 48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1" name="Text Box 48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2" name="Text Box 48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3" name="Text Box 48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4" name="Text Box 48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5" name="Text Box 48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6" name="Text Box 48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7" name="Text Box 48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8" name="Text Box 48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89" name="Text Box 48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0" name="Text Box 48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1" name="Text Box 48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2" name="Text Box 48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3" name="Text Box 48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4" name="Text Box 48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5" name="Text Box 48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6" name="Text Box 49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7" name="Text Box 49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8" name="Text Box 49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099" name="Text Box 49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0" name="Text Box 49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1" name="Text Box 49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2" name="Text Box 49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3" name="Text Box 49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4" name="Text Box 49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5" name="Text Box 49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6" name="Text Box 49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7" name="Text Box 49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8" name="Text Box 49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09" name="Text Box 49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0" name="Text Box 49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1" name="Text Box 49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2" name="Text Box 49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3" name="Text Box 49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4" name="Text Box 49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5" name="Text Box 49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6" name="Text Box 49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7" name="Text Box 49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8" name="Text Box 49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19" name="Text Box 49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0" name="Text Box 49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1" name="Text Box 49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2" name="Text Box 49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3" name="Text Box 49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4" name="Text Box 49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5" name="Text Box 49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6" name="Text Box 49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7" name="Text Box 49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8" name="Text Box 49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29" name="Text Box 49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0" name="Text Box 49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1" name="Text Box 49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2" name="Text Box 49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3" name="Text Box 49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4" name="Text Box 49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5" name="Text Box 49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6" name="Text Box 49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7" name="Text Box 49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8" name="Text Box 49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39" name="Text Box 49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0" name="Text Box 49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1" name="Text Box 49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2" name="Text Box 49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3" name="Text Box 49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4" name="Text Box 49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5" name="Text Box 49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6" name="Text Box 49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7" name="Text Box 49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8" name="Text Box 49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49" name="Text Box 49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0" name="Text Box 49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1" name="Text Box 49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2" name="Text Box 49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3" name="Text Box 49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4" name="Text Box 49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5" name="Text Box 49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6" name="Text Box 49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7" name="Text Box 49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8" name="Text Box 49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59" name="Text Box 49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0" name="Text Box 49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1" name="Text Box 49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2" name="Text Box 49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3" name="Text Box 49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4" name="Text Box 49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5" name="Text Box 49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6" name="Text Box 49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7" name="Text Box 49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8" name="Text Box 49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69" name="Text Box 49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0" name="Text Box 49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1" name="Text Box 49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2" name="Text Box 49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3" name="Text Box 49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4" name="Text Box 49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5" name="Text Box 49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6" name="Text Box 49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7" name="Text Box 49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8" name="Text Box 49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79" name="Text Box 49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0" name="Text Box 49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1" name="Text Box 49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2" name="Text Box 49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3" name="Text Box 49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4" name="Text Box 49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5" name="Text Box 49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6" name="Text Box 49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7" name="Text Box 49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8" name="Text Box 49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89" name="Text Box 49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0" name="Text Box 49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1" name="Text Box 49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2" name="Text Box 49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3" name="Text Box 49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4" name="Text Box 49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5" name="Text Box 49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6" name="Text Box 50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7" name="Text Box 50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8" name="Text Box 50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199" name="Text Box 50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0" name="Text Box 50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1" name="Text Box 50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2" name="Text Box 50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3" name="Text Box 50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4" name="Text Box 50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5" name="Text Box 50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6" name="Text Box 50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7" name="Text Box 50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8" name="Text Box 50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09" name="Text Box 50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0" name="Text Box 50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1" name="Text Box 50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2" name="Text Box 50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3" name="Text Box 50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4" name="Text Box 50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5" name="Text Box 50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6" name="Text Box 50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7" name="Text Box 50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8" name="Text Box 50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19" name="Text Box 50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0" name="Text Box 50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1" name="Text Box 50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2" name="Text Box 50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3" name="Text Box 50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4" name="Text Box 50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5" name="Text Box 50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6" name="Text Box 50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7" name="Text Box 50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8" name="Text Box 50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29" name="Text Box 50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0" name="Text Box 50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1" name="Text Box 50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2" name="Text Box 50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3" name="Text Box 50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4" name="Text Box 50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5" name="Text Box 50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6" name="Text Box 50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7" name="Text Box 50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8" name="Text Box 50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39" name="Text Box 50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0" name="Text Box 50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1" name="Text Box 50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2" name="Text Box 50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3" name="Text Box 50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4" name="Text Box 50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5" name="Text Box 50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6" name="Text Box 50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7" name="Text Box 50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8" name="Text Box 50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49" name="Text Box 50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0" name="Text Box 50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1" name="Text Box 50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2" name="Text Box 50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3" name="Text Box 50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4" name="Text Box 50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5" name="Text Box 50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6" name="Text Box 50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7" name="Text Box 50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8" name="Text Box 50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59" name="Text Box 50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0" name="Text Box 50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1" name="Text Box 50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2" name="Text Box 50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3" name="Text Box 50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4" name="Text Box 50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5" name="Text Box 50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6" name="Text Box 50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7" name="Text Box 50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8" name="Text Box 50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69" name="Text Box 50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0" name="Text Box 50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1" name="Text Box 50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2" name="Text Box 50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3" name="Text Box 50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4" name="Text Box 50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5" name="Text Box 50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6" name="Text Box 50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7" name="Text Box 50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8" name="Text Box 50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79" name="Text Box 50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0" name="Text Box 50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1" name="Text Box 50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2" name="Text Box 50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3" name="Text Box 50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4" name="Text Box 50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5" name="Text Box 50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6" name="Text Box 50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7" name="Text Box 50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8" name="Text Box 50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89" name="Text Box 50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0" name="Text Box 50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1" name="Text Box 50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2" name="Text Box 50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3" name="Text Box 50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4" name="Text Box 50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5" name="Text Box 50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6" name="Text Box 51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7" name="Text Box 51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8" name="Text Box 51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299" name="Text Box 51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0" name="Text Box 51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1" name="Text Box 51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2" name="Text Box 51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3" name="Text Box 51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4" name="Text Box 51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5" name="Text Box 51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6" name="Text Box 51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7" name="Text Box 51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8" name="Text Box 51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09" name="Text Box 51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0" name="Text Box 51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1" name="Text Box 51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2" name="Text Box 51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3" name="Text Box 51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4" name="Text Box 51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5" name="Text Box 51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6" name="Text Box 51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7" name="Text Box 51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8" name="Text Box 51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19" name="Text Box 51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0" name="Text Box 51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1" name="Text Box 51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2" name="Text Box 51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3" name="Text Box 51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4" name="Text Box 51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5" name="Text Box 51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6" name="Text Box 51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7" name="Text Box 51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8" name="Text Box 51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29" name="Text Box 51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0" name="Text Box 51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1" name="Text Box 51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2" name="Text Box 51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3" name="Text Box 51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4" name="Text Box 51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5" name="Text Box 51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6" name="Text Box 51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7" name="Text Box 51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8" name="Text Box 51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39" name="Text Box 51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0" name="Text Box 51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1" name="Text Box 51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2" name="Text Box 51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3" name="Text Box 51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4" name="Text Box 51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5" name="Text Box 51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6" name="Text Box 51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7" name="Text Box 51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8" name="Text Box 51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49" name="Text Box 51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0" name="Text Box 51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1" name="Text Box 51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2" name="Text Box 51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3" name="Text Box 51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4" name="Text Box 51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5" name="Text Box 51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6" name="Text Box 51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7" name="Text Box 51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8" name="Text Box 51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59" name="Text Box 51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0" name="Text Box 51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1" name="Text Box 51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2" name="Text Box 51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3" name="Text Box 51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4" name="Text Box 51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5" name="Text Box 51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6" name="Text Box 51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7" name="Text Box 51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8" name="Text Box 51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69" name="Text Box 51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0" name="Text Box 51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1" name="Text Box 51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2" name="Text Box 51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3" name="Text Box 51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4" name="Text Box 51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5" name="Text Box 51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6" name="Text Box 51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7" name="Text Box 51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8" name="Text Box 51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79" name="Text Box 51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0" name="Text Box 51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1" name="Text Box 51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2" name="Text Box 51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3" name="Text Box 51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4" name="Text Box 51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5" name="Text Box 51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6" name="Text Box 51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7" name="Text Box 51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8" name="Text Box 51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89" name="Text Box 51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0" name="Text Box 51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1" name="Text Box 51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2" name="Text Box 51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3" name="Text Box 51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4" name="Text Box 51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5" name="Text Box 51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6" name="Text Box 52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7" name="Text Box 52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8" name="Text Box 52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399" name="Text Box 52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0" name="Text Box 52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1" name="Text Box 52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2" name="Text Box 52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3" name="Text Box 52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4" name="Text Box 52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5" name="Text Box 52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6" name="Text Box 52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7" name="Text Box 52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8" name="Text Box 52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09" name="Text Box 52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0" name="Text Box 52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1" name="Text Box 52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2" name="Text Box 52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3" name="Text Box 52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4" name="Text Box 52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5" name="Text Box 52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6" name="Text Box 52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7" name="Text Box 52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8" name="Text Box 52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19" name="Text Box 52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0" name="Text Box 52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1" name="Text Box 52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2" name="Text Box 52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3" name="Text Box 52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4" name="Text Box 52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5" name="Text Box 52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6" name="Text Box 52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7" name="Text Box 52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8" name="Text Box 52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29" name="Text Box 52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0" name="Text Box 52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1" name="Text Box 52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2" name="Text Box 52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3" name="Text Box 52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4" name="Text Box 52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5" name="Text Box 52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6" name="Text Box 52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7" name="Text Box 52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8" name="Text Box 52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39" name="Text Box 52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0" name="Text Box 52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1" name="Text Box 52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2" name="Text Box 52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3" name="Text Box 52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4" name="Text Box 52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5" name="Text Box 52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6" name="Text Box 52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7" name="Text Box 52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8" name="Text Box 52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49" name="Text Box 52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0" name="Text Box 52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1" name="Text Box 52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2" name="Text Box 52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3" name="Text Box 52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4" name="Text Box 52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5" name="Text Box 52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6" name="Text Box 52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7" name="Text Box 52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8" name="Text Box 52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59" name="Text Box 52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0" name="Text Box 52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1" name="Text Box 52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2" name="Text Box 52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3" name="Text Box 52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4" name="Text Box 52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5" name="Text Box 52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6" name="Text Box 52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7" name="Text Box 52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8" name="Text Box 52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69" name="Text Box 52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0" name="Text Box 52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1" name="Text Box 52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2" name="Text Box 52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3" name="Text Box 52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4" name="Text Box 52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5" name="Text Box 52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6" name="Text Box 52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7" name="Text Box 52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8" name="Text Box 52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79" name="Text Box 52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0" name="Text Box 52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1" name="Text Box 52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2" name="Text Box 52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3" name="Text Box 52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4" name="Text Box 52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5" name="Text Box 52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6" name="Text Box 52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7" name="Text Box 52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8" name="Text Box 52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89" name="Text Box 52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0" name="Text Box 52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1" name="Text Box 52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2" name="Text Box 52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3" name="Text Box 52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4" name="Text Box 52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5" name="Text Box 52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6" name="Text Box 53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7" name="Text Box 53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8" name="Text Box 53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499" name="Text Box 53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0" name="Text Box 53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1" name="Text Box 53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2" name="Text Box 53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3" name="Text Box 53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4" name="Text Box 530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5" name="Text Box 530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6" name="Text Box 531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7" name="Text Box 531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8" name="Text Box 531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09" name="Text Box 531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0" name="Text Box 531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1" name="Text Box 531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2" name="Text Box 531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3" name="Text Box 531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4" name="Text Box 531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5" name="Text Box 531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6" name="Text Box 532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7" name="Text Box 532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8" name="Text Box 532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19" name="Text Box 532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0" name="Text Box 532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1" name="Text Box 532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2" name="Text Box 532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3" name="Text Box 532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4" name="Text Box 532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5" name="Text Box 532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6" name="Text Box 533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7" name="Text Box 533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8" name="Text Box 533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29" name="Text Box 533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0" name="Text Box 533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1" name="Text Box 533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2" name="Text Box 533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3" name="Text Box 533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4" name="Text Box 533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5" name="Text Box 533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6" name="Text Box 534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7" name="Text Box 534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8" name="Text Box 534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39" name="Text Box 534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0" name="Text Box 534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1" name="Text Box 534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2" name="Text Box 534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3" name="Text Box 534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4" name="Text Box 534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5" name="Text Box 534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6" name="Text Box 535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7" name="Text Box 535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8" name="Text Box 535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49" name="Text Box 535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0" name="Text Box 535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1" name="Text Box 535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2" name="Text Box 535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3" name="Text Box 535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4" name="Text Box 535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5" name="Text Box 535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6" name="Text Box 536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7" name="Text Box 536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8" name="Text Box 536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59" name="Text Box 536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0" name="Text Box 536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1" name="Text Box 536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2" name="Text Box 536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3" name="Text Box 536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4" name="Text Box 536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5" name="Text Box 536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6" name="Text Box 537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7" name="Text Box 537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8" name="Text Box 537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69" name="Text Box 537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0" name="Text Box 537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1" name="Text Box 537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2" name="Text Box 537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3" name="Text Box 537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4" name="Text Box 537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5" name="Text Box 537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6" name="Text Box 538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7" name="Text Box 538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8" name="Text Box 538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79" name="Text Box 538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0" name="Text Box 538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1" name="Text Box 538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2" name="Text Box 538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3" name="Text Box 538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4" name="Text Box 538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5" name="Text Box 538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6" name="Text Box 539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7" name="Text Box 539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8" name="Text Box 539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89" name="Text Box 539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0" name="Text Box 539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1" name="Text Box 539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2" name="Text Box 539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3" name="Text Box 539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4" name="Text Box 5398"/>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5" name="Text Box 5399"/>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6" name="Text Box 5400"/>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7" name="Text Box 5401"/>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8" name="Text Box 5402"/>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599" name="Text Box 5403"/>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600" name="Text Box 5404"/>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601" name="Text Box 5405"/>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602" name="Text Box 5406"/>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19048</xdr:rowOff>
    </xdr:to>
    <xdr:sp macro="" textlink="">
      <xdr:nvSpPr>
        <xdr:cNvPr id="5603" name="Text Box 5407"/>
        <xdr:cNvSpPr txBox="1">
          <a:spLocks noChangeArrowheads="1"/>
        </xdr:cNvSpPr>
      </xdr:nvSpPr>
      <xdr:spPr bwMode="auto">
        <a:xfrm>
          <a:off x="4686300" y="189928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4" name="Text Box 5427"/>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5" name="Text Box 5428"/>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6" name="Text Box 5429"/>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7" name="Text Box 5430"/>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8" name="Text Box 5431"/>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09" name="Text Box 5432"/>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0" name="Text Box 5433"/>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1" name="Text Box 5434"/>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2" name="Text Box 5435"/>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3" name="Text Box 5436"/>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4" name="Text Box 5437"/>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5" name="Text Box 5438"/>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6" name="Text Box 5439"/>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7" name="Text Box 5440"/>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8" name="Text Box 5441"/>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19" name="Text Box 5442"/>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0" name="Text Box 5443"/>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1" name="Text Box 5444"/>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2" name="Text Box 5445"/>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3" name="Text Box 5446"/>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4" name="Text Box 5447"/>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5" name="Text Box 5448"/>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6" name="Text Box 5449"/>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7" name="Text Box 5450"/>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8" name="Text Box 5451"/>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29" name="Text Box 5452"/>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0" name="Text Box 5453"/>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1" name="Text Box 5454"/>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2" name="Text Box 5455"/>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3" name="Text Box 5456"/>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4" name="Text Box 5457"/>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5" name="Text Box 5458"/>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6" name="Text Box 5459"/>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7" name="Text Box 5460"/>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8" name="Text Box 5461"/>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39" name="Text Box 5462"/>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0" name="Text Box 5463"/>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1" name="Text Box 5464"/>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2" name="Text Box 5465"/>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3" name="Text Box 5466"/>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4" name="Text Box 5467"/>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997</xdr:row>
      <xdr:rowOff>0</xdr:rowOff>
    </xdr:from>
    <xdr:to>
      <xdr:col>4</xdr:col>
      <xdr:colOff>85725</xdr:colOff>
      <xdr:row>998</xdr:row>
      <xdr:rowOff>19051</xdr:rowOff>
    </xdr:to>
    <xdr:sp macro="" textlink="">
      <xdr:nvSpPr>
        <xdr:cNvPr id="5645" name="Text Box 5468"/>
        <xdr:cNvSpPr txBox="1">
          <a:spLocks noChangeArrowheads="1"/>
        </xdr:cNvSpPr>
      </xdr:nvSpPr>
      <xdr:spPr bwMode="auto">
        <a:xfrm>
          <a:off x="4686300" y="18992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46" name="Text Box 25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47" name="Text Box 25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48" name="Text Box 25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49" name="Text Box 25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0" name="Text Box 25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1" name="Text Box 25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2" name="Text Box 25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3" name="Text Box 25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4" name="Text Box 25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5" name="Text Box 25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6" name="Text Box 25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7" name="Text Box 25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8" name="Text Box 25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59" name="Text Box 25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0" name="Text Box 26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1" name="Text Box 26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2" name="Text Box 26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3" name="Text Box 26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4" name="Text Box 26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5" name="Text Box 26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6" name="Text Box 26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7" name="Text Box 26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8" name="Text Box 26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69" name="Text Box 26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0" name="Text Box 26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1" name="Text Box 26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2" name="Text Box 26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3" name="Text Box 26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4" name="Text Box 26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5" name="Text Box 26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6" name="Text Box 26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7" name="Text Box 26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8" name="Text Box 26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79" name="Text Box 26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0" name="Text Box 26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1" name="Text Box 26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2" name="Text Box 26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3" name="Text Box 26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4" name="Text Box 26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5" name="Text Box 26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6" name="Text Box 26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7" name="Text Box 26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8" name="Text Box 26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89" name="Text Box 26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0" name="Text Box 26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1" name="Text Box 26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2" name="Text Box 26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3" name="Text Box 26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4" name="Text Box 26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5" name="Text Box 26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6" name="Text Box 26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7" name="Text Box 26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8" name="Text Box 26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699" name="Text Box 26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0" name="Text Box 26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1" name="Text Box 26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2" name="Text Box 26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3" name="Text Box 26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4" name="Text Box 26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5" name="Text Box 26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6" name="Text Box 26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7" name="Text Box 26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8" name="Text Box 26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09" name="Text Box 26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0" name="Text Box 26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1" name="Text Box 26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2" name="Text Box 26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3" name="Text Box 26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4" name="Text Box 26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5" name="Text Box 26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6" name="Text Box 26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7" name="Text Box 26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8" name="Text Box 27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19" name="Text Box 27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0" name="Text Box 27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1" name="Text Box 27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2" name="Text Box 27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3" name="Text Box 27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4" name="Text Box 27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5" name="Text Box 27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6" name="Text Box 27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7" name="Text Box 27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8" name="Text Box 27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29" name="Text Box 27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0" name="Text Box 27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1" name="Text Box 27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2" name="Text Box 27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3" name="Text Box 27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4" name="Text Box 27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5" name="Text Box 27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6" name="Text Box 27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7" name="Text Box 27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8" name="Text Box 27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39" name="Text Box 27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0" name="Text Box 27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1" name="Text Box 27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2" name="Text Box 27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3" name="Text Box 27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4" name="Text Box 27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5" name="Text Box 27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6" name="Text Box 27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7" name="Text Box 27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8" name="Text Box 27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49" name="Text Box 27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0" name="Text Box 27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1" name="Text Box 27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2" name="Text Box 27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3" name="Text Box 27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4" name="Text Box 27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5" name="Text Box 27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6" name="Text Box 27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7" name="Text Box 27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8" name="Text Box 27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59" name="Text Box 27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0" name="Text Box 27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1" name="Text Box 27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2" name="Text Box 27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3" name="Text Box 27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4" name="Text Box 27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5" name="Text Box 27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6" name="Text Box 27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7" name="Text Box 27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8" name="Text Box 27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69" name="Text Box 27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0" name="Text Box 27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1" name="Text Box 27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2" name="Text Box 27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3" name="Text Box 27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4" name="Text Box 27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5" name="Text Box 27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6" name="Text Box 27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7" name="Text Box 27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8" name="Text Box 27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79" name="Text Box 27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0" name="Text Box 27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1" name="Text Box 27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2" name="Text Box 27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3" name="Text Box 27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4" name="Text Box 27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5" name="Text Box 27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6" name="Text Box 27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7" name="Text Box 27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8" name="Text Box 27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89" name="Text Box 27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0" name="Text Box 27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1" name="Text Box 27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2" name="Text Box 27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3" name="Text Box 27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4" name="Text Box 27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5" name="Text Box 27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6" name="Text Box 27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7" name="Text Box 27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8" name="Text Box 27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799" name="Text Box 27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0" name="Text Box 27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1" name="Text Box 27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2" name="Text Box 27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3" name="Text Box 27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4" name="Text Box 27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5" name="Text Box 27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6" name="Text Box 27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7" name="Text Box 27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8" name="Text Box 27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09" name="Text Box 27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0" name="Text Box 27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1" name="Text Box 27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2" name="Text Box 27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3" name="Text Box 27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4" name="Text Box 27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5" name="Text Box 27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6" name="Text Box 27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7" name="Text Box 27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8" name="Text Box 28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19" name="Text Box 28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0" name="Text Box 28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1" name="Text Box 28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2" name="Text Box 28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3" name="Text Box 28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4" name="Text Box 28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5" name="Text Box 28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6" name="Text Box 28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7" name="Text Box 28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8" name="Text Box 28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29" name="Text Box 28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0" name="Text Box 28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1" name="Text Box 28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2" name="Text Box 28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3" name="Text Box 28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4" name="Text Box 28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5" name="Text Box 28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6" name="Text Box 28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7" name="Text Box 28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8" name="Text Box 28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39" name="Text Box 28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0" name="Text Box 28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1" name="Text Box 28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2" name="Text Box 28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3" name="Text Box 28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4" name="Text Box 28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5" name="Text Box 28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6" name="Text Box 28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7" name="Text Box 28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8" name="Text Box 28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49" name="Text Box 28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0" name="Text Box 28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1" name="Text Box 28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2" name="Text Box 28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3" name="Text Box 28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4" name="Text Box 28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5" name="Text Box 28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6" name="Text Box 28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7" name="Text Box 28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8" name="Text Box 28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59" name="Text Box 28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0" name="Text Box 28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1" name="Text Box 28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2" name="Text Box 28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3" name="Text Box 28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4" name="Text Box 28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5" name="Text Box 28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6" name="Text Box 28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7" name="Text Box 28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8" name="Text Box 28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69" name="Text Box 28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0" name="Text Box 28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1" name="Text Box 28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2" name="Text Box 28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3" name="Text Box 28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4" name="Text Box 28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5" name="Text Box 28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6" name="Text Box 28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7" name="Text Box 28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8" name="Text Box 28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79" name="Text Box 28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0" name="Text Box 28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1" name="Text Box 28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2" name="Text Box 28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3" name="Text Box 28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4" name="Text Box 28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5" name="Text Box 28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6" name="Text Box 28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7" name="Text Box 28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8" name="Text Box 28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89" name="Text Box 28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0" name="Text Box 28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1" name="Text Box 28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2" name="Text Box 28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3" name="Text Box 28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4" name="Text Box 28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5" name="Text Box 28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6" name="Text Box 28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7" name="Text Box 28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8" name="Text Box 28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899" name="Text Box 28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0" name="Text Box 28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1" name="Text Box 28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2" name="Text Box 28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3" name="Text Box 28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4" name="Text Box 28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5" name="Text Box 28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6" name="Text Box 28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7" name="Text Box 28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8" name="Text Box 28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09" name="Text Box 28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0" name="Text Box 28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1" name="Text Box 28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2" name="Text Box 28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3" name="Text Box 28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4" name="Text Box 28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5" name="Text Box 28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6" name="Text Box 28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7" name="Text Box 28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8" name="Text Box 29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19" name="Text Box 29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0" name="Text Box 29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1" name="Text Box 29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2" name="Text Box 29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3" name="Text Box 29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4" name="Text Box 29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5" name="Text Box 29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6" name="Text Box 29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7" name="Text Box 29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8" name="Text Box 29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29" name="Text Box 29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0" name="Text Box 29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1" name="Text Box 29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2" name="Text Box 29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3" name="Text Box 29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4" name="Text Box 29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5" name="Text Box 29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6" name="Text Box 29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7" name="Text Box 29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8" name="Text Box 29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39" name="Text Box 29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0" name="Text Box 29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1" name="Text Box 29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2" name="Text Box 29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3" name="Text Box 29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4" name="Text Box 29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5" name="Text Box 29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6" name="Text Box 29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7" name="Text Box 29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8" name="Text Box 29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49" name="Text Box 29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0" name="Text Box 29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1" name="Text Box 29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2" name="Text Box 29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3" name="Text Box 29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4" name="Text Box 29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5" name="Text Box 29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6" name="Text Box 29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7" name="Text Box 29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8" name="Text Box 29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59" name="Text Box 29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0" name="Text Box 29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1" name="Text Box 29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2" name="Text Box 29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3" name="Text Box 29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4" name="Text Box 29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5" name="Text Box 29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6" name="Text Box 29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7" name="Text Box 29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8" name="Text Box 29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69" name="Text Box 29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0" name="Text Box 29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1" name="Text Box 29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2" name="Text Box 29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3" name="Text Box 29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4" name="Text Box 29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5" name="Text Box 29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6" name="Text Box 29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7" name="Text Box 29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8" name="Text Box 29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79" name="Text Box 29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0" name="Text Box 29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1" name="Text Box 29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2" name="Text Box 29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3" name="Text Box 29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4" name="Text Box 29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5" name="Text Box 29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6" name="Text Box 29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7" name="Text Box 29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8" name="Text Box 29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89" name="Text Box 29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0" name="Text Box 29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1" name="Text Box 29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2" name="Text Box 29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3" name="Text Box 29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4" name="Text Box 29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5" name="Text Box 29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6" name="Text Box 29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7" name="Text Box 29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8" name="Text Box 29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5999" name="Text Box 29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0" name="Text Box 29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1" name="Text Box 29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2" name="Text Box 29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3" name="Text Box 29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4" name="Text Box 29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5" name="Text Box 29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6" name="Text Box 29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7" name="Text Box 29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8" name="Text Box 29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09" name="Text Box 29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0" name="Text Box 29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1" name="Text Box 29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2" name="Text Box 29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3" name="Text Box 29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4" name="Text Box 29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5" name="Text Box 29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6" name="Text Box 29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7" name="Text Box 29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8" name="Text Box 30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19" name="Text Box 30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0" name="Text Box 30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1" name="Text Box 30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2" name="Text Box 30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3" name="Text Box 30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4" name="Text Box 30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5" name="Text Box 30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6" name="Text Box 30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7" name="Text Box 30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8" name="Text Box 30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29" name="Text Box 30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0" name="Text Box 30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1" name="Text Box 30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2" name="Text Box 30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3" name="Text Box 30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4" name="Text Box 30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5" name="Text Box 30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6" name="Text Box 30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7" name="Text Box 30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8" name="Text Box 30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39" name="Text Box 30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0" name="Text Box 30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1" name="Text Box 30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2" name="Text Box 30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3" name="Text Box 30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4" name="Text Box 30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5" name="Text Box 30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6" name="Text Box 30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7" name="Text Box 30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8" name="Text Box 30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49" name="Text Box 30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0" name="Text Box 30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1" name="Text Box 30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2" name="Text Box 30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3" name="Text Box 30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4" name="Text Box 30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5" name="Text Box 30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6" name="Text Box 30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7" name="Text Box 30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8" name="Text Box 30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59" name="Text Box 30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0" name="Text Box 30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1" name="Text Box 30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2" name="Text Box 30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3" name="Text Box 30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4" name="Text Box 30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5" name="Text Box 30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6" name="Text Box 30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7" name="Text Box 30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8" name="Text Box 30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69" name="Text Box 30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0" name="Text Box 30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1" name="Text Box 30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2" name="Text Box 30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3" name="Text Box 30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4" name="Text Box 30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5" name="Text Box 30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6" name="Text Box 30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7" name="Text Box 30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8" name="Text Box 30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79" name="Text Box 30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0" name="Text Box 30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1" name="Text Box 30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2" name="Text Box 30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3" name="Text Box 30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4" name="Text Box 30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5" name="Text Box 30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6" name="Text Box 30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7" name="Text Box 30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8" name="Text Box 30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89" name="Text Box 30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0" name="Text Box 30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1" name="Text Box 30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2" name="Text Box 30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3" name="Text Box 30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4" name="Text Box 30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5" name="Text Box 30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6" name="Text Box 30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7" name="Text Box 30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8" name="Text Box 30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099" name="Text Box 30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0" name="Text Box 30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1" name="Text Box 30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2" name="Text Box 30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3" name="Text Box 30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4" name="Text Box 30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5" name="Text Box 30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6" name="Text Box 30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7" name="Text Box 30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8" name="Text Box 30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09" name="Text Box 30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0" name="Text Box 30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1" name="Text Box 30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2" name="Text Box 30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3" name="Text Box 30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4" name="Text Box 30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5" name="Text Box 30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6" name="Text Box 30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7" name="Text Box 30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8" name="Text Box 31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19" name="Text Box 31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0" name="Text Box 31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1" name="Text Box 31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2" name="Text Box 31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3" name="Text Box 31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4" name="Text Box 31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5" name="Text Box 31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6" name="Text Box 31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7" name="Text Box 31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8" name="Text Box 31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29" name="Text Box 31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0" name="Text Box 31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1" name="Text Box 31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2" name="Text Box 31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3" name="Text Box 31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4" name="Text Box 31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5" name="Text Box 31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6" name="Text Box 31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7" name="Text Box 31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8" name="Text Box 31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39" name="Text Box 31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0" name="Text Box 31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1" name="Text Box 31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2" name="Text Box 31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3" name="Text Box 31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4" name="Text Box 31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5" name="Text Box 31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6" name="Text Box 31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7" name="Text Box 31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8" name="Text Box 31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49" name="Text Box 31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0" name="Text Box 31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1" name="Text Box 31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2" name="Text Box 31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3" name="Text Box 31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4" name="Text Box 31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5" name="Text Box 31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6" name="Text Box 31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7" name="Text Box 31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8" name="Text Box 31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59" name="Text Box 31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0" name="Text Box 31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1" name="Text Box 31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2" name="Text Box 31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3" name="Text Box 31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4" name="Text Box 31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5" name="Text Box 31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6" name="Text Box 31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7" name="Text Box 31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8" name="Text Box 31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69" name="Text Box 31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0" name="Text Box 31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1" name="Text Box 31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2" name="Text Box 31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3" name="Text Box 31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4" name="Text Box 31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5" name="Text Box 31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6" name="Text Box 31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7" name="Text Box 31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8" name="Text Box 31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79" name="Text Box 31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0" name="Text Box 31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1" name="Text Box 31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2" name="Text Box 31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3" name="Text Box 31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4" name="Text Box 31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5" name="Text Box 31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6" name="Text Box 31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7" name="Text Box 31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8" name="Text Box 31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89" name="Text Box 31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0" name="Text Box 31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1" name="Text Box 31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2" name="Text Box 31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3" name="Text Box 31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4" name="Text Box 31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5" name="Text Box 31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6" name="Text Box 31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7" name="Text Box 31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8" name="Text Box 31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199" name="Text Box 31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0" name="Text Box 31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1" name="Text Box 31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2" name="Text Box 31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3" name="Text Box 31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4" name="Text Box 31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5" name="Text Box 31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6" name="Text Box 31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7" name="Text Box 31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8" name="Text Box 31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09" name="Text Box 31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0" name="Text Box 31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1" name="Text Box 31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2" name="Text Box 31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3" name="Text Box 31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4" name="Text Box 31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5" name="Text Box 31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6" name="Text Box 31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7" name="Text Box 31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8" name="Text Box 32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19" name="Text Box 32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0" name="Text Box 32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1" name="Text Box 32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2" name="Text Box 32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3" name="Text Box 32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4" name="Text Box 32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5" name="Text Box 32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6" name="Text Box 32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7" name="Text Box 32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8" name="Text Box 32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29" name="Text Box 32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0" name="Text Box 32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1" name="Text Box 32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2" name="Text Box 32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3" name="Text Box 32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4" name="Text Box 32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5" name="Text Box 32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6" name="Text Box 32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7" name="Text Box 32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8" name="Text Box 32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39" name="Text Box 32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0" name="Text Box 32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1" name="Text Box 32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2" name="Text Box 32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3" name="Text Box 32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4" name="Text Box 32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5" name="Text Box 32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6" name="Text Box 32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7" name="Text Box 32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8" name="Text Box 32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49" name="Text Box 32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0" name="Text Box 32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1" name="Text Box 32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2" name="Text Box 32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3" name="Text Box 32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4" name="Text Box 32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5" name="Text Box 32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6" name="Text Box 32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7" name="Text Box 32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8" name="Text Box 32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59" name="Text Box 32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0" name="Text Box 32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1" name="Text Box 32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2" name="Text Box 32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3" name="Text Box 32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4" name="Text Box 32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5" name="Text Box 32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6" name="Text Box 32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7" name="Text Box 32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8" name="Text Box 32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69" name="Text Box 32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0" name="Text Box 32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1" name="Text Box 32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2" name="Text Box 32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3" name="Text Box 32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4" name="Text Box 32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5" name="Text Box 32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6" name="Text Box 32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7" name="Text Box 32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8" name="Text Box 32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79" name="Text Box 32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0" name="Text Box 32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1" name="Text Box 32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2" name="Text Box 32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3" name="Text Box 32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4" name="Text Box 32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5" name="Text Box 32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6" name="Text Box 32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7" name="Text Box 32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8" name="Text Box 32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89" name="Text Box 32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0" name="Text Box 32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1" name="Text Box 32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2" name="Text Box 32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3" name="Text Box 32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4" name="Text Box 32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5" name="Text Box 32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6" name="Text Box 32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7" name="Text Box 32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8" name="Text Box 32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299" name="Text Box 32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0" name="Text Box 32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1" name="Text Box 32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2" name="Text Box 32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3" name="Text Box 32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4" name="Text Box 32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5" name="Text Box 32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6" name="Text Box 32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7" name="Text Box 32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8" name="Text Box 32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09" name="Text Box 32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0" name="Text Box 32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1" name="Text Box 32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2" name="Text Box 32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3" name="Text Box 32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4" name="Text Box 32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5" name="Text Box 32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6" name="Text Box 32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7" name="Text Box 32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8" name="Text Box 33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19" name="Text Box 33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0" name="Text Box 33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1" name="Text Box 33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2" name="Text Box 33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3" name="Text Box 33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4" name="Text Box 33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5" name="Text Box 33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6" name="Text Box 33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7" name="Text Box 33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8" name="Text Box 33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29" name="Text Box 33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0" name="Text Box 33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1" name="Text Box 33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2" name="Text Box 33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3" name="Text Box 33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4" name="Text Box 33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5" name="Text Box 33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6" name="Text Box 33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7" name="Text Box 33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8" name="Text Box 33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39" name="Text Box 33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0" name="Text Box 33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1" name="Text Box 33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2" name="Text Box 33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3" name="Text Box 33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4" name="Text Box 33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5" name="Text Box 33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6" name="Text Box 33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7" name="Text Box 33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8" name="Text Box 33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49" name="Text Box 33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0" name="Text Box 33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1" name="Text Box 33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2" name="Text Box 33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3" name="Text Box 33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4" name="Text Box 33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5" name="Text Box 33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6" name="Text Box 33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7" name="Text Box 33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8" name="Text Box 33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59" name="Text Box 33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0" name="Text Box 33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1" name="Text Box 33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2" name="Text Box 33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3" name="Text Box 33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4" name="Text Box 33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5" name="Text Box 33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6" name="Text Box 33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7" name="Text Box 33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8" name="Text Box 33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69" name="Text Box 33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0" name="Text Box 33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1" name="Text Box 33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2" name="Text Box 33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3" name="Text Box 33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4" name="Text Box 33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5" name="Text Box 33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6" name="Text Box 33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7" name="Text Box 33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8" name="Text Box 33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79" name="Text Box 33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0" name="Text Box 33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1" name="Text Box 33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2" name="Text Box 33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3" name="Text Box 33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4" name="Text Box 33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5" name="Text Box 33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6" name="Text Box 33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7" name="Text Box 33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8" name="Text Box 33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89" name="Text Box 33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0" name="Text Box 33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1" name="Text Box 33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2" name="Text Box 33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3" name="Text Box 33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4" name="Text Box 33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5" name="Text Box 33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6" name="Text Box 33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7" name="Text Box 33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8" name="Text Box 33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399" name="Text Box 33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0" name="Text Box 33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1" name="Text Box 33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2" name="Text Box 33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3" name="Text Box 33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4" name="Text Box 33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5" name="Text Box 33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6" name="Text Box 33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7" name="Text Box 33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8" name="Text Box 33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09" name="Text Box 33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0" name="Text Box 33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1" name="Text Box 33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2" name="Text Box 33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3" name="Text Box 33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4" name="Text Box 33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5" name="Text Box 33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6" name="Text Box 33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7" name="Text Box 33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8" name="Text Box 34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19" name="Text Box 34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0" name="Text Box 34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1" name="Text Box 34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2" name="Text Box 34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3" name="Text Box 34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4" name="Text Box 34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5" name="Text Box 34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6" name="Text Box 34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7" name="Text Box 34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8" name="Text Box 34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29" name="Text Box 34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0" name="Text Box 34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1" name="Text Box 34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2" name="Text Box 34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3" name="Text Box 34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4" name="Text Box 34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5" name="Text Box 34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6" name="Text Box 34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7" name="Text Box 34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8" name="Text Box 34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39" name="Text Box 34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0" name="Text Box 34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1" name="Text Box 34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2" name="Text Box 34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3" name="Text Box 34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4" name="Text Box 34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5" name="Text Box 34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6" name="Text Box 34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7" name="Text Box 34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8" name="Text Box 34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49" name="Text Box 34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0" name="Text Box 34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1" name="Text Box 34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2" name="Text Box 34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3" name="Text Box 34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4" name="Text Box 34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5" name="Text Box 34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6" name="Text Box 34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7" name="Text Box 34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8" name="Text Box 34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59" name="Text Box 34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0" name="Text Box 34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1" name="Text Box 34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2" name="Text Box 34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3" name="Text Box 34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4" name="Text Box 34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5" name="Text Box 34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6" name="Text Box 34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7" name="Text Box 34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8" name="Text Box 34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69" name="Text Box 34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0" name="Text Box 34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1" name="Text Box 34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2" name="Text Box 34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3" name="Text Box 34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4" name="Text Box 34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5" name="Text Box 34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6" name="Text Box 34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7" name="Text Box 34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8" name="Text Box 34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79" name="Text Box 34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0" name="Text Box 34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1" name="Text Box 34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2" name="Text Box 34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3" name="Text Box 34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4" name="Text Box 34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5" name="Text Box 34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6" name="Text Box 34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7" name="Text Box 34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8" name="Text Box 34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89" name="Text Box 34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0" name="Text Box 34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1" name="Text Box 34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2" name="Text Box 34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3" name="Text Box 34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4" name="Text Box 34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5" name="Text Box 34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6" name="Text Box 34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7" name="Text Box 34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8" name="Text Box 34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499" name="Text Box 34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0" name="Text Box 34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1" name="Text Box 34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2" name="Text Box 34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3" name="Text Box 34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4" name="Text Box 34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5" name="Text Box 34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6" name="Text Box 34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7" name="Text Box 34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8" name="Text Box 34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09" name="Text Box 34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0" name="Text Box 34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1" name="Text Box 34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2" name="Text Box 34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3" name="Text Box 34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4" name="Text Box 34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5" name="Text Box 34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6" name="Text Box 34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7" name="Text Box 34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8" name="Text Box 35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19" name="Text Box 35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0" name="Text Box 35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1" name="Text Box 35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2" name="Text Box 35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3" name="Text Box 35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4" name="Text Box 35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5" name="Text Box 35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6" name="Text Box 35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7" name="Text Box 35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8" name="Text Box 35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29" name="Text Box 35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0" name="Text Box 35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1" name="Text Box 35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2" name="Text Box 35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3" name="Text Box 35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4" name="Text Box 35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5" name="Text Box 35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6" name="Text Box 35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7" name="Text Box 35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8" name="Text Box 35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39" name="Text Box 35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0" name="Text Box 35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1" name="Text Box 35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2" name="Text Box 35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3" name="Text Box 35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4" name="Text Box 35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5" name="Text Box 35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6" name="Text Box 35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7" name="Text Box 35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8" name="Text Box 35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49" name="Text Box 35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0" name="Text Box 35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1" name="Text Box 35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2" name="Text Box 35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3" name="Text Box 35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4" name="Text Box 35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5" name="Text Box 35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6" name="Text Box 35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7" name="Text Box 35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8" name="Text Box 35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59" name="Text Box 35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0" name="Text Box 35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1" name="Text Box 35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2" name="Text Box 35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3" name="Text Box 35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4" name="Text Box 35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5" name="Text Box 35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6" name="Text Box 35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7" name="Text Box 35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8" name="Text Box 35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69" name="Text Box 35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0" name="Text Box 35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1" name="Text Box 35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2" name="Text Box 35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3" name="Text Box 35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4" name="Text Box 35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5" name="Text Box 35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6" name="Text Box 35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7" name="Text Box 35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8" name="Text Box 35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79" name="Text Box 35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0" name="Text Box 35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1" name="Text Box 35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2" name="Text Box 35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3" name="Text Box 35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4" name="Text Box 35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5" name="Text Box 35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6" name="Text Box 35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7" name="Text Box 35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8" name="Text Box 35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89" name="Text Box 35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0" name="Text Box 35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1" name="Text Box 35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2" name="Text Box 35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3" name="Text Box 35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4" name="Text Box 35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5" name="Text Box 35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6" name="Text Box 35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7" name="Text Box 35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8" name="Text Box 35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599" name="Text Box 35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0" name="Text Box 35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1" name="Text Box 35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2" name="Text Box 35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3" name="Text Box 35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4" name="Text Box 35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5" name="Text Box 35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6" name="Text Box 35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7" name="Text Box 35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8" name="Text Box 35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09" name="Text Box 35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0" name="Text Box 35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1" name="Text Box 35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2" name="Text Box 35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3" name="Text Box 35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4" name="Text Box 35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5" name="Text Box 35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6" name="Text Box 35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7" name="Text Box 35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8" name="Text Box 36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19" name="Text Box 36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0" name="Text Box 36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1" name="Text Box 36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2" name="Text Box 36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3" name="Text Box 36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4" name="Text Box 36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5" name="Text Box 36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6" name="Text Box 36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7" name="Text Box 36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8" name="Text Box 36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29" name="Text Box 36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0" name="Text Box 36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1" name="Text Box 36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2" name="Text Box 36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3" name="Text Box 36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4" name="Text Box 36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5" name="Text Box 36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6" name="Text Box 36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7" name="Text Box 36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8" name="Text Box 36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39" name="Text Box 36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0" name="Text Box 36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1" name="Text Box 36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2" name="Text Box 36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3" name="Text Box 36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4" name="Text Box 36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5" name="Text Box 36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6" name="Text Box 36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7" name="Text Box 36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8" name="Text Box 36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49" name="Text Box 36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0" name="Text Box 36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1" name="Text Box 36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2" name="Text Box 36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3" name="Text Box 36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4" name="Text Box 36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5" name="Text Box 36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6" name="Text Box 36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7" name="Text Box 36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8" name="Text Box 36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59" name="Text Box 36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0" name="Text Box 36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1" name="Text Box 36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2" name="Text Box 36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3" name="Text Box 36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4" name="Text Box 36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5" name="Text Box 36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6" name="Text Box 36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7" name="Text Box 36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8" name="Text Box 36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69" name="Text Box 36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0" name="Text Box 36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1" name="Text Box 36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2" name="Text Box 36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3" name="Text Box 36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4" name="Text Box 36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5" name="Text Box 36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6" name="Text Box 36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7" name="Text Box 36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8" name="Text Box 36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79" name="Text Box 36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0" name="Text Box 36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1" name="Text Box 36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2" name="Text Box 36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3" name="Text Box 36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4" name="Text Box 36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5" name="Text Box 36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6" name="Text Box 36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7" name="Text Box 36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8" name="Text Box 36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89" name="Text Box 36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0" name="Text Box 36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1" name="Text Box 36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2" name="Text Box 36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3" name="Text Box 36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4" name="Text Box 36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5" name="Text Box 36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6" name="Text Box 36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7" name="Text Box 36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8" name="Text Box 36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699" name="Text Box 36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0" name="Text Box 36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1" name="Text Box 36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2" name="Text Box 36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3" name="Text Box 36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4" name="Text Box 36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5" name="Text Box 36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6" name="Text Box 36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7" name="Text Box 36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8" name="Text Box 36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09" name="Text Box 36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0" name="Text Box 36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1" name="Text Box 36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2" name="Text Box 36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3" name="Text Box 36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4" name="Text Box 36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5" name="Text Box 36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6" name="Text Box 36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7" name="Text Box 36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8" name="Text Box 37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19" name="Text Box 37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0" name="Text Box 37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1" name="Text Box 37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2" name="Text Box 37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3" name="Text Box 37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4" name="Text Box 37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5" name="Text Box 37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6" name="Text Box 37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7" name="Text Box 37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8" name="Text Box 37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29" name="Text Box 37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0" name="Text Box 37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1" name="Text Box 37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2" name="Text Box 37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3" name="Text Box 37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4" name="Text Box 37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5" name="Text Box 37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6" name="Text Box 37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7" name="Text Box 37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8" name="Text Box 37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39" name="Text Box 37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0" name="Text Box 37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1" name="Text Box 37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2" name="Text Box 37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3" name="Text Box 37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4" name="Text Box 37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5" name="Text Box 37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6" name="Text Box 37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7" name="Text Box 37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8" name="Text Box 37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49" name="Text Box 37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0" name="Text Box 37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1" name="Text Box 37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2" name="Text Box 37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3" name="Text Box 37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4" name="Text Box 37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5" name="Text Box 37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6" name="Text Box 37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7" name="Text Box 37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8" name="Text Box 37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59" name="Text Box 37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0" name="Text Box 37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1" name="Text Box 37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2" name="Text Box 37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3" name="Text Box 37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4" name="Text Box 37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5" name="Text Box 37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6" name="Text Box 37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7" name="Text Box 37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8" name="Text Box 37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69" name="Text Box 37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0" name="Text Box 37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1" name="Text Box 37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2" name="Text Box 37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3" name="Text Box 37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4" name="Text Box 37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5" name="Text Box 37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6" name="Text Box 37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7" name="Text Box 37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8" name="Text Box 37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79" name="Text Box 37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0" name="Text Box 37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1" name="Text Box 37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2" name="Text Box 37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3" name="Text Box 37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4" name="Text Box 37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5" name="Text Box 37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6" name="Text Box 37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7" name="Text Box 37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8" name="Text Box 37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89" name="Text Box 37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0" name="Text Box 37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1" name="Text Box 37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2" name="Text Box 37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3" name="Text Box 37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4" name="Text Box 37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5" name="Text Box 37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6" name="Text Box 37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7" name="Text Box 37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8" name="Text Box 37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799" name="Text Box 37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0" name="Text Box 37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1" name="Text Box 37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2" name="Text Box 37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3" name="Text Box 37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4" name="Text Box 37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5" name="Text Box 37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6" name="Text Box 37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7" name="Text Box 37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8" name="Text Box 37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09" name="Text Box 37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0" name="Text Box 37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1" name="Text Box 37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2" name="Text Box 37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3" name="Text Box 37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4" name="Text Box 37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5" name="Text Box 37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6" name="Text Box 37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7" name="Text Box 37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8" name="Text Box 38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19" name="Text Box 38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0" name="Text Box 38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1" name="Text Box 38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2" name="Text Box 38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3" name="Text Box 38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4" name="Text Box 38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5" name="Text Box 38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6" name="Text Box 38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7" name="Text Box 38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8" name="Text Box 38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29" name="Text Box 38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0" name="Text Box 38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1" name="Text Box 38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2" name="Text Box 38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3" name="Text Box 38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4" name="Text Box 38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5" name="Text Box 38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6" name="Text Box 38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7" name="Text Box 38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8" name="Text Box 38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39" name="Text Box 38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0" name="Text Box 38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1" name="Text Box 38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2" name="Text Box 38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3" name="Text Box 38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4" name="Text Box 38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5" name="Text Box 38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6" name="Text Box 38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7" name="Text Box 38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8" name="Text Box 38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49" name="Text Box 38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0" name="Text Box 38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1" name="Text Box 38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2" name="Text Box 38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3" name="Text Box 38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4" name="Text Box 38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5" name="Text Box 38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6" name="Text Box 38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7" name="Text Box 38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8" name="Text Box 38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59" name="Text Box 38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0" name="Text Box 38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1" name="Text Box 38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2" name="Text Box 38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3" name="Text Box 38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4" name="Text Box 38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5" name="Text Box 38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6" name="Text Box 38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7" name="Text Box 38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8" name="Text Box 38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69" name="Text Box 38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0" name="Text Box 38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1" name="Text Box 38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2" name="Text Box 38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3" name="Text Box 38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4" name="Text Box 38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5" name="Text Box 38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6" name="Text Box 38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7" name="Text Box 38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8" name="Text Box 38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79" name="Text Box 38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0" name="Text Box 38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1" name="Text Box 38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2" name="Text Box 38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3" name="Text Box 38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4" name="Text Box 38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5" name="Text Box 38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6" name="Text Box 38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7" name="Text Box 38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8" name="Text Box 38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89" name="Text Box 38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0" name="Text Box 38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1" name="Text Box 38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2" name="Text Box 38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3" name="Text Box 38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4" name="Text Box 38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5" name="Text Box 38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6" name="Text Box 38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7" name="Text Box 38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8" name="Text Box 38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899" name="Text Box 38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0" name="Text Box 38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1" name="Text Box 38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2" name="Text Box 38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3" name="Text Box 38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4" name="Text Box 38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5" name="Text Box 38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6" name="Text Box 38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7" name="Text Box 38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8" name="Text Box 38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09" name="Text Box 38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0" name="Text Box 38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1" name="Text Box 38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2" name="Text Box 38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3" name="Text Box 38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4" name="Text Box 38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5" name="Text Box 38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6" name="Text Box 38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7" name="Text Box 38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8" name="Text Box 39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19" name="Text Box 39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0" name="Text Box 39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1" name="Text Box 39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2" name="Text Box 39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3" name="Text Box 39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4" name="Text Box 39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5" name="Text Box 39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6" name="Text Box 39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7" name="Text Box 39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8" name="Text Box 39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29" name="Text Box 39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0" name="Text Box 39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1" name="Text Box 39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2" name="Text Box 39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3" name="Text Box 39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4" name="Text Box 39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5" name="Text Box 39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6" name="Text Box 39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7" name="Text Box 39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8" name="Text Box 39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39" name="Text Box 39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0" name="Text Box 39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1" name="Text Box 39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2" name="Text Box 39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3" name="Text Box 39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4" name="Text Box 39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5" name="Text Box 39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6" name="Text Box 39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7" name="Text Box 39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8" name="Text Box 39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49" name="Text Box 39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0" name="Text Box 39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1" name="Text Box 39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2" name="Text Box 39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3" name="Text Box 39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4" name="Text Box 39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5" name="Text Box 39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6" name="Text Box 39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7" name="Text Box 39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8" name="Text Box 39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59" name="Text Box 39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0" name="Text Box 39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1" name="Text Box 39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2" name="Text Box 39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3" name="Text Box 39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4" name="Text Box 39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5" name="Text Box 39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6" name="Text Box 39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7" name="Text Box 39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8" name="Text Box 39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69" name="Text Box 39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0" name="Text Box 39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1" name="Text Box 39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2" name="Text Box 39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3" name="Text Box 39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4" name="Text Box 39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5" name="Text Box 39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6" name="Text Box 39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7" name="Text Box 39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8" name="Text Box 39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79" name="Text Box 39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0" name="Text Box 39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1" name="Text Box 39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2" name="Text Box 39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3" name="Text Box 39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4" name="Text Box 39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5" name="Text Box 39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6" name="Text Box 39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7" name="Text Box 39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8" name="Text Box 39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89" name="Text Box 39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0" name="Text Box 39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1" name="Text Box 39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2" name="Text Box 39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3" name="Text Box 39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4" name="Text Box 39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5" name="Text Box 39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6" name="Text Box 39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7" name="Text Box 39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8" name="Text Box 39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6999" name="Text Box 39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0" name="Text Box 39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1" name="Text Box 39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2" name="Text Box 39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3" name="Text Box 39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4" name="Text Box 39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5" name="Text Box 39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6" name="Text Box 39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7" name="Text Box 39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8" name="Text Box 39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09" name="Text Box 39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0" name="Text Box 39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1" name="Text Box 39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2" name="Text Box 39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3" name="Text Box 39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4" name="Text Box 39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5" name="Text Box 39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6" name="Text Box 39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7" name="Text Box 39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8" name="Text Box 40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19" name="Text Box 40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0" name="Text Box 40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1" name="Text Box 40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2" name="Text Box 40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3" name="Text Box 40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4" name="Text Box 40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5" name="Text Box 40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6" name="Text Box 40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7" name="Text Box 40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8" name="Text Box 40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29" name="Text Box 40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0" name="Text Box 40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1" name="Text Box 40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2" name="Text Box 40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3" name="Text Box 40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4" name="Text Box 40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5" name="Text Box 40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6" name="Text Box 40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7" name="Text Box 40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8" name="Text Box 40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39" name="Text Box 40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0" name="Text Box 40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1" name="Text Box 40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2" name="Text Box 40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3" name="Text Box 40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4" name="Text Box 40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5" name="Text Box 40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6" name="Text Box 40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7" name="Text Box 40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8" name="Text Box 40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49" name="Text Box 40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0" name="Text Box 40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1" name="Text Box 40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2" name="Text Box 40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3" name="Text Box 40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4" name="Text Box 40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5" name="Text Box 40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6" name="Text Box 40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7" name="Text Box 40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8" name="Text Box 40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59" name="Text Box 40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0" name="Text Box 40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1" name="Text Box 40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2" name="Text Box 40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3" name="Text Box 40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4" name="Text Box 40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5" name="Text Box 40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6" name="Text Box 40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7" name="Text Box 40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8" name="Text Box 40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69" name="Text Box 40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0" name="Text Box 40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1" name="Text Box 40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2" name="Text Box 40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3" name="Text Box 40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4" name="Text Box 40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5" name="Text Box 40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6" name="Text Box 40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7" name="Text Box 40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8" name="Text Box 40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79" name="Text Box 40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0" name="Text Box 40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1" name="Text Box 40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2" name="Text Box 40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3" name="Text Box 40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4" name="Text Box 40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5" name="Text Box 40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6" name="Text Box 40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7" name="Text Box 40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8" name="Text Box 40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89" name="Text Box 40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0" name="Text Box 40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1" name="Text Box 40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2" name="Text Box 40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3" name="Text Box 40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4" name="Text Box 40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5" name="Text Box 40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6" name="Text Box 40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7" name="Text Box 40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8" name="Text Box 40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099" name="Text Box 40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0" name="Text Box 40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1" name="Text Box 40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2" name="Text Box 40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3" name="Text Box 40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4" name="Text Box 40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5" name="Text Box 40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6" name="Text Box 40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7" name="Text Box 40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8" name="Text Box 40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09" name="Text Box 40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0" name="Text Box 40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1" name="Text Box 40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2" name="Text Box 40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3" name="Text Box 40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4" name="Text Box 40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5" name="Text Box 40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6" name="Text Box 40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7" name="Text Box 40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8" name="Text Box 41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19" name="Text Box 41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0" name="Text Box 41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1" name="Text Box 41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2" name="Text Box 41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3" name="Text Box 41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4" name="Text Box 41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5" name="Text Box 41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6" name="Text Box 41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7" name="Text Box 41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8" name="Text Box 41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29" name="Text Box 41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0" name="Text Box 41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1" name="Text Box 41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2" name="Text Box 41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3" name="Text Box 41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4" name="Text Box 41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5" name="Text Box 41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6" name="Text Box 41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7" name="Text Box 41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8" name="Text Box 41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39" name="Text Box 41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0" name="Text Box 41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1" name="Text Box 41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2" name="Text Box 41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3" name="Text Box 41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4" name="Text Box 41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5" name="Text Box 41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6" name="Text Box 41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7" name="Text Box 41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8" name="Text Box 41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49" name="Text Box 41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0" name="Text Box 41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1" name="Text Box 41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2" name="Text Box 41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3" name="Text Box 41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4" name="Text Box 41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5" name="Text Box 41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6" name="Text Box 41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7" name="Text Box 41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8" name="Text Box 41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59" name="Text Box 41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0" name="Text Box 41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1" name="Text Box 41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2" name="Text Box 41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3" name="Text Box 41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4" name="Text Box 41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5" name="Text Box 41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6" name="Text Box 41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7" name="Text Box 41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8" name="Text Box 41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69" name="Text Box 41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0" name="Text Box 41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1" name="Text Box 41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2" name="Text Box 41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3" name="Text Box 41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4" name="Text Box 41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5" name="Text Box 41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6" name="Text Box 41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7" name="Text Box 41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8" name="Text Box 41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79" name="Text Box 41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0" name="Text Box 41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1" name="Text Box 41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2" name="Text Box 41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3" name="Text Box 41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4" name="Text Box 41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5" name="Text Box 41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6" name="Text Box 41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7" name="Text Box 41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8" name="Text Box 41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89" name="Text Box 41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0" name="Text Box 41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1" name="Text Box 41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2" name="Text Box 41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3" name="Text Box 41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4" name="Text Box 41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5" name="Text Box 41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6" name="Text Box 41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7" name="Text Box 41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8" name="Text Box 41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199" name="Text Box 41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0" name="Text Box 41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1" name="Text Box 41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2" name="Text Box 41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3" name="Text Box 41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4" name="Text Box 41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5" name="Text Box 41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6" name="Text Box 41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7" name="Text Box 41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8" name="Text Box 41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09" name="Text Box 41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0" name="Text Box 41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1" name="Text Box 41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2" name="Text Box 41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3" name="Text Box 41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4" name="Text Box 41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5" name="Text Box 41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6" name="Text Box 41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7" name="Text Box 41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8" name="Text Box 42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19" name="Text Box 42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0" name="Text Box 42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1" name="Text Box 42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2" name="Text Box 42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3" name="Text Box 42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4" name="Text Box 42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5" name="Text Box 42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6" name="Text Box 42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7" name="Text Box 42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8" name="Text Box 42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29" name="Text Box 42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0" name="Text Box 42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1" name="Text Box 42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2" name="Text Box 42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3" name="Text Box 42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4" name="Text Box 42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5" name="Text Box 42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6" name="Text Box 42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7" name="Text Box 42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8" name="Text Box 42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39" name="Text Box 42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0" name="Text Box 42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1" name="Text Box 42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2" name="Text Box 42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3" name="Text Box 42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4" name="Text Box 42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5" name="Text Box 42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6" name="Text Box 42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7" name="Text Box 42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8" name="Text Box 42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49" name="Text Box 42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0" name="Text Box 42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1" name="Text Box 42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2" name="Text Box 42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3" name="Text Box 42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4" name="Text Box 42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5" name="Text Box 42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6" name="Text Box 42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7" name="Text Box 42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8" name="Text Box 42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59" name="Text Box 42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0" name="Text Box 42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1" name="Text Box 42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2" name="Text Box 42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3" name="Text Box 42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4" name="Text Box 42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5" name="Text Box 42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6" name="Text Box 42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7" name="Text Box 42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8" name="Text Box 42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69" name="Text Box 42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0" name="Text Box 42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1" name="Text Box 42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2" name="Text Box 42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3" name="Text Box 42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4" name="Text Box 42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5" name="Text Box 42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6" name="Text Box 42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7" name="Text Box 42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8" name="Text Box 42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79" name="Text Box 42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0" name="Text Box 42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1" name="Text Box 42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2" name="Text Box 42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3" name="Text Box 42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4" name="Text Box 42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5" name="Text Box 42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6" name="Text Box 42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7" name="Text Box 42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8" name="Text Box 42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89" name="Text Box 42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0" name="Text Box 42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1" name="Text Box 42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2" name="Text Box 42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3" name="Text Box 42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4" name="Text Box 42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5" name="Text Box 42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6" name="Text Box 42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7" name="Text Box 42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8" name="Text Box 42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299" name="Text Box 42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0" name="Text Box 42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1" name="Text Box 42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2" name="Text Box 42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3" name="Text Box 42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4" name="Text Box 42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5" name="Text Box 42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6" name="Text Box 42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7" name="Text Box 42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8" name="Text Box 42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09" name="Text Box 42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0" name="Text Box 42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1" name="Text Box 42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2" name="Text Box 42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3" name="Text Box 42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4" name="Text Box 42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5" name="Text Box 42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6" name="Text Box 42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7" name="Text Box 42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8" name="Text Box 43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19" name="Text Box 43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0" name="Text Box 43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1" name="Text Box 43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2" name="Text Box 43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3" name="Text Box 43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4" name="Text Box 43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5" name="Text Box 43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6" name="Text Box 43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7" name="Text Box 43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8" name="Text Box 43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29" name="Text Box 43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0" name="Text Box 43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1" name="Text Box 43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2" name="Text Box 43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3" name="Text Box 43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4" name="Text Box 43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5" name="Text Box 43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6" name="Text Box 43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7" name="Text Box 43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8" name="Text Box 43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39" name="Text Box 43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0" name="Text Box 43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1" name="Text Box 43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2" name="Text Box 43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3" name="Text Box 43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4" name="Text Box 43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5" name="Text Box 43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6" name="Text Box 43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7" name="Text Box 43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8" name="Text Box 43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49" name="Text Box 43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0" name="Text Box 43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1" name="Text Box 43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2" name="Text Box 43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3" name="Text Box 43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4" name="Text Box 43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5" name="Text Box 43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6" name="Text Box 43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7" name="Text Box 43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8" name="Text Box 43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59" name="Text Box 43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0" name="Text Box 43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1" name="Text Box 43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2" name="Text Box 43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3" name="Text Box 43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4" name="Text Box 43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5" name="Text Box 43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6" name="Text Box 43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7" name="Text Box 43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8" name="Text Box 43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69" name="Text Box 43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0" name="Text Box 43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1" name="Text Box 43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2" name="Text Box 43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3" name="Text Box 43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4" name="Text Box 43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5" name="Text Box 43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6" name="Text Box 43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7" name="Text Box 43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8" name="Text Box 43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79" name="Text Box 43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0" name="Text Box 43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1" name="Text Box 43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2" name="Text Box 43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3" name="Text Box 43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4" name="Text Box 43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5" name="Text Box 43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6" name="Text Box 43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7" name="Text Box 43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8" name="Text Box 43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89" name="Text Box 43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0" name="Text Box 43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1" name="Text Box 43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2" name="Text Box 43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3" name="Text Box 43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4" name="Text Box 43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5" name="Text Box 43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6" name="Text Box 43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7" name="Text Box 43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8" name="Text Box 43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399" name="Text Box 43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0" name="Text Box 43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1" name="Text Box 43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2" name="Text Box 43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3" name="Text Box 43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4" name="Text Box 43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5" name="Text Box 43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6" name="Text Box 43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7" name="Text Box 43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8" name="Text Box 43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09" name="Text Box 43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0" name="Text Box 43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1" name="Text Box 43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2" name="Text Box 43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3" name="Text Box 43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4" name="Text Box 43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5" name="Text Box 43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6" name="Text Box 43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7" name="Text Box 43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8" name="Text Box 44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19" name="Text Box 44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0" name="Text Box 44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1" name="Text Box 44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2" name="Text Box 44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3" name="Text Box 44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4" name="Text Box 44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5" name="Text Box 44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6" name="Text Box 44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7" name="Text Box 44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8" name="Text Box 44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29" name="Text Box 44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0" name="Text Box 44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1" name="Text Box 44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2" name="Text Box 44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3" name="Text Box 44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4" name="Text Box 44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5" name="Text Box 44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6" name="Text Box 44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7" name="Text Box 44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8" name="Text Box 44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39" name="Text Box 44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0" name="Text Box 44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1" name="Text Box 44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2" name="Text Box 44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3" name="Text Box 44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4" name="Text Box 44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5" name="Text Box 44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6" name="Text Box 44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7" name="Text Box 44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8" name="Text Box 44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49" name="Text Box 44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0" name="Text Box 44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1" name="Text Box 44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2" name="Text Box 44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3" name="Text Box 44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4" name="Text Box 44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5" name="Text Box 44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6" name="Text Box 44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7" name="Text Box 44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8" name="Text Box 44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59" name="Text Box 44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0" name="Text Box 44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1" name="Text Box 44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2" name="Text Box 44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3" name="Text Box 44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4" name="Text Box 44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5" name="Text Box 44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6" name="Text Box 44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7" name="Text Box 44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8" name="Text Box 44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69" name="Text Box 44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0" name="Text Box 44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1" name="Text Box 44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2" name="Text Box 44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3" name="Text Box 44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4" name="Text Box 44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5" name="Text Box 44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6" name="Text Box 44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7" name="Text Box 44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8" name="Text Box 44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79" name="Text Box 44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0" name="Text Box 44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1" name="Text Box 44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2" name="Text Box 44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3" name="Text Box 44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4" name="Text Box 44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5" name="Text Box 44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6" name="Text Box 44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7" name="Text Box 44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8" name="Text Box 44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89" name="Text Box 44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0" name="Text Box 44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1" name="Text Box 44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2" name="Text Box 44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3" name="Text Box 44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4" name="Text Box 44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5" name="Text Box 44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6" name="Text Box 44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7" name="Text Box 44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8" name="Text Box 44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499" name="Text Box 44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0" name="Text Box 44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1" name="Text Box 44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2" name="Text Box 44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3" name="Text Box 44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4" name="Text Box 44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5" name="Text Box 44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6" name="Text Box 44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7" name="Text Box 44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8" name="Text Box 44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09" name="Text Box 44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0" name="Text Box 44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1" name="Text Box 44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2" name="Text Box 44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3" name="Text Box 44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4" name="Text Box 44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5" name="Text Box 44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6" name="Text Box 44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7" name="Text Box 44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8" name="Text Box 45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19" name="Text Box 45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0" name="Text Box 45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1" name="Text Box 45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2" name="Text Box 45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3" name="Text Box 45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4" name="Text Box 45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5" name="Text Box 45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6" name="Text Box 45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7" name="Text Box 45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8" name="Text Box 45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29" name="Text Box 45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0" name="Text Box 45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1" name="Text Box 45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2" name="Text Box 45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3" name="Text Box 45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4" name="Text Box 45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5" name="Text Box 45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6" name="Text Box 45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7" name="Text Box 45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8" name="Text Box 45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39" name="Text Box 45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0" name="Text Box 45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1" name="Text Box 45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2" name="Text Box 45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3" name="Text Box 45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4" name="Text Box 45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5" name="Text Box 45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6" name="Text Box 45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7" name="Text Box 45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8" name="Text Box 45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49" name="Text Box 45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0" name="Text Box 45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1" name="Text Box 45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2" name="Text Box 45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3" name="Text Box 45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4" name="Text Box 45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5" name="Text Box 45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6" name="Text Box 45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7" name="Text Box 45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8" name="Text Box 45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59" name="Text Box 45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0" name="Text Box 45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1" name="Text Box 45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2" name="Text Box 45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3" name="Text Box 45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4" name="Text Box 45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5" name="Text Box 45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6" name="Text Box 45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7" name="Text Box 45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8" name="Text Box 45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69" name="Text Box 45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0" name="Text Box 45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1" name="Text Box 45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2" name="Text Box 45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3" name="Text Box 45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4" name="Text Box 45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5" name="Text Box 45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6" name="Text Box 45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7" name="Text Box 45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8" name="Text Box 45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79" name="Text Box 45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0" name="Text Box 45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1" name="Text Box 45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2" name="Text Box 45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3" name="Text Box 45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4" name="Text Box 45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5" name="Text Box 45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6" name="Text Box 45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7" name="Text Box 45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8" name="Text Box 45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89" name="Text Box 45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0" name="Text Box 45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1" name="Text Box 45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2" name="Text Box 45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3" name="Text Box 45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4" name="Text Box 45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5" name="Text Box 45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6" name="Text Box 45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7" name="Text Box 45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8" name="Text Box 45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599" name="Text Box 45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0" name="Text Box 45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1" name="Text Box 45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2" name="Text Box 45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3" name="Text Box 45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4" name="Text Box 45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5" name="Text Box 45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6" name="Text Box 45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7" name="Text Box 45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8" name="Text Box 45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09" name="Text Box 45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0" name="Text Box 45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1" name="Text Box 45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2" name="Text Box 45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3" name="Text Box 45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4" name="Text Box 45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5" name="Text Box 45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6" name="Text Box 45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7" name="Text Box 45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8" name="Text Box 46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19" name="Text Box 46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0" name="Text Box 46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1" name="Text Box 46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2" name="Text Box 46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3" name="Text Box 46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4" name="Text Box 46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5" name="Text Box 46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6" name="Text Box 46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7" name="Text Box 46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8" name="Text Box 46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29" name="Text Box 46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0" name="Text Box 46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1" name="Text Box 46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2" name="Text Box 46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3" name="Text Box 46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4" name="Text Box 46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5" name="Text Box 46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6" name="Text Box 46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7" name="Text Box 46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8" name="Text Box 46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39" name="Text Box 46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0" name="Text Box 46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1" name="Text Box 46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2" name="Text Box 46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3" name="Text Box 46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4" name="Text Box 46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5" name="Text Box 46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6" name="Text Box 46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7" name="Text Box 46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8" name="Text Box 46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49" name="Text Box 46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0" name="Text Box 46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1" name="Text Box 46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2" name="Text Box 46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3" name="Text Box 46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4" name="Text Box 46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5" name="Text Box 46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6" name="Text Box 46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7" name="Text Box 46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8" name="Text Box 46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59" name="Text Box 46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0" name="Text Box 46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1" name="Text Box 46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2" name="Text Box 46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3" name="Text Box 46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4" name="Text Box 46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5" name="Text Box 46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6" name="Text Box 46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7" name="Text Box 46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8" name="Text Box 46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69" name="Text Box 46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0" name="Text Box 46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1" name="Text Box 46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2" name="Text Box 46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3" name="Text Box 46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4" name="Text Box 46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5" name="Text Box 46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6" name="Text Box 46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7" name="Text Box 46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8" name="Text Box 46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79" name="Text Box 46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0" name="Text Box 46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1" name="Text Box 46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2" name="Text Box 46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3" name="Text Box 46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4" name="Text Box 46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5" name="Text Box 46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6" name="Text Box 46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7" name="Text Box 46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8" name="Text Box 46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89" name="Text Box 46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0" name="Text Box 46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1" name="Text Box 46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2" name="Text Box 46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3" name="Text Box 46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4" name="Text Box 46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5" name="Text Box 46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6" name="Text Box 46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7" name="Text Box 46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8" name="Text Box 46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699" name="Text Box 46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0" name="Text Box 46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1" name="Text Box 46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2" name="Text Box 46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3" name="Text Box 46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4" name="Text Box 46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5" name="Text Box 46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6" name="Text Box 46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7" name="Text Box 46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8" name="Text Box 46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09" name="Text Box 46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0" name="Text Box 46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1" name="Text Box 46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2" name="Text Box 46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3" name="Text Box 46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4" name="Text Box 46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5" name="Text Box 46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6" name="Text Box 46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7" name="Text Box 46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8" name="Text Box 47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19" name="Text Box 47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0" name="Text Box 47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1" name="Text Box 47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2" name="Text Box 47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3" name="Text Box 47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4" name="Text Box 47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5" name="Text Box 47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6" name="Text Box 47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7" name="Text Box 47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8" name="Text Box 47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29" name="Text Box 47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0" name="Text Box 47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1" name="Text Box 47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2" name="Text Box 47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3" name="Text Box 47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4" name="Text Box 47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5" name="Text Box 47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6" name="Text Box 47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7" name="Text Box 47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8" name="Text Box 47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39" name="Text Box 47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0" name="Text Box 47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1" name="Text Box 47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2" name="Text Box 47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3" name="Text Box 47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4" name="Text Box 47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5" name="Text Box 47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6" name="Text Box 47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7" name="Text Box 47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8" name="Text Box 47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49" name="Text Box 47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0" name="Text Box 47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1" name="Text Box 47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2" name="Text Box 47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3" name="Text Box 47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4" name="Text Box 47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5" name="Text Box 47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6" name="Text Box 47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7" name="Text Box 47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8" name="Text Box 47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59" name="Text Box 47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0" name="Text Box 47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1" name="Text Box 47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2" name="Text Box 47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3" name="Text Box 47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4" name="Text Box 47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5" name="Text Box 47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6" name="Text Box 47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7" name="Text Box 47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8" name="Text Box 47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69" name="Text Box 47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0" name="Text Box 47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1" name="Text Box 47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2" name="Text Box 47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3" name="Text Box 47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4" name="Text Box 47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5" name="Text Box 47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6" name="Text Box 47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7" name="Text Box 47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8" name="Text Box 47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79" name="Text Box 47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0" name="Text Box 47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1" name="Text Box 47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2" name="Text Box 47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3" name="Text Box 47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4" name="Text Box 47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5" name="Text Box 47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6" name="Text Box 47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7" name="Text Box 47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8" name="Text Box 47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89" name="Text Box 47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0" name="Text Box 47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1" name="Text Box 47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2" name="Text Box 47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3" name="Text Box 47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4" name="Text Box 47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5" name="Text Box 47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6" name="Text Box 47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7" name="Text Box 47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8" name="Text Box 47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799" name="Text Box 47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0" name="Text Box 47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1" name="Text Box 47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2" name="Text Box 47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3" name="Text Box 47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4" name="Text Box 47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5" name="Text Box 47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6" name="Text Box 47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7" name="Text Box 47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8" name="Text Box 47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09" name="Text Box 47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0" name="Text Box 47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1" name="Text Box 47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2" name="Text Box 47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3" name="Text Box 47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4" name="Text Box 47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5" name="Text Box 47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6" name="Text Box 47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7" name="Text Box 47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8" name="Text Box 48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19" name="Text Box 48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0" name="Text Box 48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1" name="Text Box 48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2" name="Text Box 48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3" name="Text Box 48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4" name="Text Box 48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5" name="Text Box 48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6" name="Text Box 48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7" name="Text Box 48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8" name="Text Box 48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29" name="Text Box 48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0" name="Text Box 48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1" name="Text Box 48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2" name="Text Box 48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3" name="Text Box 48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4" name="Text Box 48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5" name="Text Box 48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6" name="Text Box 48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7" name="Text Box 48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8" name="Text Box 48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39" name="Text Box 48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0" name="Text Box 48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1" name="Text Box 48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2" name="Text Box 48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3" name="Text Box 48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4" name="Text Box 48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5" name="Text Box 48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6" name="Text Box 48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7" name="Text Box 48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8" name="Text Box 48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49" name="Text Box 48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0" name="Text Box 48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1" name="Text Box 48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2" name="Text Box 48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3" name="Text Box 48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4" name="Text Box 48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5" name="Text Box 48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6" name="Text Box 48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7" name="Text Box 48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8" name="Text Box 48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59" name="Text Box 48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0" name="Text Box 48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1" name="Text Box 48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2" name="Text Box 48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3" name="Text Box 48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4" name="Text Box 48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5" name="Text Box 48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6" name="Text Box 48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7" name="Text Box 48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8" name="Text Box 48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69" name="Text Box 48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0" name="Text Box 48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1" name="Text Box 48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2" name="Text Box 48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3" name="Text Box 48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4" name="Text Box 48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5" name="Text Box 48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6" name="Text Box 48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7" name="Text Box 48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8" name="Text Box 48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79" name="Text Box 48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0" name="Text Box 48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1" name="Text Box 48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2" name="Text Box 48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3" name="Text Box 48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4" name="Text Box 48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5" name="Text Box 48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6" name="Text Box 48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7" name="Text Box 48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8" name="Text Box 48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89" name="Text Box 48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0" name="Text Box 48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1" name="Text Box 48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2" name="Text Box 48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3" name="Text Box 48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4" name="Text Box 48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5" name="Text Box 48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6" name="Text Box 48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7" name="Text Box 48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8" name="Text Box 48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899" name="Text Box 48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0" name="Text Box 48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1" name="Text Box 48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2" name="Text Box 48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3" name="Text Box 48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4" name="Text Box 48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5" name="Text Box 48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6" name="Text Box 48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7" name="Text Box 48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8" name="Text Box 48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09" name="Text Box 48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0" name="Text Box 48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1" name="Text Box 48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2" name="Text Box 48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3" name="Text Box 48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4" name="Text Box 48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5" name="Text Box 48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6" name="Text Box 48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7" name="Text Box 48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8" name="Text Box 49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19" name="Text Box 49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0" name="Text Box 49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1" name="Text Box 49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2" name="Text Box 49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3" name="Text Box 49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4" name="Text Box 49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5" name="Text Box 49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6" name="Text Box 49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7" name="Text Box 49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8" name="Text Box 49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29" name="Text Box 49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0" name="Text Box 49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1" name="Text Box 49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2" name="Text Box 49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3" name="Text Box 49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4" name="Text Box 49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5" name="Text Box 49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6" name="Text Box 49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7" name="Text Box 49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8" name="Text Box 49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39" name="Text Box 49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0" name="Text Box 49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1" name="Text Box 49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2" name="Text Box 49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3" name="Text Box 49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4" name="Text Box 49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5" name="Text Box 49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6" name="Text Box 49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7" name="Text Box 49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8" name="Text Box 49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49" name="Text Box 49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0" name="Text Box 49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1" name="Text Box 49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2" name="Text Box 49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3" name="Text Box 49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4" name="Text Box 49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5" name="Text Box 49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6" name="Text Box 49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7" name="Text Box 49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8" name="Text Box 49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59" name="Text Box 49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0" name="Text Box 49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1" name="Text Box 49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2" name="Text Box 49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3" name="Text Box 49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4" name="Text Box 49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5" name="Text Box 49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6" name="Text Box 49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7" name="Text Box 49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8" name="Text Box 49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69" name="Text Box 49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0" name="Text Box 49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1" name="Text Box 49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2" name="Text Box 49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3" name="Text Box 49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4" name="Text Box 49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5" name="Text Box 49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6" name="Text Box 49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7" name="Text Box 49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8" name="Text Box 49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79" name="Text Box 49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0" name="Text Box 49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1" name="Text Box 49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2" name="Text Box 49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3" name="Text Box 49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4" name="Text Box 49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5" name="Text Box 49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6" name="Text Box 49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7" name="Text Box 49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8" name="Text Box 49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89" name="Text Box 49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0" name="Text Box 49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1" name="Text Box 49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2" name="Text Box 49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3" name="Text Box 49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4" name="Text Box 49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5" name="Text Box 49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6" name="Text Box 49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7" name="Text Box 49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8" name="Text Box 49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7999" name="Text Box 49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0" name="Text Box 49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1" name="Text Box 49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2" name="Text Box 49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3" name="Text Box 49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4" name="Text Box 49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5" name="Text Box 49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6" name="Text Box 49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7" name="Text Box 49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8" name="Text Box 49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09" name="Text Box 49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0" name="Text Box 49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1" name="Text Box 49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2" name="Text Box 49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3" name="Text Box 49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4" name="Text Box 49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5" name="Text Box 49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6" name="Text Box 49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7" name="Text Box 49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8" name="Text Box 50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19" name="Text Box 50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0" name="Text Box 50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1" name="Text Box 50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2" name="Text Box 50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3" name="Text Box 50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4" name="Text Box 50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5" name="Text Box 50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6" name="Text Box 50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7" name="Text Box 50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8" name="Text Box 50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29" name="Text Box 50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0" name="Text Box 501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1" name="Text Box 501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2" name="Text Box 501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3" name="Text Box 501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4" name="Text Box 501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5" name="Text Box 501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6" name="Text Box 501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7" name="Text Box 501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8" name="Text Box 502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39" name="Text Box 502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0" name="Text Box 502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1" name="Text Box 502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2" name="Text Box 502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3" name="Text Box 502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4" name="Text Box 502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5" name="Text Box 502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6" name="Text Box 502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7" name="Text Box 502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8" name="Text Box 503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49" name="Text Box 503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0" name="Text Box 503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1" name="Text Box 503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2" name="Text Box 503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3" name="Text Box 503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4" name="Text Box 503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5" name="Text Box 503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6" name="Text Box 503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7" name="Text Box 503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8" name="Text Box 504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59" name="Text Box 504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0" name="Text Box 504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1" name="Text Box 504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2" name="Text Box 504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3" name="Text Box 504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4" name="Text Box 504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5" name="Text Box 504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6" name="Text Box 504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7" name="Text Box 504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8" name="Text Box 505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69" name="Text Box 505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0" name="Text Box 505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1" name="Text Box 505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2" name="Text Box 505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3" name="Text Box 505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4" name="Text Box 505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5" name="Text Box 505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6" name="Text Box 505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7" name="Text Box 505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8" name="Text Box 506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79" name="Text Box 506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0" name="Text Box 506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1" name="Text Box 506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2" name="Text Box 506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3" name="Text Box 506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4" name="Text Box 506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5" name="Text Box 506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6" name="Text Box 506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7" name="Text Box 506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8" name="Text Box 507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89" name="Text Box 507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0" name="Text Box 507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1" name="Text Box 507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2" name="Text Box 507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3" name="Text Box 507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4" name="Text Box 507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5" name="Text Box 507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6" name="Text Box 507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7" name="Text Box 507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8" name="Text Box 508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099" name="Text Box 508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0" name="Text Box 508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1" name="Text Box 508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2" name="Text Box 508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3" name="Text Box 508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4" name="Text Box 508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5" name="Text Box 508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6" name="Text Box 508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7" name="Text Box 508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8" name="Text Box 509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09" name="Text Box 509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0" name="Text Box 509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1" name="Text Box 509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2" name="Text Box 509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3" name="Text Box 509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4" name="Text Box 509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5" name="Text Box 509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6" name="Text Box 509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7" name="Text Box 509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8" name="Text Box 510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19" name="Text Box 510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0" name="Text Box 5102"/>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1" name="Text Box 5103"/>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2" name="Text Box 5104"/>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3" name="Text Box 5105"/>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4" name="Text Box 5106"/>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5" name="Text Box 5107"/>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6" name="Text Box 5108"/>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7" name="Text Box 5109"/>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8" name="Text Box 5110"/>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771</xdr:row>
      <xdr:rowOff>0</xdr:rowOff>
    </xdr:from>
    <xdr:to>
      <xdr:col>4</xdr:col>
      <xdr:colOff>85725</xdr:colOff>
      <xdr:row>772</xdr:row>
      <xdr:rowOff>19048</xdr:rowOff>
    </xdr:to>
    <xdr:sp macro="" textlink="">
      <xdr:nvSpPr>
        <xdr:cNvPr id="8129" name="Text Box 5111"/>
        <xdr:cNvSpPr txBox="1">
          <a:spLocks noChangeArrowheads="1"/>
        </xdr:cNvSpPr>
      </xdr:nvSpPr>
      <xdr:spPr bwMode="auto">
        <a:xfrm>
          <a:off x="4686300" y="146875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797</xdr:row>
      <xdr:rowOff>0</xdr:rowOff>
    </xdr:from>
    <xdr:ext cx="85725" cy="205407"/>
    <xdr:sp macro="" textlink="">
      <xdr:nvSpPr>
        <xdr:cNvPr id="8130" name="Text Box 25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1" name="Text Box 25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2" name="Text Box 25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3" name="Text Box 25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4" name="Text Box 25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5" name="Text Box 25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6" name="Text Box 25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7" name="Text Box 25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8" name="Text Box 25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39" name="Text Box 25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0" name="Text Box 25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1" name="Text Box 25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2" name="Text Box 25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3" name="Text Box 25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4" name="Text Box 26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5" name="Text Box 26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6" name="Text Box 26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7" name="Text Box 26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8" name="Text Box 26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49" name="Text Box 26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0" name="Text Box 26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1" name="Text Box 26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2" name="Text Box 26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3" name="Text Box 26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4" name="Text Box 26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5" name="Text Box 26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6" name="Text Box 26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7" name="Text Box 26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8" name="Text Box 26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59" name="Text Box 26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0" name="Text Box 26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1" name="Text Box 26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2" name="Text Box 26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3" name="Text Box 26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4" name="Text Box 26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5" name="Text Box 26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6" name="Text Box 26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7" name="Text Box 26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8" name="Text Box 26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69" name="Text Box 26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0" name="Text Box 26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1" name="Text Box 26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2" name="Text Box 26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3" name="Text Box 26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4" name="Text Box 26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5" name="Text Box 26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6" name="Text Box 26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7" name="Text Box 26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8" name="Text Box 26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79" name="Text Box 26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0" name="Text Box 26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1" name="Text Box 26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2" name="Text Box 26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3" name="Text Box 26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4" name="Text Box 26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5" name="Text Box 26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6" name="Text Box 26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7" name="Text Box 26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8" name="Text Box 26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89" name="Text Box 26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0" name="Text Box 26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1" name="Text Box 26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2" name="Text Box 26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3" name="Text Box 26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4" name="Text Box 26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5" name="Text Box 26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6" name="Text Box 26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7" name="Text Box 26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8" name="Text Box 26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199" name="Text Box 26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0" name="Text Box 26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1" name="Text Box 26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2" name="Text Box 27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3" name="Text Box 27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4" name="Text Box 27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5" name="Text Box 27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6" name="Text Box 27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7" name="Text Box 27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8" name="Text Box 27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09" name="Text Box 27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0" name="Text Box 27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1" name="Text Box 27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2" name="Text Box 27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3" name="Text Box 27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4" name="Text Box 27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5" name="Text Box 27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6" name="Text Box 27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7" name="Text Box 27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8" name="Text Box 27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19" name="Text Box 27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0" name="Text Box 27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1" name="Text Box 27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2" name="Text Box 27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3" name="Text Box 27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4" name="Text Box 27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5" name="Text Box 27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6" name="Text Box 27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7" name="Text Box 27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8" name="Text Box 27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29" name="Text Box 27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0" name="Text Box 27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1" name="Text Box 27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2" name="Text Box 27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3" name="Text Box 27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4" name="Text Box 27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5" name="Text Box 27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6" name="Text Box 27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7" name="Text Box 27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8" name="Text Box 27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39" name="Text Box 27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0" name="Text Box 27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1" name="Text Box 27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2" name="Text Box 27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3" name="Text Box 27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4" name="Text Box 27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5" name="Text Box 27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6" name="Text Box 27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7" name="Text Box 27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8" name="Text Box 27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49" name="Text Box 27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0" name="Text Box 27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1" name="Text Box 27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2" name="Text Box 27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3" name="Text Box 27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4" name="Text Box 27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5" name="Text Box 27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6" name="Text Box 27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7" name="Text Box 27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8" name="Text Box 27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59" name="Text Box 27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0" name="Text Box 27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1" name="Text Box 27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2" name="Text Box 27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3" name="Text Box 27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4" name="Text Box 27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5" name="Text Box 27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6" name="Text Box 27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7" name="Text Box 27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8" name="Text Box 27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69" name="Text Box 27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0" name="Text Box 27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1" name="Text Box 27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2" name="Text Box 27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3" name="Text Box 27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4" name="Text Box 27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5" name="Text Box 27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6" name="Text Box 27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7" name="Text Box 27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8" name="Text Box 27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79" name="Text Box 27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0" name="Text Box 27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1" name="Text Box 27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2" name="Text Box 27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3" name="Text Box 27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4" name="Text Box 27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5" name="Text Box 27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6" name="Text Box 27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7" name="Text Box 27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8" name="Text Box 27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89" name="Text Box 27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0" name="Text Box 27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1" name="Text Box 27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2" name="Text Box 27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3" name="Text Box 27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4" name="Text Box 27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5" name="Text Box 27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6" name="Text Box 27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7" name="Text Box 27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8" name="Text Box 27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299" name="Text Box 27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0" name="Text Box 27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1" name="Text Box 27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2" name="Text Box 28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3" name="Text Box 28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4" name="Text Box 28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5" name="Text Box 28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6" name="Text Box 28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7" name="Text Box 28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8" name="Text Box 28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09" name="Text Box 28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0" name="Text Box 28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1" name="Text Box 28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2" name="Text Box 28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3" name="Text Box 28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4" name="Text Box 28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5" name="Text Box 28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6" name="Text Box 28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7" name="Text Box 28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8" name="Text Box 28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19" name="Text Box 28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0" name="Text Box 28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1" name="Text Box 28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2" name="Text Box 28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3" name="Text Box 28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4" name="Text Box 28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5" name="Text Box 28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6" name="Text Box 28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7" name="Text Box 28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8" name="Text Box 28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29" name="Text Box 28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0" name="Text Box 28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1" name="Text Box 28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2" name="Text Box 28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3" name="Text Box 28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4" name="Text Box 28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5" name="Text Box 28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6" name="Text Box 28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7" name="Text Box 28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8" name="Text Box 28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39" name="Text Box 28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0" name="Text Box 28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1" name="Text Box 28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2" name="Text Box 28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3" name="Text Box 28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4" name="Text Box 28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5" name="Text Box 28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6" name="Text Box 28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7" name="Text Box 28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8" name="Text Box 28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49" name="Text Box 28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0" name="Text Box 28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1" name="Text Box 28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2" name="Text Box 28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3" name="Text Box 28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4" name="Text Box 28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5" name="Text Box 28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6" name="Text Box 28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7" name="Text Box 28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8" name="Text Box 28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59" name="Text Box 28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0" name="Text Box 28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1" name="Text Box 28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2" name="Text Box 28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3" name="Text Box 28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4" name="Text Box 28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5" name="Text Box 28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6" name="Text Box 28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7" name="Text Box 28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8" name="Text Box 28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69" name="Text Box 28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0" name="Text Box 28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1" name="Text Box 28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2" name="Text Box 28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3" name="Text Box 28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4" name="Text Box 28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5" name="Text Box 28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6" name="Text Box 28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7" name="Text Box 28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8" name="Text Box 28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79" name="Text Box 28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0" name="Text Box 28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1" name="Text Box 28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2" name="Text Box 28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3" name="Text Box 28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4" name="Text Box 28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5" name="Text Box 28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6" name="Text Box 28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7" name="Text Box 28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8" name="Text Box 28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89" name="Text Box 28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0" name="Text Box 28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1" name="Text Box 28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2" name="Text Box 28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3" name="Text Box 28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4" name="Text Box 28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5" name="Text Box 28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6" name="Text Box 28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7" name="Text Box 28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8" name="Text Box 28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399" name="Text Box 28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0" name="Text Box 28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1" name="Text Box 28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2" name="Text Box 29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3" name="Text Box 29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4" name="Text Box 29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5" name="Text Box 29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6" name="Text Box 29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7" name="Text Box 29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8" name="Text Box 29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09" name="Text Box 29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0" name="Text Box 29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1" name="Text Box 29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2" name="Text Box 29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3" name="Text Box 29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4" name="Text Box 29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5" name="Text Box 29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6" name="Text Box 29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7" name="Text Box 29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8" name="Text Box 29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19" name="Text Box 29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0" name="Text Box 29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1" name="Text Box 29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2" name="Text Box 29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3" name="Text Box 29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4" name="Text Box 29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5" name="Text Box 29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6" name="Text Box 29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7" name="Text Box 29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8" name="Text Box 29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29" name="Text Box 29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0" name="Text Box 29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1" name="Text Box 29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2" name="Text Box 29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3" name="Text Box 29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4" name="Text Box 29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5" name="Text Box 29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6" name="Text Box 29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7" name="Text Box 29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8" name="Text Box 29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39" name="Text Box 29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0" name="Text Box 29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1" name="Text Box 29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2" name="Text Box 29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3" name="Text Box 29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4" name="Text Box 29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5" name="Text Box 29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6" name="Text Box 29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7" name="Text Box 29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8" name="Text Box 29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49" name="Text Box 29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0" name="Text Box 29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1" name="Text Box 29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2" name="Text Box 29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3" name="Text Box 29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4" name="Text Box 29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5" name="Text Box 29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6" name="Text Box 29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7" name="Text Box 29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8" name="Text Box 29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59" name="Text Box 29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0" name="Text Box 29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1" name="Text Box 29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2" name="Text Box 29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3" name="Text Box 29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4" name="Text Box 29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5" name="Text Box 29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6" name="Text Box 29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7" name="Text Box 29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8" name="Text Box 29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69" name="Text Box 29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0" name="Text Box 29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1" name="Text Box 29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2" name="Text Box 29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3" name="Text Box 29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4" name="Text Box 29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5" name="Text Box 29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6" name="Text Box 29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7" name="Text Box 29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8" name="Text Box 29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79" name="Text Box 29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0" name="Text Box 29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1" name="Text Box 29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2" name="Text Box 29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3" name="Text Box 29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4" name="Text Box 29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5" name="Text Box 29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6" name="Text Box 29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7" name="Text Box 29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8" name="Text Box 29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89" name="Text Box 29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0" name="Text Box 29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1" name="Text Box 29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2" name="Text Box 29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3" name="Text Box 29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4" name="Text Box 29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5" name="Text Box 29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6" name="Text Box 29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7" name="Text Box 29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8" name="Text Box 29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499" name="Text Box 29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0" name="Text Box 29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1" name="Text Box 29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2" name="Text Box 30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3" name="Text Box 30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4" name="Text Box 30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5" name="Text Box 30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6" name="Text Box 30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7" name="Text Box 30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8" name="Text Box 30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09" name="Text Box 30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0" name="Text Box 30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1" name="Text Box 30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2" name="Text Box 30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3" name="Text Box 30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4" name="Text Box 30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5" name="Text Box 30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6" name="Text Box 30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7" name="Text Box 30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8" name="Text Box 30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19" name="Text Box 30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0" name="Text Box 30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1" name="Text Box 30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2" name="Text Box 30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3" name="Text Box 30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4" name="Text Box 30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5" name="Text Box 30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6" name="Text Box 30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7" name="Text Box 30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8" name="Text Box 30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29" name="Text Box 30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0" name="Text Box 30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1" name="Text Box 30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2" name="Text Box 30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3" name="Text Box 30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4" name="Text Box 30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5" name="Text Box 30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6" name="Text Box 30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7" name="Text Box 30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8" name="Text Box 30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39" name="Text Box 30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0" name="Text Box 30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1" name="Text Box 30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2" name="Text Box 30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3" name="Text Box 30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4" name="Text Box 30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5" name="Text Box 30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6" name="Text Box 30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7" name="Text Box 30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8" name="Text Box 30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49" name="Text Box 30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0" name="Text Box 30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1" name="Text Box 30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2" name="Text Box 30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3" name="Text Box 30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4" name="Text Box 30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5" name="Text Box 30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6" name="Text Box 30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7" name="Text Box 30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8" name="Text Box 30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59" name="Text Box 30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0" name="Text Box 30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1" name="Text Box 30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2" name="Text Box 30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3" name="Text Box 30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4" name="Text Box 30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5" name="Text Box 30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6" name="Text Box 30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7" name="Text Box 30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8" name="Text Box 30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69" name="Text Box 30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0" name="Text Box 30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1" name="Text Box 30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2" name="Text Box 30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3" name="Text Box 30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4" name="Text Box 30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5" name="Text Box 30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6" name="Text Box 30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7" name="Text Box 30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8" name="Text Box 30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79" name="Text Box 30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0" name="Text Box 30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1" name="Text Box 30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2" name="Text Box 30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3" name="Text Box 30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4" name="Text Box 30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5" name="Text Box 30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6" name="Text Box 30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7" name="Text Box 30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8" name="Text Box 30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89" name="Text Box 30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0" name="Text Box 30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1" name="Text Box 30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2" name="Text Box 30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3" name="Text Box 30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4" name="Text Box 30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5" name="Text Box 30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6" name="Text Box 30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7" name="Text Box 30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8" name="Text Box 30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599" name="Text Box 30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0" name="Text Box 30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1" name="Text Box 30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2" name="Text Box 31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3" name="Text Box 31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4" name="Text Box 31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5" name="Text Box 31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6" name="Text Box 31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7" name="Text Box 31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8" name="Text Box 31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09" name="Text Box 31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0" name="Text Box 31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1" name="Text Box 31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2" name="Text Box 31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3" name="Text Box 31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4" name="Text Box 31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5" name="Text Box 31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6" name="Text Box 31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7" name="Text Box 31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8" name="Text Box 31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19" name="Text Box 31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0" name="Text Box 31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1" name="Text Box 31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2" name="Text Box 31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3" name="Text Box 31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4" name="Text Box 31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5" name="Text Box 31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6" name="Text Box 31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7" name="Text Box 31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8" name="Text Box 31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29" name="Text Box 31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0" name="Text Box 31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1" name="Text Box 31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2" name="Text Box 31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3" name="Text Box 31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4" name="Text Box 31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5" name="Text Box 31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6" name="Text Box 31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7" name="Text Box 31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8" name="Text Box 31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39" name="Text Box 31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0" name="Text Box 31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1" name="Text Box 31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2" name="Text Box 31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3" name="Text Box 31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4" name="Text Box 31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5" name="Text Box 31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6" name="Text Box 31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7" name="Text Box 31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8" name="Text Box 31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49" name="Text Box 31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0" name="Text Box 31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1" name="Text Box 31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2" name="Text Box 31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3" name="Text Box 31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4" name="Text Box 31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5" name="Text Box 31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6" name="Text Box 31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7" name="Text Box 31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8" name="Text Box 31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59" name="Text Box 31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0" name="Text Box 31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1" name="Text Box 31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2" name="Text Box 31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3" name="Text Box 31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4" name="Text Box 31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5" name="Text Box 31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6" name="Text Box 31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7" name="Text Box 31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8" name="Text Box 31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69" name="Text Box 31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0" name="Text Box 31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1" name="Text Box 31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2" name="Text Box 31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3" name="Text Box 31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4" name="Text Box 31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5" name="Text Box 31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6" name="Text Box 31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7" name="Text Box 31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8" name="Text Box 31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79" name="Text Box 31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0" name="Text Box 31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1" name="Text Box 31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2" name="Text Box 31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3" name="Text Box 31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4" name="Text Box 31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5" name="Text Box 31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6" name="Text Box 31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7" name="Text Box 31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8" name="Text Box 31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89" name="Text Box 31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0" name="Text Box 31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1" name="Text Box 31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2" name="Text Box 31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3" name="Text Box 31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4" name="Text Box 31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5" name="Text Box 31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6" name="Text Box 31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7" name="Text Box 31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8" name="Text Box 31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699" name="Text Box 31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0" name="Text Box 31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1" name="Text Box 31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2" name="Text Box 32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3" name="Text Box 32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4" name="Text Box 32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5" name="Text Box 32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6" name="Text Box 32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7" name="Text Box 32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8" name="Text Box 32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09" name="Text Box 32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0" name="Text Box 32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1" name="Text Box 32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2" name="Text Box 32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3" name="Text Box 32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4" name="Text Box 32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5" name="Text Box 32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6" name="Text Box 32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7" name="Text Box 32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8" name="Text Box 32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19" name="Text Box 32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0" name="Text Box 32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1" name="Text Box 32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2" name="Text Box 32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3" name="Text Box 32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4" name="Text Box 32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5" name="Text Box 32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6" name="Text Box 32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7" name="Text Box 32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8" name="Text Box 32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29" name="Text Box 32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0" name="Text Box 32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1" name="Text Box 32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2" name="Text Box 32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3" name="Text Box 32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4" name="Text Box 32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5" name="Text Box 32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6" name="Text Box 32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7" name="Text Box 32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8" name="Text Box 32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39" name="Text Box 32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0" name="Text Box 32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1" name="Text Box 32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2" name="Text Box 32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3" name="Text Box 32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4" name="Text Box 32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5" name="Text Box 32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6" name="Text Box 32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7" name="Text Box 32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8" name="Text Box 32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49" name="Text Box 32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0" name="Text Box 32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1" name="Text Box 32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2" name="Text Box 32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3" name="Text Box 32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4" name="Text Box 32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5" name="Text Box 32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6" name="Text Box 32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7" name="Text Box 32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8" name="Text Box 32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59" name="Text Box 32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0" name="Text Box 32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1" name="Text Box 32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2" name="Text Box 32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3" name="Text Box 32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4" name="Text Box 32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5" name="Text Box 32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6" name="Text Box 32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7" name="Text Box 32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8" name="Text Box 32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69" name="Text Box 32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0" name="Text Box 32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1" name="Text Box 32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2" name="Text Box 32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3" name="Text Box 32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4" name="Text Box 32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5" name="Text Box 32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6" name="Text Box 32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7" name="Text Box 32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8" name="Text Box 32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79" name="Text Box 32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0" name="Text Box 32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1" name="Text Box 32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2" name="Text Box 32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3" name="Text Box 32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4" name="Text Box 32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5" name="Text Box 32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6" name="Text Box 32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7" name="Text Box 32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8" name="Text Box 32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89" name="Text Box 32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0" name="Text Box 32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1" name="Text Box 32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2" name="Text Box 32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3" name="Text Box 32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4" name="Text Box 32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5" name="Text Box 32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6" name="Text Box 32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7" name="Text Box 32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8" name="Text Box 32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799" name="Text Box 32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0" name="Text Box 32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1" name="Text Box 32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2" name="Text Box 33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3" name="Text Box 33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4" name="Text Box 33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5" name="Text Box 33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6" name="Text Box 33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7" name="Text Box 33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8" name="Text Box 33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09" name="Text Box 33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0" name="Text Box 33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1" name="Text Box 33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2" name="Text Box 33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3" name="Text Box 33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4" name="Text Box 33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5" name="Text Box 33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6" name="Text Box 33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7" name="Text Box 33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8" name="Text Box 33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19" name="Text Box 33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0" name="Text Box 33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1" name="Text Box 33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2" name="Text Box 33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3" name="Text Box 33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4" name="Text Box 33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5" name="Text Box 33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6" name="Text Box 33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7" name="Text Box 33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8" name="Text Box 33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29" name="Text Box 33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0" name="Text Box 33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1" name="Text Box 33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2" name="Text Box 33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3" name="Text Box 33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4" name="Text Box 33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5" name="Text Box 33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6" name="Text Box 33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7" name="Text Box 33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8" name="Text Box 33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39" name="Text Box 33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0" name="Text Box 33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1" name="Text Box 33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2" name="Text Box 33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3" name="Text Box 33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4" name="Text Box 33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5" name="Text Box 33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6" name="Text Box 33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7" name="Text Box 33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8" name="Text Box 33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49" name="Text Box 33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0" name="Text Box 33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1" name="Text Box 33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2" name="Text Box 33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3" name="Text Box 33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4" name="Text Box 33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5" name="Text Box 33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6" name="Text Box 33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7" name="Text Box 33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8" name="Text Box 33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59" name="Text Box 33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0" name="Text Box 33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1" name="Text Box 33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2" name="Text Box 33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3" name="Text Box 33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4" name="Text Box 33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5" name="Text Box 33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6" name="Text Box 33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7" name="Text Box 33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8" name="Text Box 33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69" name="Text Box 33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0" name="Text Box 33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1" name="Text Box 33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2" name="Text Box 33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3" name="Text Box 33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4" name="Text Box 33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5" name="Text Box 33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6" name="Text Box 33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7" name="Text Box 33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8" name="Text Box 33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79" name="Text Box 33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0" name="Text Box 33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1" name="Text Box 33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2" name="Text Box 33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3" name="Text Box 33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4" name="Text Box 33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5" name="Text Box 33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6" name="Text Box 33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7" name="Text Box 33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8" name="Text Box 33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89" name="Text Box 33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0" name="Text Box 33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1" name="Text Box 33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2" name="Text Box 33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3" name="Text Box 33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4" name="Text Box 33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5" name="Text Box 33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6" name="Text Box 33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7" name="Text Box 33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8" name="Text Box 33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899" name="Text Box 33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0" name="Text Box 33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1" name="Text Box 33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2" name="Text Box 34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3" name="Text Box 34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4" name="Text Box 34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5" name="Text Box 34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6" name="Text Box 34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7" name="Text Box 34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8" name="Text Box 34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09" name="Text Box 34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0" name="Text Box 34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1" name="Text Box 34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2" name="Text Box 34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3" name="Text Box 34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4" name="Text Box 34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5" name="Text Box 34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6" name="Text Box 34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7" name="Text Box 34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8" name="Text Box 34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19" name="Text Box 34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0" name="Text Box 34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1" name="Text Box 34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2" name="Text Box 34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3" name="Text Box 34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4" name="Text Box 34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5" name="Text Box 34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6" name="Text Box 34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7" name="Text Box 34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8" name="Text Box 34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29" name="Text Box 34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0" name="Text Box 34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1" name="Text Box 34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2" name="Text Box 34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3" name="Text Box 34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4" name="Text Box 34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5" name="Text Box 34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6" name="Text Box 34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7" name="Text Box 34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8" name="Text Box 34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39" name="Text Box 34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0" name="Text Box 34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1" name="Text Box 34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2" name="Text Box 34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3" name="Text Box 34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4" name="Text Box 34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5" name="Text Box 34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6" name="Text Box 34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7" name="Text Box 34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8" name="Text Box 34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49" name="Text Box 34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0" name="Text Box 34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1" name="Text Box 34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2" name="Text Box 34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3" name="Text Box 34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4" name="Text Box 34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5" name="Text Box 34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6" name="Text Box 34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7" name="Text Box 34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8" name="Text Box 34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59" name="Text Box 34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0" name="Text Box 34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1" name="Text Box 34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2" name="Text Box 34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3" name="Text Box 34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4" name="Text Box 34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5" name="Text Box 34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6" name="Text Box 34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7" name="Text Box 34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8" name="Text Box 34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69" name="Text Box 34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0" name="Text Box 34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1" name="Text Box 34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2" name="Text Box 34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3" name="Text Box 34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4" name="Text Box 34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5" name="Text Box 34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6" name="Text Box 34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7" name="Text Box 34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8" name="Text Box 34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79" name="Text Box 34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0" name="Text Box 34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1" name="Text Box 34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2" name="Text Box 34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3" name="Text Box 34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4" name="Text Box 34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5" name="Text Box 34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6" name="Text Box 34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7" name="Text Box 34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8" name="Text Box 34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89" name="Text Box 34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0" name="Text Box 34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1" name="Text Box 34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2" name="Text Box 34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3" name="Text Box 34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4" name="Text Box 34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5" name="Text Box 34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6" name="Text Box 34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7" name="Text Box 34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8" name="Text Box 34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8999" name="Text Box 34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0" name="Text Box 34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1" name="Text Box 34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2" name="Text Box 35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3" name="Text Box 35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4" name="Text Box 35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5" name="Text Box 35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6" name="Text Box 35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7" name="Text Box 35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8" name="Text Box 35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09" name="Text Box 35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0" name="Text Box 35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1" name="Text Box 35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2" name="Text Box 35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3" name="Text Box 35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4" name="Text Box 35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5" name="Text Box 35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6" name="Text Box 35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7" name="Text Box 35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8" name="Text Box 35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19" name="Text Box 35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0" name="Text Box 35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1" name="Text Box 35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2" name="Text Box 35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3" name="Text Box 35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4" name="Text Box 35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5" name="Text Box 35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6" name="Text Box 35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7" name="Text Box 35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8" name="Text Box 35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29" name="Text Box 35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0" name="Text Box 35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1" name="Text Box 35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2" name="Text Box 35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3" name="Text Box 35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4" name="Text Box 35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5" name="Text Box 35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6" name="Text Box 35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7" name="Text Box 35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8" name="Text Box 35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39" name="Text Box 35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0" name="Text Box 35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1" name="Text Box 35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2" name="Text Box 35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3" name="Text Box 35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4" name="Text Box 35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5" name="Text Box 35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6" name="Text Box 35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7" name="Text Box 35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8" name="Text Box 35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49" name="Text Box 35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0" name="Text Box 35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1" name="Text Box 35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2" name="Text Box 35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3" name="Text Box 35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4" name="Text Box 35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5" name="Text Box 35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6" name="Text Box 35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7" name="Text Box 35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8" name="Text Box 35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59" name="Text Box 35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0" name="Text Box 35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1" name="Text Box 35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2" name="Text Box 35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3" name="Text Box 35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4" name="Text Box 35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5" name="Text Box 35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6" name="Text Box 35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7" name="Text Box 35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8" name="Text Box 35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69" name="Text Box 35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0" name="Text Box 35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1" name="Text Box 35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2" name="Text Box 35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3" name="Text Box 35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4" name="Text Box 35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5" name="Text Box 35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6" name="Text Box 35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7" name="Text Box 35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8" name="Text Box 35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79" name="Text Box 35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0" name="Text Box 35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1" name="Text Box 35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2" name="Text Box 35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3" name="Text Box 35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4" name="Text Box 35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5" name="Text Box 35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6" name="Text Box 35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7" name="Text Box 35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8" name="Text Box 35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89" name="Text Box 35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0" name="Text Box 35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1" name="Text Box 35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2" name="Text Box 35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3" name="Text Box 35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4" name="Text Box 35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5" name="Text Box 35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6" name="Text Box 35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7" name="Text Box 35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8" name="Text Box 35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099" name="Text Box 35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0" name="Text Box 35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1" name="Text Box 35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2" name="Text Box 36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3" name="Text Box 36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4" name="Text Box 36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5" name="Text Box 36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6" name="Text Box 36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7" name="Text Box 36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8" name="Text Box 36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09" name="Text Box 36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0" name="Text Box 36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1" name="Text Box 36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2" name="Text Box 36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3" name="Text Box 36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4" name="Text Box 36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5" name="Text Box 36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6" name="Text Box 36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7" name="Text Box 36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8" name="Text Box 36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19" name="Text Box 36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0" name="Text Box 36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1" name="Text Box 36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2" name="Text Box 36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3" name="Text Box 36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4" name="Text Box 36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5" name="Text Box 36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6" name="Text Box 36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7" name="Text Box 36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8" name="Text Box 36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29" name="Text Box 36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0" name="Text Box 36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1" name="Text Box 36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2" name="Text Box 36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3" name="Text Box 36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4" name="Text Box 36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5" name="Text Box 36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6" name="Text Box 36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7" name="Text Box 36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8" name="Text Box 36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39" name="Text Box 36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0" name="Text Box 36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1" name="Text Box 36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2" name="Text Box 36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3" name="Text Box 36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4" name="Text Box 36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5" name="Text Box 36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6" name="Text Box 36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7" name="Text Box 36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8" name="Text Box 36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49" name="Text Box 36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0" name="Text Box 36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1" name="Text Box 36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2" name="Text Box 36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3" name="Text Box 36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4" name="Text Box 36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5" name="Text Box 36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6" name="Text Box 36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7" name="Text Box 36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8" name="Text Box 36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59" name="Text Box 36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0" name="Text Box 36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1" name="Text Box 36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2" name="Text Box 36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3" name="Text Box 36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4" name="Text Box 36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5" name="Text Box 36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6" name="Text Box 36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7" name="Text Box 36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8" name="Text Box 36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69" name="Text Box 36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0" name="Text Box 36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1" name="Text Box 36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2" name="Text Box 36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3" name="Text Box 36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4" name="Text Box 36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5" name="Text Box 36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6" name="Text Box 36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7" name="Text Box 36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8" name="Text Box 36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79" name="Text Box 36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0" name="Text Box 36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1" name="Text Box 36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2" name="Text Box 36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3" name="Text Box 36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4" name="Text Box 36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5" name="Text Box 36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6" name="Text Box 36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7" name="Text Box 36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8" name="Text Box 36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89" name="Text Box 36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0" name="Text Box 36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1" name="Text Box 36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2" name="Text Box 36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3" name="Text Box 36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4" name="Text Box 36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5" name="Text Box 36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6" name="Text Box 36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7" name="Text Box 36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8" name="Text Box 36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199" name="Text Box 36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0" name="Text Box 36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1" name="Text Box 36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2" name="Text Box 37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3" name="Text Box 37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4" name="Text Box 37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5" name="Text Box 37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6" name="Text Box 37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7" name="Text Box 37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8" name="Text Box 37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09" name="Text Box 37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0" name="Text Box 37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1" name="Text Box 37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2" name="Text Box 37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3" name="Text Box 37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4" name="Text Box 37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5" name="Text Box 37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6" name="Text Box 37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7" name="Text Box 37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8" name="Text Box 37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19" name="Text Box 37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0" name="Text Box 37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1" name="Text Box 37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2" name="Text Box 37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3" name="Text Box 37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4" name="Text Box 37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5" name="Text Box 37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6" name="Text Box 37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7" name="Text Box 37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8" name="Text Box 37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29" name="Text Box 37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0" name="Text Box 37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1" name="Text Box 37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2" name="Text Box 37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3" name="Text Box 37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4" name="Text Box 37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5" name="Text Box 37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6" name="Text Box 37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7" name="Text Box 37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8" name="Text Box 37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39" name="Text Box 37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0" name="Text Box 37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1" name="Text Box 37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2" name="Text Box 37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3" name="Text Box 37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4" name="Text Box 37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5" name="Text Box 37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6" name="Text Box 37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7" name="Text Box 37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8" name="Text Box 37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49" name="Text Box 37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0" name="Text Box 37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1" name="Text Box 37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2" name="Text Box 37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3" name="Text Box 37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4" name="Text Box 37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5" name="Text Box 37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6" name="Text Box 37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7" name="Text Box 37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8" name="Text Box 37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59" name="Text Box 37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0" name="Text Box 37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1" name="Text Box 37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2" name="Text Box 37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3" name="Text Box 37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4" name="Text Box 37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5" name="Text Box 37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6" name="Text Box 37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7" name="Text Box 37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8" name="Text Box 37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69" name="Text Box 37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0" name="Text Box 37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1" name="Text Box 37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2" name="Text Box 37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3" name="Text Box 37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4" name="Text Box 37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5" name="Text Box 37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6" name="Text Box 37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7" name="Text Box 37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8" name="Text Box 37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79" name="Text Box 37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0" name="Text Box 37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1" name="Text Box 37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2" name="Text Box 37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3" name="Text Box 37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4" name="Text Box 37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5" name="Text Box 37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6" name="Text Box 37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7" name="Text Box 37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8" name="Text Box 37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89" name="Text Box 37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0" name="Text Box 37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1" name="Text Box 37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2" name="Text Box 37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3" name="Text Box 37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4" name="Text Box 37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5" name="Text Box 37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6" name="Text Box 37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7" name="Text Box 37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8" name="Text Box 37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299" name="Text Box 37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0" name="Text Box 37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1" name="Text Box 37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2" name="Text Box 38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3" name="Text Box 38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4" name="Text Box 38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5" name="Text Box 38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6" name="Text Box 38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7" name="Text Box 38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8" name="Text Box 38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09" name="Text Box 38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0" name="Text Box 38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1" name="Text Box 38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2" name="Text Box 38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3" name="Text Box 38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4" name="Text Box 38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5" name="Text Box 38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6" name="Text Box 38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7" name="Text Box 38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8" name="Text Box 38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19" name="Text Box 38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0" name="Text Box 38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1" name="Text Box 38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2" name="Text Box 38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3" name="Text Box 38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4" name="Text Box 38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5" name="Text Box 38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6" name="Text Box 38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7" name="Text Box 38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8" name="Text Box 38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29" name="Text Box 38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0" name="Text Box 38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1" name="Text Box 38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2" name="Text Box 38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3" name="Text Box 38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4" name="Text Box 38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5" name="Text Box 38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6" name="Text Box 38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7" name="Text Box 38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8" name="Text Box 38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39" name="Text Box 38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0" name="Text Box 38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1" name="Text Box 38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2" name="Text Box 38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3" name="Text Box 38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4" name="Text Box 38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5" name="Text Box 38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6" name="Text Box 38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7" name="Text Box 38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8" name="Text Box 38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49" name="Text Box 38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0" name="Text Box 38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1" name="Text Box 38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2" name="Text Box 38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3" name="Text Box 38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4" name="Text Box 38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5" name="Text Box 38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6" name="Text Box 38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7" name="Text Box 38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8" name="Text Box 38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59" name="Text Box 38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0" name="Text Box 38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1" name="Text Box 38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2" name="Text Box 38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3" name="Text Box 38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4" name="Text Box 38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5" name="Text Box 38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6" name="Text Box 38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7" name="Text Box 38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8" name="Text Box 38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69" name="Text Box 38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0" name="Text Box 38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1" name="Text Box 38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2" name="Text Box 38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3" name="Text Box 38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4" name="Text Box 38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5" name="Text Box 38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6" name="Text Box 38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7" name="Text Box 38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8" name="Text Box 38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79" name="Text Box 38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0" name="Text Box 38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1" name="Text Box 38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2" name="Text Box 38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3" name="Text Box 38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4" name="Text Box 38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5" name="Text Box 38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6" name="Text Box 38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7" name="Text Box 38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8" name="Text Box 38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89" name="Text Box 38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0" name="Text Box 38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1" name="Text Box 38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2" name="Text Box 38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3" name="Text Box 38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4" name="Text Box 38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5" name="Text Box 38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6" name="Text Box 38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7" name="Text Box 38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8" name="Text Box 38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399" name="Text Box 38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0" name="Text Box 38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1" name="Text Box 38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2" name="Text Box 39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3" name="Text Box 39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4" name="Text Box 39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5" name="Text Box 39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6" name="Text Box 39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7" name="Text Box 39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8" name="Text Box 39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09" name="Text Box 39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0" name="Text Box 39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1" name="Text Box 39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2" name="Text Box 39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3" name="Text Box 39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4" name="Text Box 39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5" name="Text Box 39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6" name="Text Box 39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7" name="Text Box 39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8" name="Text Box 39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19" name="Text Box 39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0" name="Text Box 39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1" name="Text Box 39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2" name="Text Box 39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3" name="Text Box 39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4" name="Text Box 39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5" name="Text Box 39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6" name="Text Box 39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7" name="Text Box 39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8" name="Text Box 39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29" name="Text Box 39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0" name="Text Box 39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1" name="Text Box 39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2" name="Text Box 39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3" name="Text Box 39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4" name="Text Box 39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5" name="Text Box 39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6" name="Text Box 39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7" name="Text Box 39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8" name="Text Box 39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39" name="Text Box 39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0" name="Text Box 39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1" name="Text Box 39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2" name="Text Box 39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3" name="Text Box 39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4" name="Text Box 39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5" name="Text Box 39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6" name="Text Box 39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7" name="Text Box 39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8" name="Text Box 39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49" name="Text Box 39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0" name="Text Box 39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1" name="Text Box 39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2" name="Text Box 39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3" name="Text Box 39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4" name="Text Box 39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5" name="Text Box 39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6" name="Text Box 39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7" name="Text Box 39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8" name="Text Box 39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59" name="Text Box 39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0" name="Text Box 39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1" name="Text Box 39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2" name="Text Box 39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3" name="Text Box 39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4" name="Text Box 39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5" name="Text Box 39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6" name="Text Box 39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7" name="Text Box 39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8" name="Text Box 39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69" name="Text Box 39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0" name="Text Box 39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1" name="Text Box 39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2" name="Text Box 39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3" name="Text Box 39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4" name="Text Box 39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5" name="Text Box 39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6" name="Text Box 39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7" name="Text Box 39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8" name="Text Box 39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79" name="Text Box 39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0" name="Text Box 39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1" name="Text Box 39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2" name="Text Box 39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3" name="Text Box 39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4" name="Text Box 39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5" name="Text Box 39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6" name="Text Box 39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7" name="Text Box 39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8" name="Text Box 39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89" name="Text Box 39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0" name="Text Box 39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1" name="Text Box 39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2" name="Text Box 39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3" name="Text Box 39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4" name="Text Box 39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5" name="Text Box 39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6" name="Text Box 39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7" name="Text Box 39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8" name="Text Box 39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499" name="Text Box 39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0" name="Text Box 39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1" name="Text Box 39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2" name="Text Box 40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3" name="Text Box 40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4" name="Text Box 40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5" name="Text Box 40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6" name="Text Box 40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7" name="Text Box 40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8" name="Text Box 40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09" name="Text Box 40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0" name="Text Box 40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1" name="Text Box 40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2" name="Text Box 40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3" name="Text Box 40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4" name="Text Box 40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5" name="Text Box 40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6" name="Text Box 40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7" name="Text Box 40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8" name="Text Box 40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19" name="Text Box 40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0" name="Text Box 40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1" name="Text Box 40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2" name="Text Box 40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3" name="Text Box 40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4" name="Text Box 40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5" name="Text Box 40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6" name="Text Box 40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7" name="Text Box 40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8" name="Text Box 40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29" name="Text Box 40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0" name="Text Box 40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1" name="Text Box 40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2" name="Text Box 40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3" name="Text Box 40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4" name="Text Box 40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5" name="Text Box 40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6" name="Text Box 40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7" name="Text Box 40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8" name="Text Box 40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39" name="Text Box 40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0" name="Text Box 40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1" name="Text Box 40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2" name="Text Box 40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3" name="Text Box 40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4" name="Text Box 40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5" name="Text Box 40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6" name="Text Box 40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7" name="Text Box 40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8" name="Text Box 40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49" name="Text Box 40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0" name="Text Box 40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1" name="Text Box 40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2" name="Text Box 40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3" name="Text Box 40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4" name="Text Box 40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5" name="Text Box 40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6" name="Text Box 40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7" name="Text Box 40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8" name="Text Box 40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59" name="Text Box 40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0" name="Text Box 40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1" name="Text Box 40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2" name="Text Box 40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3" name="Text Box 40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4" name="Text Box 40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5" name="Text Box 40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6" name="Text Box 40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7" name="Text Box 40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8" name="Text Box 40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69" name="Text Box 40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0" name="Text Box 40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1" name="Text Box 40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2" name="Text Box 40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3" name="Text Box 40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4" name="Text Box 40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5" name="Text Box 40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6" name="Text Box 40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7" name="Text Box 40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8" name="Text Box 40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79" name="Text Box 40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0" name="Text Box 40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1" name="Text Box 40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2" name="Text Box 40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3" name="Text Box 40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4" name="Text Box 40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5" name="Text Box 40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6" name="Text Box 40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7" name="Text Box 40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8" name="Text Box 40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89" name="Text Box 40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0" name="Text Box 40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1" name="Text Box 40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2" name="Text Box 40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3" name="Text Box 40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4" name="Text Box 40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5" name="Text Box 40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6" name="Text Box 40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7" name="Text Box 40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8" name="Text Box 40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599" name="Text Box 40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0" name="Text Box 40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1" name="Text Box 40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2" name="Text Box 41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3" name="Text Box 41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4" name="Text Box 41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5" name="Text Box 41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6" name="Text Box 41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7" name="Text Box 41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8" name="Text Box 41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09" name="Text Box 41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0" name="Text Box 41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1" name="Text Box 41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2" name="Text Box 41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3" name="Text Box 41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4" name="Text Box 41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5" name="Text Box 41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6" name="Text Box 41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7" name="Text Box 41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8" name="Text Box 41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19" name="Text Box 41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0" name="Text Box 41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1" name="Text Box 41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2" name="Text Box 41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3" name="Text Box 41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4" name="Text Box 41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5" name="Text Box 41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6" name="Text Box 41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7" name="Text Box 41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8" name="Text Box 41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29" name="Text Box 41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0" name="Text Box 41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1" name="Text Box 41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2" name="Text Box 41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3" name="Text Box 41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4" name="Text Box 41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5" name="Text Box 41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6" name="Text Box 41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7" name="Text Box 41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8" name="Text Box 41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39" name="Text Box 41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0" name="Text Box 41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1" name="Text Box 41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2" name="Text Box 41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3" name="Text Box 41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4" name="Text Box 41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5" name="Text Box 41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6" name="Text Box 41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7" name="Text Box 41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8" name="Text Box 41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49" name="Text Box 41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0" name="Text Box 41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1" name="Text Box 41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2" name="Text Box 41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3" name="Text Box 41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4" name="Text Box 41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5" name="Text Box 41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6" name="Text Box 41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7" name="Text Box 41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8" name="Text Box 41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59" name="Text Box 41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0" name="Text Box 41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1" name="Text Box 41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2" name="Text Box 41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3" name="Text Box 41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4" name="Text Box 41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5" name="Text Box 41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6" name="Text Box 41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7" name="Text Box 41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8" name="Text Box 41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69" name="Text Box 41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0" name="Text Box 41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1" name="Text Box 41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2" name="Text Box 41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3" name="Text Box 41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4" name="Text Box 41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5" name="Text Box 41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6" name="Text Box 41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7" name="Text Box 41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8" name="Text Box 41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79" name="Text Box 41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0" name="Text Box 41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1" name="Text Box 41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2" name="Text Box 41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3" name="Text Box 41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4" name="Text Box 41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5" name="Text Box 41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6" name="Text Box 41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7" name="Text Box 41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8" name="Text Box 41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89" name="Text Box 41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0" name="Text Box 41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1" name="Text Box 41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2" name="Text Box 41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3" name="Text Box 41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4" name="Text Box 41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5" name="Text Box 41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6" name="Text Box 41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7" name="Text Box 41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8" name="Text Box 41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699" name="Text Box 41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0" name="Text Box 41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1" name="Text Box 41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2" name="Text Box 42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3" name="Text Box 42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4" name="Text Box 42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5" name="Text Box 42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6" name="Text Box 42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7" name="Text Box 42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8" name="Text Box 42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09" name="Text Box 42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0" name="Text Box 42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1" name="Text Box 42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2" name="Text Box 42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3" name="Text Box 42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4" name="Text Box 42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5" name="Text Box 42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6" name="Text Box 42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7" name="Text Box 42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8" name="Text Box 42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19" name="Text Box 42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0" name="Text Box 42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1" name="Text Box 42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2" name="Text Box 42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3" name="Text Box 42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4" name="Text Box 42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5" name="Text Box 42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6" name="Text Box 42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7" name="Text Box 42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8" name="Text Box 42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29" name="Text Box 42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0" name="Text Box 42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1" name="Text Box 42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2" name="Text Box 42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3" name="Text Box 42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4" name="Text Box 42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5" name="Text Box 42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6" name="Text Box 42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7" name="Text Box 42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8" name="Text Box 42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39" name="Text Box 42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0" name="Text Box 42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1" name="Text Box 42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2" name="Text Box 42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3" name="Text Box 42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4" name="Text Box 42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5" name="Text Box 42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6" name="Text Box 42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7" name="Text Box 42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8" name="Text Box 42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49" name="Text Box 42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0" name="Text Box 42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1" name="Text Box 42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2" name="Text Box 42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3" name="Text Box 42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4" name="Text Box 42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5" name="Text Box 42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6" name="Text Box 42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7" name="Text Box 42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8" name="Text Box 42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59" name="Text Box 42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0" name="Text Box 42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1" name="Text Box 42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2" name="Text Box 42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3" name="Text Box 42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4" name="Text Box 42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5" name="Text Box 42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6" name="Text Box 42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7" name="Text Box 42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8" name="Text Box 42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69" name="Text Box 42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0" name="Text Box 42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1" name="Text Box 42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2" name="Text Box 42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3" name="Text Box 42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4" name="Text Box 42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5" name="Text Box 42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6" name="Text Box 42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7" name="Text Box 42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8" name="Text Box 42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79" name="Text Box 42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0" name="Text Box 42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1" name="Text Box 42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2" name="Text Box 42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3" name="Text Box 42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4" name="Text Box 42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5" name="Text Box 42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6" name="Text Box 42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7" name="Text Box 42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8" name="Text Box 42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89" name="Text Box 42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0" name="Text Box 42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1" name="Text Box 42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2" name="Text Box 42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3" name="Text Box 42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4" name="Text Box 42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5" name="Text Box 42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6" name="Text Box 42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7" name="Text Box 42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8" name="Text Box 42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799" name="Text Box 42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0" name="Text Box 42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1" name="Text Box 42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2" name="Text Box 43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3" name="Text Box 43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4" name="Text Box 43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5" name="Text Box 43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6" name="Text Box 43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7" name="Text Box 43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8" name="Text Box 43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09" name="Text Box 43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0" name="Text Box 43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1" name="Text Box 43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2" name="Text Box 43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3" name="Text Box 43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4" name="Text Box 43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5" name="Text Box 43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6" name="Text Box 43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7" name="Text Box 43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8" name="Text Box 43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19" name="Text Box 43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0" name="Text Box 43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1" name="Text Box 43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2" name="Text Box 43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3" name="Text Box 43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4" name="Text Box 43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5" name="Text Box 43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6" name="Text Box 43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7" name="Text Box 43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8" name="Text Box 43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29" name="Text Box 43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0" name="Text Box 43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1" name="Text Box 43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2" name="Text Box 43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3" name="Text Box 43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4" name="Text Box 43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5" name="Text Box 43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6" name="Text Box 43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7" name="Text Box 43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8" name="Text Box 43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39" name="Text Box 43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0" name="Text Box 43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1" name="Text Box 43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2" name="Text Box 43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3" name="Text Box 43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4" name="Text Box 43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5" name="Text Box 43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6" name="Text Box 43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7" name="Text Box 43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8" name="Text Box 43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49" name="Text Box 43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0" name="Text Box 43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1" name="Text Box 43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2" name="Text Box 43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3" name="Text Box 43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4" name="Text Box 43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5" name="Text Box 43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6" name="Text Box 43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7" name="Text Box 43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8" name="Text Box 43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59" name="Text Box 43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0" name="Text Box 43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1" name="Text Box 43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2" name="Text Box 43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3" name="Text Box 43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4" name="Text Box 43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5" name="Text Box 43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6" name="Text Box 43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7" name="Text Box 43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8" name="Text Box 43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69" name="Text Box 43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0" name="Text Box 43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1" name="Text Box 43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2" name="Text Box 43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3" name="Text Box 43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4" name="Text Box 43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5" name="Text Box 43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6" name="Text Box 43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7" name="Text Box 43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8" name="Text Box 43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79" name="Text Box 43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0" name="Text Box 43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1" name="Text Box 43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2" name="Text Box 43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3" name="Text Box 43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4" name="Text Box 43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5" name="Text Box 43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6" name="Text Box 43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7" name="Text Box 43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8" name="Text Box 43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89" name="Text Box 43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0" name="Text Box 43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1" name="Text Box 43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2" name="Text Box 43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3" name="Text Box 43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4" name="Text Box 43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5" name="Text Box 43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6" name="Text Box 43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7" name="Text Box 43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8" name="Text Box 43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899" name="Text Box 43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0" name="Text Box 43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1" name="Text Box 43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2" name="Text Box 44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3" name="Text Box 44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4" name="Text Box 44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5" name="Text Box 44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6" name="Text Box 44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7" name="Text Box 44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8" name="Text Box 44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09" name="Text Box 44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0" name="Text Box 44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1" name="Text Box 44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2" name="Text Box 44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3" name="Text Box 44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4" name="Text Box 44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5" name="Text Box 44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6" name="Text Box 44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7" name="Text Box 44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8" name="Text Box 44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19" name="Text Box 44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0" name="Text Box 44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1" name="Text Box 44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2" name="Text Box 44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3" name="Text Box 44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4" name="Text Box 44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5" name="Text Box 44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6" name="Text Box 44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7" name="Text Box 44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8" name="Text Box 44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29" name="Text Box 44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0" name="Text Box 44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1" name="Text Box 44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2" name="Text Box 44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3" name="Text Box 44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4" name="Text Box 44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5" name="Text Box 44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6" name="Text Box 44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7" name="Text Box 44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8" name="Text Box 44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39" name="Text Box 44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0" name="Text Box 44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1" name="Text Box 44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2" name="Text Box 44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3" name="Text Box 44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4" name="Text Box 44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5" name="Text Box 44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6" name="Text Box 44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7" name="Text Box 44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8" name="Text Box 44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49" name="Text Box 44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0" name="Text Box 44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1" name="Text Box 44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2" name="Text Box 44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3" name="Text Box 44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4" name="Text Box 44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5" name="Text Box 44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6" name="Text Box 44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7" name="Text Box 44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8" name="Text Box 44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59" name="Text Box 44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0" name="Text Box 44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1" name="Text Box 44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2" name="Text Box 44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3" name="Text Box 44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4" name="Text Box 44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5" name="Text Box 44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6" name="Text Box 44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7" name="Text Box 44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8" name="Text Box 44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69" name="Text Box 44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0" name="Text Box 44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1" name="Text Box 44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2" name="Text Box 44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3" name="Text Box 44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4" name="Text Box 44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5" name="Text Box 44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6" name="Text Box 44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7" name="Text Box 44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8" name="Text Box 44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79" name="Text Box 44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0" name="Text Box 44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1" name="Text Box 44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2" name="Text Box 44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3" name="Text Box 44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4" name="Text Box 44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5" name="Text Box 44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6" name="Text Box 44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7" name="Text Box 44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8" name="Text Box 44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89" name="Text Box 44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0" name="Text Box 44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1" name="Text Box 44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2" name="Text Box 44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3" name="Text Box 44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4" name="Text Box 44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5" name="Text Box 44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6" name="Text Box 44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7" name="Text Box 44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8" name="Text Box 44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9999" name="Text Box 44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0" name="Text Box 44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1" name="Text Box 44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2" name="Text Box 45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3" name="Text Box 45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4" name="Text Box 45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5" name="Text Box 45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6" name="Text Box 45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7" name="Text Box 45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8" name="Text Box 45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09" name="Text Box 45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0" name="Text Box 45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1" name="Text Box 45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2" name="Text Box 45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3" name="Text Box 45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4" name="Text Box 45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5" name="Text Box 45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6" name="Text Box 45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7" name="Text Box 45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8" name="Text Box 45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19" name="Text Box 45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0" name="Text Box 45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1" name="Text Box 45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2" name="Text Box 45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3" name="Text Box 45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4" name="Text Box 45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5" name="Text Box 45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6" name="Text Box 45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7" name="Text Box 45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8" name="Text Box 45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29" name="Text Box 45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0" name="Text Box 45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1" name="Text Box 45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2" name="Text Box 45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3" name="Text Box 45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4" name="Text Box 45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5" name="Text Box 45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6" name="Text Box 45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7" name="Text Box 45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8" name="Text Box 45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39" name="Text Box 45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0" name="Text Box 45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1" name="Text Box 45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2" name="Text Box 45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3" name="Text Box 45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4" name="Text Box 45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5" name="Text Box 45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6" name="Text Box 45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7" name="Text Box 45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8" name="Text Box 45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49" name="Text Box 45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0" name="Text Box 45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1" name="Text Box 45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2" name="Text Box 45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3" name="Text Box 45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4" name="Text Box 45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5" name="Text Box 45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6" name="Text Box 45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7" name="Text Box 45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8" name="Text Box 45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59" name="Text Box 45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0" name="Text Box 45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1" name="Text Box 45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2" name="Text Box 45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3" name="Text Box 45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4" name="Text Box 45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5" name="Text Box 45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6" name="Text Box 45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7" name="Text Box 45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8" name="Text Box 45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69" name="Text Box 45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0" name="Text Box 45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1" name="Text Box 45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2" name="Text Box 45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3" name="Text Box 45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4" name="Text Box 45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5" name="Text Box 45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6" name="Text Box 45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7" name="Text Box 45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8" name="Text Box 45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79" name="Text Box 45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0" name="Text Box 45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1" name="Text Box 45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2" name="Text Box 45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3" name="Text Box 45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4" name="Text Box 45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5" name="Text Box 45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6" name="Text Box 45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7" name="Text Box 45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8" name="Text Box 45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89" name="Text Box 45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0" name="Text Box 45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1" name="Text Box 45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2" name="Text Box 45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3" name="Text Box 45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4" name="Text Box 45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5" name="Text Box 45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6" name="Text Box 45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7" name="Text Box 45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8" name="Text Box 45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099" name="Text Box 45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0" name="Text Box 45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1" name="Text Box 45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2" name="Text Box 46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3" name="Text Box 46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4" name="Text Box 46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5" name="Text Box 46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6" name="Text Box 46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7" name="Text Box 46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8" name="Text Box 46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09" name="Text Box 46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0" name="Text Box 46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1" name="Text Box 46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2" name="Text Box 46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3" name="Text Box 46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4" name="Text Box 46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5" name="Text Box 46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6" name="Text Box 46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7" name="Text Box 46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8" name="Text Box 46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19" name="Text Box 46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0" name="Text Box 46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1" name="Text Box 46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2" name="Text Box 46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3" name="Text Box 46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4" name="Text Box 46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5" name="Text Box 46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6" name="Text Box 46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7" name="Text Box 46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8" name="Text Box 46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29" name="Text Box 46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0" name="Text Box 46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1" name="Text Box 46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2" name="Text Box 46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3" name="Text Box 46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4" name="Text Box 46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5" name="Text Box 46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6" name="Text Box 46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7" name="Text Box 46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8" name="Text Box 46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39" name="Text Box 46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0" name="Text Box 46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1" name="Text Box 46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2" name="Text Box 46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3" name="Text Box 46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4" name="Text Box 46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5" name="Text Box 46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6" name="Text Box 46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7" name="Text Box 46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8" name="Text Box 46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49" name="Text Box 46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0" name="Text Box 46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1" name="Text Box 46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2" name="Text Box 46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3" name="Text Box 46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4" name="Text Box 46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5" name="Text Box 46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6" name="Text Box 46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7" name="Text Box 46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8" name="Text Box 46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59" name="Text Box 46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0" name="Text Box 46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1" name="Text Box 46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2" name="Text Box 46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3" name="Text Box 46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4" name="Text Box 46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5" name="Text Box 46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6" name="Text Box 46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7" name="Text Box 46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8" name="Text Box 46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69" name="Text Box 46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0" name="Text Box 46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1" name="Text Box 46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2" name="Text Box 46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3" name="Text Box 46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4" name="Text Box 46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5" name="Text Box 46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6" name="Text Box 46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7" name="Text Box 46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8" name="Text Box 46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79" name="Text Box 46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0" name="Text Box 46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1" name="Text Box 46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2" name="Text Box 46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3" name="Text Box 46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4" name="Text Box 46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5" name="Text Box 46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6" name="Text Box 46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7" name="Text Box 46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8" name="Text Box 46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89" name="Text Box 46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0" name="Text Box 46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1" name="Text Box 46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2" name="Text Box 46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3" name="Text Box 46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4" name="Text Box 46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5" name="Text Box 46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6" name="Text Box 46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7" name="Text Box 46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8" name="Text Box 46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199" name="Text Box 46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0" name="Text Box 46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1" name="Text Box 46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2" name="Text Box 47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3" name="Text Box 47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4" name="Text Box 47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5" name="Text Box 47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6" name="Text Box 47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7" name="Text Box 47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8" name="Text Box 47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09" name="Text Box 47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0" name="Text Box 47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1" name="Text Box 47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2" name="Text Box 47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3" name="Text Box 47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4" name="Text Box 47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5" name="Text Box 47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6" name="Text Box 47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7" name="Text Box 47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8" name="Text Box 47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19" name="Text Box 47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0" name="Text Box 47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1" name="Text Box 47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2" name="Text Box 47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3" name="Text Box 47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4" name="Text Box 47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5" name="Text Box 47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6" name="Text Box 47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7" name="Text Box 47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8" name="Text Box 47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29" name="Text Box 47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0" name="Text Box 47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1" name="Text Box 47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2" name="Text Box 47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3" name="Text Box 47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4" name="Text Box 47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5" name="Text Box 47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6" name="Text Box 47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7" name="Text Box 47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8" name="Text Box 47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39" name="Text Box 47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0" name="Text Box 47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1" name="Text Box 47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2" name="Text Box 47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3" name="Text Box 47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4" name="Text Box 47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5" name="Text Box 47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6" name="Text Box 47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7" name="Text Box 47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8" name="Text Box 47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49" name="Text Box 47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0" name="Text Box 47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1" name="Text Box 47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2" name="Text Box 47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3" name="Text Box 47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4" name="Text Box 47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5" name="Text Box 47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6" name="Text Box 47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7" name="Text Box 47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8" name="Text Box 47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59" name="Text Box 47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0" name="Text Box 47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1" name="Text Box 47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2" name="Text Box 47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3" name="Text Box 47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4" name="Text Box 47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5" name="Text Box 47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6" name="Text Box 47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7" name="Text Box 47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8" name="Text Box 47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69" name="Text Box 47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0" name="Text Box 47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1" name="Text Box 47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2" name="Text Box 47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3" name="Text Box 47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4" name="Text Box 47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5" name="Text Box 47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6" name="Text Box 47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7" name="Text Box 47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8" name="Text Box 47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79" name="Text Box 47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0" name="Text Box 47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1" name="Text Box 47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2" name="Text Box 47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3" name="Text Box 47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4" name="Text Box 47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5" name="Text Box 47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6" name="Text Box 47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7" name="Text Box 47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8" name="Text Box 47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89" name="Text Box 47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0" name="Text Box 47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1" name="Text Box 47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2" name="Text Box 47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3" name="Text Box 47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4" name="Text Box 47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5" name="Text Box 47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6" name="Text Box 47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7" name="Text Box 47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8" name="Text Box 47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299" name="Text Box 47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0" name="Text Box 47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1" name="Text Box 47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2" name="Text Box 48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3" name="Text Box 48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4" name="Text Box 48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5" name="Text Box 48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6" name="Text Box 48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7" name="Text Box 48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8" name="Text Box 48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09" name="Text Box 48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0" name="Text Box 48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1" name="Text Box 48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2" name="Text Box 48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3" name="Text Box 48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4" name="Text Box 48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5" name="Text Box 48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6" name="Text Box 48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7" name="Text Box 48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8" name="Text Box 48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19" name="Text Box 48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0" name="Text Box 48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1" name="Text Box 48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2" name="Text Box 48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3" name="Text Box 48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4" name="Text Box 48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5" name="Text Box 48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6" name="Text Box 48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7" name="Text Box 48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8" name="Text Box 48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29" name="Text Box 48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0" name="Text Box 48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1" name="Text Box 48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2" name="Text Box 48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3" name="Text Box 48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4" name="Text Box 48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5" name="Text Box 48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6" name="Text Box 48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7" name="Text Box 48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8" name="Text Box 48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39" name="Text Box 48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0" name="Text Box 48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1" name="Text Box 48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2" name="Text Box 48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3" name="Text Box 48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4" name="Text Box 48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5" name="Text Box 48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6" name="Text Box 48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7" name="Text Box 48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8" name="Text Box 48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49" name="Text Box 48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0" name="Text Box 48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1" name="Text Box 48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2" name="Text Box 48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3" name="Text Box 48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4" name="Text Box 48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5" name="Text Box 48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6" name="Text Box 48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7" name="Text Box 48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8" name="Text Box 48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59" name="Text Box 48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0" name="Text Box 48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1" name="Text Box 48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2" name="Text Box 48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3" name="Text Box 48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4" name="Text Box 48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5" name="Text Box 48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6" name="Text Box 48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7" name="Text Box 48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8" name="Text Box 48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69" name="Text Box 48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0" name="Text Box 48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1" name="Text Box 48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2" name="Text Box 48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3" name="Text Box 48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4" name="Text Box 48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5" name="Text Box 48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6" name="Text Box 48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7" name="Text Box 48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8" name="Text Box 48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79" name="Text Box 48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0" name="Text Box 48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1" name="Text Box 48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2" name="Text Box 48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3" name="Text Box 48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4" name="Text Box 48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5" name="Text Box 48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6" name="Text Box 48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7" name="Text Box 48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8" name="Text Box 48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89" name="Text Box 48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0" name="Text Box 48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1" name="Text Box 48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2" name="Text Box 48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3" name="Text Box 48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4" name="Text Box 48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5" name="Text Box 48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6" name="Text Box 48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7" name="Text Box 48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8" name="Text Box 48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399" name="Text Box 48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0" name="Text Box 48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1" name="Text Box 48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2" name="Text Box 49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3" name="Text Box 49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4" name="Text Box 49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5" name="Text Box 49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6" name="Text Box 49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7" name="Text Box 49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8" name="Text Box 49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09" name="Text Box 49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0" name="Text Box 49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1" name="Text Box 49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2" name="Text Box 49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3" name="Text Box 49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4" name="Text Box 49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5" name="Text Box 49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6" name="Text Box 49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7" name="Text Box 49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8" name="Text Box 49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19" name="Text Box 49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0" name="Text Box 49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1" name="Text Box 49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2" name="Text Box 49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3" name="Text Box 49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4" name="Text Box 49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5" name="Text Box 49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6" name="Text Box 49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7" name="Text Box 49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8" name="Text Box 49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29" name="Text Box 49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0" name="Text Box 49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1" name="Text Box 49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2" name="Text Box 49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3" name="Text Box 49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4" name="Text Box 49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5" name="Text Box 49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6" name="Text Box 49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7" name="Text Box 49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8" name="Text Box 49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39" name="Text Box 49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0" name="Text Box 49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1" name="Text Box 49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2" name="Text Box 49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3" name="Text Box 49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4" name="Text Box 49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5" name="Text Box 49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6" name="Text Box 49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7" name="Text Box 49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8" name="Text Box 49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49" name="Text Box 49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0" name="Text Box 49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1" name="Text Box 49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2" name="Text Box 49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3" name="Text Box 49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4" name="Text Box 49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5" name="Text Box 49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6" name="Text Box 49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7" name="Text Box 49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8" name="Text Box 49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59" name="Text Box 49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0" name="Text Box 49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1" name="Text Box 49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2" name="Text Box 49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3" name="Text Box 49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4" name="Text Box 49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5" name="Text Box 49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6" name="Text Box 49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7" name="Text Box 49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8" name="Text Box 49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69" name="Text Box 49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0" name="Text Box 49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1" name="Text Box 49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2" name="Text Box 49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3" name="Text Box 49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4" name="Text Box 49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5" name="Text Box 49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6" name="Text Box 49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7" name="Text Box 49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8" name="Text Box 49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79" name="Text Box 49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0" name="Text Box 49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1" name="Text Box 49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2" name="Text Box 49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3" name="Text Box 49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4" name="Text Box 49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5" name="Text Box 49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6" name="Text Box 49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7" name="Text Box 49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8" name="Text Box 49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89" name="Text Box 49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0" name="Text Box 49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1" name="Text Box 49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2" name="Text Box 49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3" name="Text Box 49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4" name="Text Box 49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5" name="Text Box 49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6" name="Text Box 49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7" name="Text Box 49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8" name="Text Box 49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499" name="Text Box 49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0" name="Text Box 49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1" name="Text Box 49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2" name="Text Box 50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3" name="Text Box 50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4" name="Text Box 50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5" name="Text Box 50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6" name="Text Box 50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7" name="Text Box 50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8" name="Text Box 50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09" name="Text Box 50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0" name="Text Box 50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1" name="Text Box 50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2" name="Text Box 50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3" name="Text Box 50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4" name="Text Box 50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5" name="Text Box 50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6" name="Text Box 50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7" name="Text Box 50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8" name="Text Box 50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19" name="Text Box 50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0" name="Text Box 50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1" name="Text Box 50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2" name="Text Box 50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3" name="Text Box 50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4" name="Text Box 50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5" name="Text Box 50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6" name="Text Box 50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7" name="Text Box 50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8" name="Text Box 50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29" name="Text Box 50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0" name="Text Box 50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1" name="Text Box 50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2" name="Text Box 50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3" name="Text Box 50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4" name="Text Box 50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5" name="Text Box 50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6" name="Text Box 50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7" name="Text Box 50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8" name="Text Box 50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39" name="Text Box 50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0" name="Text Box 50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1" name="Text Box 50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2" name="Text Box 50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3" name="Text Box 50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4" name="Text Box 50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5" name="Text Box 50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6" name="Text Box 50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7" name="Text Box 50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8" name="Text Box 50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49" name="Text Box 50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0" name="Text Box 50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1" name="Text Box 50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2" name="Text Box 50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3" name="Text Box 50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4" name="Text Box 50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5" name="Text Box 50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6" name="Text Box 50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7" name="Text Box 50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8" name="Text Box 50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59" name="Text Box 50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0" name="Text Box 50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1" name="Text Box 50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2" name="Text Box 50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3" name="Text Box 50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4" name="Text Box 50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5" name="Text Box 50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6" name="Text Box 50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7" name="Text Box 50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8" name="Text Box 50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69" name="Text Box 50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0" name="Text Box 50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1" name="Text Box 50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2" name="Text Box 50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3" name="Text Box 50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4" name="Text Box 50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5" name="Text Box 50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6" name="Text Box 50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7" name="Text Box 50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8" name="Text Box 50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79" name="Text Box 50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0" name="Text Box 50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1" name="Text Box 50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2" name="Text Box 50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3" name="Text Box 50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4" name="Text Box 50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5" name="Text Box 50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6" name="Text Box 50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7" name="Text Box 50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8" name="Text Box 50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89" name="Text Box 50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0" name="Text Box 50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1" name="Text Box 50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2" name="Text Box 50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3" name="Text Box 50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4" name="Text Box 50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5" name="Text Box 50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6" name="Text Box 50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7" name="Text Box 50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8" name="Text Box 50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599" name="Text Box 50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0" name="Text Box 50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1" name="Text Box 50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2" name="Text Box 51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3" name="Text Box 51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4" name="Text Box 51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5" name="Text Box 51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6" name="Text Box 51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7" name="Text Box 51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8" name="Text Box 51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09" name="Text Box 51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0" name="Text Box 51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1" name="Text Box 51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2" name="Text Box 51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3" name="Text Box 51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4" name="Text Box 51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5" name="Text Box 51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6" name="Text Box 51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7" name="Text Box 51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8" name="Text Box 51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19" name="Text Box 51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0" name="Text Box 51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1" name="Text Box 51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2" name="Text Box 51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3" name="Text Box 51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4" name="Text Box 51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5" name="Text Box 51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6" name="Text Box 51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7" name="Text Box 51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8" name="Text Box 51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29" name="Text Box 51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0" name="Text Box 51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1" name="Text Box 51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2" name="Text Box 51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3" name="Text Box 51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4" name="Text Box 51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5" name="Text Box 51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6" name="Text Box 51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7" name="Text Box 51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8" name="Text Box 51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39" name="Text Box 51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0" name="Text Box 51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1" name="Text Box 51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2" name="Text Box 51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3" name="Text Box 51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4" name="Text Box 51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5" name="Text Box 51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6" name="Text Box 51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7" name="Text Box 51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8" name="Text Box 51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49" name="Text Box 51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0" name="Text Box 51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1" name="Text Box 51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2" name="Text Box 51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3" name="Text Box 51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4" name="Text Box 51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5" name="Text Box 51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6" name="Text Box 51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7" name="Text Box 51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8" name="Text Box 51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59" name="Text Box 51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0" name="Text Box 51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1" name="Text Box 51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2" name="Text Box 51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3" name="Text Box 51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4" name="Text Box 51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5" name="Text Box 51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6" name="Text Box 51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7" name="Text Box 51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8" name="Text Box 51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69" name="Text Box 51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0" name="Text Box 51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1" name="Text Box 51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2" name="Text Box 51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3" name="Text Box 51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4" name="Text Box 51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5" name="Text Box 51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6" name="Text Box 51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7" name="Text Box 51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8" name="Text Box 51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79" name="Text Box 51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0" name="Text Box 51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1" name="Text Box 51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2" name="Text Box 51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3" name="Text Box 51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4" name="Text Box 51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5" name="Text Box 51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6" name="Text Box 51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7" name="Text Box 51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8" name="Text Box 51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89" name="Text Box 51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0" name="Text Box 51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1" name="Text Box 51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2" name="Text Box 51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3" name="Text Box 51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4" name="Text Box 51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5" name="Text Box 51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6" name="Text Box 51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7" name="Text Box 51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8" name="Text Box 51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699" name="Text Box 51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0" name="Text Box 51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1" name="Text Box 51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2" name="Text Box 52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3" name="Text Box 52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4" name="Text Box 52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5" name="Text Box 52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6" name="Text Box 52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7" name="Text Box 52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8" name="Text Box 52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09" name="Text Box 52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0" name="Text Box 52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1" name="Text Box 52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2" name="Text Box 52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3" name="Text Box 52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4" name="Text Box 52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5" name="Text Box 52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6" name="Text Box 52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7" name="Text Box 52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8" name="Text Box 52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19" name="Text Box 52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0" name="Text Box 52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1" name="Text Box 52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2" name="Text Box 52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3" name="Text Box 52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4" name="Text Box 52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5" name="Text Box 52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6" name="Text Box 52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7" name="Text Box 52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8" name="Text Box 52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29" name="Text Box 52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0" name="Text Box 52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1" name="Text Box 52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2" name="Text Box 52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3" name="Text Box 52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4" name="Text Box 52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5" name="Text Box 52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6" name="Text Box 52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7" name="Text Box 52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8" name="Text Box 52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39" name="Text Box 52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0" name="Text Box 52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1" name="Text Box 52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2" name="Text Box 52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3" name="Text Box 52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4" name="Text Box 52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5" name="Text Box 52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6" name="Text Box 52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7" name="Text Box 52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8" name="Text Box 52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49" name="Text Box 52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0" name="Text Box 52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1" name="Text Box 52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2" name="Text Box 52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3" name="Text Box 52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4" name="Text Box 52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5" name="Text Box 52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6" name="Text Box 52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7" name="Text Box 52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8" name="Text Box 52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59" name="Text Box 52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0" name="Text Box 52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1" name="Text Box 52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2" name="Text Box 52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3" name="Text Box 52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4" name="Text Box 52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5" name="Text Box 52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6" name="Text Box 52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7" name="Text Box 52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8" name="Text Box 52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69" name="Text Box 52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0" name="Text Box 52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1" name="Text Box 52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2" name="Text Box 52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3" name="Text Box 52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4" name="Text Box 52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5" name="Text Box 52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6" name="Text Box 52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7" name="Text Box 52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8" name="Text Box 52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79" name="Text Box 52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0" name="Text Box 52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1" name="Text Box 52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2" name="Text Box 52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3" name="Text Box 52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4" name="Text Box 52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5" name="Text Box 52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6" name="Text Box 52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7" name="Text Box 52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8" name="Text Box 52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89" name="Text Box 52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0" name="Text Box 52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1" name="Text Box 52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2" name="Text Box 52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3" name="Text Box 52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4" name="Text Box 52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5" name="Text Box 52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6" name="Text Box 52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7" name="Text Box 52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8" name="Text Box 52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799" name="Text Box 52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0" name="Text Box 52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1" name="Text Box 52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2" name="Text Box 53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3" name="Text Box 53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4" name="Text Box 53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5" name="Text Box 53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6" name="Text Box 53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7" name="Text Box 53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8" name="Text Box 53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09" name="Text Box 53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0" name="Text Box 530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1" name="Text Box 530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2" name="Text Box 531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3" name="Text Box 531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4" name="Text Box 531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5" name="Text Box 531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6" name="Text Box 531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7" name="Text Box 531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8" name="Text Box 531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19" name="Text Box 531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0" name="Text Box 531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1" name="Text Box 531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2" name="Text Box 532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3" name="Text Box 532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4" name="Text Box 532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5" name="Text Box 532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6" name="Text Box 532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7" name="Text Box 532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8" name="Text Box 532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29" name="Text Box 532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0" name="Text Box 532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1" name="Text Box 532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2" name="Text Box 533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3" name="Text Box 533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4" name="Text Box 533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5" name="Text Box 533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6" name="Text Box 533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7" name="Text Box 533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8" name="Text Box 533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39" name="Text Box 533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0" name="Text Box 533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1" name="Text Box 533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2" name="Text Box 534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3" name="Text Box 534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4" name="Text Box 534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5" name="Text Box 534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6" name="Text Box 534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7" name="Text Box 534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8" name="Text Box 534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49" name="Text Box 534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0" name="Text Box 534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1" name="Text Box 534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2" name="Text Box 535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3" name="Text Box 535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4" name="Text Box 535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5" name="Text Box 535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6" name="Text Box 535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7" name="Text Box 535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8" name="Text Box 535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59" name="Text Box 535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0" name="Text Box 535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1" name="Text Box 535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2" name="Text Box 536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3" name="Text Box 536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4" name="Text Box 536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5" name="Text Box 536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6" name="Text Box 536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7" name="Text Box 536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8" name="Text Box 536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69" name="Text Box 536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0" name="Text Box 536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1" name="Text Box 536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2" name="Text Box 537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3" name="Text Box 537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4" name="Text Box 537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5" name="Text Box 537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6" name="Text Box 537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7" name="Text Box 537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8" name="Text Box 537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79" name="Text Box 537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0" name="Text Box 537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1" name="Text Box 537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2" name="Text Box 538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3" name="Text Box 538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4" name="Text Box 538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5" name="Text Box 538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6" name="Text Box 538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7" name="Text Box 538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8" name="Text Box 538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89" name="Text Box 538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0" name="Text Box 538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1" name="Text Box 538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2" name="Text Box 539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3" name="Text Box 539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4" name="Text Box 539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5" name="Text Box 539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6" name="Text Box 539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7" name="Text Box 539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8" name="Text Box 539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899" name="Text Box 539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0" name="Text Box 5398"/>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1" name="Text Box 5399"/>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2" name="Text Box 5400"/>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3" name="Text Box 5401"/>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4" name="Text Box 5402"/>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5" name="Text Box 5403"/>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6" name="Text Box 5404"/>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7" name="Text Box 5405"/>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8" name="Text Box 5406"/>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797</xdr:row>
      <xdr:rowOff>0</xdr:rowOff>
    </xdr:from>
    <xdr:ext cx="85725" cy="205407"/>
    <xdr:sp macro="" textlink="">
      <xdr:nvSpPr>
        <xdr:cNvPr id="10909" name="Text Box 5407"/>
        <xdr:cNvSpPr txBox="1">
          <a:spLocks noChangeArrowheads="1"/>
        </xdr:cNvSpPr>
      </xdr:nvSpPr>
      <xdr:spPr bwMode="auto">
        <a:xfrm>
          <a:off x="4686300" y="151828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401</xdr:row>
      <xdr:rowOff>0</xdr:rowOff>
    </xdr:from>
    <xdr:to>
      <xdr:col>4</xdr:col>
      <xdr:colOff>85725</xdr:colOff>
      <xdr:row>402</xdr:row>
      <xdr:rowOff>329</xdr:rowOff>
    </xdr:to>
    <xdr:sp macro="" textlink="">
      <xdr:nvSpPr>
        <xdr:cNvPr id="10910" name="Text Box 377"/>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1" name="Text Box 378"/>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2" name="Text Box 379"/>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3" name="Text Box 380"/>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4" name="Text Box 381"/>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5" name="Text Box 382"/>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6" name="Text Box 383"/>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7" name="Text Box 384"/>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8" name="Text Box 385"/>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19" name="Text Box 386"/>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20" name="Text Box 387"/>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329</xdr:rowOff>
    </xdr:to>
    <xdr:sp macro="" textlink="">
      <xdr:nvSpPr>
        <xdr:cNvPr id="10921" name="Text Box 388"/>
        <xdr:cNvSpPr txBox="1">
          <a:spLocks noChangeArrowheads="1"/>
        </xdr:cNvSpPr>
      </xdr:nvSpPr>
      <xdr:spPr bwMode="auto">
        <a:xfrm>
          <a:off x="4686300" y="763905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2" name="Text Box 389"/>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3" name="Text Box 390"/>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4" name="Text Box 391"/>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5" name="Text Box 392"/>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6" name="Text Box 393"/>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7" name="Text Box 394"/>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8" name="Text Box 395"/>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29" name="Text Box 396"/>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30" name="Text Box 397"/>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402</xdr:row>
      <xdr:rowOff>0</xdr:rowOff>
    </xdr:from>
    <xdr:to>
      <xdr:col>4</xdr:col>
      <xdr:colOff>85725</xdr:colOff>
      <xdr:row>403</xdr:row>
      <xdr:rowOff>333</xdr:rowOff>
    </xdr:to>
    <xdr:sp macro="" textlink="">
      <xdr:nvSpPr>
        <xdr:cNvPr id="10931" name="Text Box 398"/>
        <xdr:cNvSpPr txBox="1">
          <a:spLocks noChangeArrowheads="1"/>
        </xdr:cNvSpPr>
      </xdr:nvSpPr>
      <xdr:spPr bwMode="auto">
        <a:xfrm>
          <a:off x="4686300" y="76581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433</xdr:row>
      <xdr:rowOff>0</xdr:rowOff>
    </xdr:from>
    <xdr:ext cx="85725" cy="186688"/>
    <xdr:sp macro="" textlink="">
      <xdr:nvSpPr>
        <xdr:cNvPr id="10974" name="Text Box 377"/>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75" name="Text Box 378"/>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76" name="Text Box 379"/>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77" name="Text Box 380"/>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78" name="Text Box 381"/>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79" name="Text Box 382"/>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0" name="Text Box 383"/>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1" name="Text Box 384"/>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2" name="Text Box 385"/>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3" name="Text Box 386"/>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4" name="Text Box 387"/>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433</xdr:row>
      <xdr:rowOff>0</xdr:rowOff>
    </xdr:from>
    <xdr:ext cx="85725" cy="186688"/>
    <xdr:sp macro="" textlink="">
      <xdr:nvSpPr>
        <xdr:cNvPr id="10985" name="Text Box 388"/>
        <xdr:cNvSpPr txBox="1">
          <a:spLocks noChangeArrowheads="1"/>
        </xdr:cNvSpPr>
      </xdr:nvSpPr>
      <xdr:spPr bwMode="auto">
        <a:xfrm>
          <a:off x="4686300" y="82486500"/>
          <a:ext cx="85725" cy="186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86" name="Text Box 389"/>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87" name="Text Box 390"/>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88" name="Text Box 391"/>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89" name="Text Box 392"/>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0" name="Text Box 393"/>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1" name="Text Box 394"/>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2" name="Text Box 395"/>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3" name="Text Box 396"/>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4" name="Text Box 397"/>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434</xdr:row>
      <xdr:rowOff>0</xdr:rowOff>
    </xdr:from>
    <xdr:ext cx="85725" cy="186691"/>
    <xdr:sp macro="" textlink="">
      <xdr:nvSpPr>
        <xdr:cNvPr id="10995" name="Text Box 398"/>
        <xdr:cNvSpPr txBox="1">
          <a:spLocks noChangeArrowheads="1"/>
        </xdr:cNvSpPr>
      </xdr:nvSpPr>
      <xdr:spPr bwMode="auto">
        <a:xfrm>
          <a:off x="4686300" y="8267700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0996" name="Text Box 26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0997" name="Text Box 26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0998" name="Text Box 26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0999" name="Text Box 26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0" name="Text Box 26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1" name="Text Box 26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2" name="Text Box 26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3" name="Text Box 26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4" name="Text Box 26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5" name="Text Box 26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6" name="Text Box 26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7" name="Text Box 26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8" name="Text Box 26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09" name="Text Box 26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0" name="Text Box 26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1" name="Text Box 26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2" name="Text Box 26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3" name="Text Box 26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4" name="Text Box 26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5" name="Text Box 26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6" name="Text Box 26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7" name="Text Box 26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8" name="Text Box 26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19" name="Text Box 26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0" name="Text Box 26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1" name="Text Box 26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2" name="Text Box 26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3" name="Text Box 26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4" name="Text Box 26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5" name="Text Box 26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6" name="Text Box 26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7" name="Text Box 26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8" name="Text Box 26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29" name="Text Box 26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0" name="Text Box 26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1" name="Text Box 26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2" name="Text Box 26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3" name="Text Box 26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4" name="Text Box 26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5" name="Text Box 26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6" name="Text Box 26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7" name="Text Box 26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8" name="Text Box 26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39" name="Text Box 26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0" name="Text Box 26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1" name="Text Box 26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2" name="Text Box 26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3" name="Text Box 26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4" name="Text Box 26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5" name="Text Box 26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6" name="Text Box 26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7" name="Text Box 26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8" name="Text Box 26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49" name="Text Box 26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0" name="Text Box 26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1" name="Text Box 26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2" name="Text Box 26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3" name="Text Box 26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4" name="Text Box 27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5" name="Text Box 27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6" name="Text Box 27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7" name="Text Box 27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8" name="Text Box 27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59" name="Text Box 27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0" name="Text Box 27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1" name="Text Box 27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2" name="Text Box 27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3" name="Text Box 27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4" name="Text Box 27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5" name="Text Box 27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6" name="Text Box 27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7" name="Text Box 27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8" name="Text Box 27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69" name="Text Box 27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0" name="Text Box 27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1" name="Text Box 27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2" name="Text Box 27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3" name="Text Box 27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4" name="Text Box 27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5" name="Text Box 27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6" name="Text Box 27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7" name="Text Box 27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8" name="Text Box 27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79" name="Text Box 27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0" name="Text Box 27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1" name="Text Box 27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2" name="Text Box 27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3" name="Text Box 27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4" name="Text Box 27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5" name="Text Box 27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6" name="Text Box 27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7" name="Text Box 27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8" name="Text Box 27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89" name="Text Box 27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0" name="Text Box 27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1" name="Text Box 27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2" name="Text Box 27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3" name="Text Box 27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4" name="Text Box 27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5" name="Text Box 27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6" name="Text Box 27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7" name="Text Box 27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8" name="Text Box 27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099" name="Text Box 27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0" name="Text Box 27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1" name="Text Box 27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2" name="Text Box 27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3" name="Text Box 27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4" name="Text Box 27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5" name="Text Box 27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6" name="Text Box 27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7" name="Text Box 27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8" name="Text Box 27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09" name="Text Box 27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0" name="Text Box 27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1" name="Text Box 27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2" name="Text Box 27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3" name="Text Box 27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4" name="Text Box 27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5" name="Text Box 27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6" name="Text Box 27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7" name="Text Box 27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8" name="Text Box 27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19" name="Text Box 27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0" name="Text Box 27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1" name="Text Box 27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2" name="Text Box 27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3" name="Text Box 27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4" name="Text Box 27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5" name="Text Box 27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6" name="Text Box 27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7" name="Text Box 27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8" name="Text Box 27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29" name="Text Box 27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0" name="Text Box 27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1" name="Text Box 27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2" name="Text Box 27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3" name="Text Box 27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4" name="Text Box 27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5" name="Text Box 27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6" name="Text Box 27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7" name="Text Box 27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8" name="Text Box 27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39" name="Text Box 27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0" name="Text Box 27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1" name="Text Box 27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2" name="Text Box 27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3" name="Text Box 27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4" name="Text Box 27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5" name="Text Box 27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6" name="Text Box 27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7" name="Text Box 27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8" name="Text Box 27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49" name="Text Box 27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0" name="Text Box 27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1" name="Text Box 27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2" name="Text Box 27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3" name="Text Box 27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4" name="Text Box 28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5" name="Text Box 28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6" name="Text Box 28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7" name="Text Box 28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8" name="Text Box 28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59" name="Text Box 28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0" name="Text Box 28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1" name="Text Box 28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2" name="Text Box 28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3" name="Text Box 28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4" name="Text Box 28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5" name="Text Box 28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6" name="Text Box 28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7" name="Text Box 28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8" name="Text Box 28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69" name="Text Box 28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0" name="Text Box 28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1" name="Text Box 28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2" name="Text Box 28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3" name="Text Box 28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4" name="Text Box 28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5" name="Text Box 28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6" name="Text Box 28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7" name="Text Box 28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8" name="Text Box 28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79" name="Text Box 28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0" name="Text Box 28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1" name="Text Box 28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2" name="Text Box 28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3" name="Text Box 28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4" name="Text Box 28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5" name="Text Box 28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6" name="Text Box 28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7" name="Text Box 28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8" name="Text Box 28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89" name="Text Box 28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0" name="Text Box 28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1" name="Text Box 28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2" name="Text Box 28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3" name="Text Box 28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4" name="Text Box 28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5" name="Text Box 28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6" name="Text Box 28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7" name="Text Box 28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8" name="Text Box 28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199" name="Text Box 28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0" name="Text Box 28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1" name="Text Box 28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2" name="Text Box 28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3" name="Text Box 28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4" name="Text Box 28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5" name="Text Box 28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6" name="Text Box 28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7" name="Text Box 28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8" name="Text Box 28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09" name="Text Box 28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0" name="Text Box 28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1" name="Text Box 28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2" name="Text Box 28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3" name="Text Box 28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4" name="Text Box 28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5" name="Text Box 28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6" name="Text Box 28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7" name="Text Box 28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8" name="Text Box 28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19" name="Text Box 28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0" name="Text Box 28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1" name="Text Box 28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2" name="Text Box 28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3" name="Text Box 28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4" name="Text Box 28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5" name="Text Box 28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6" name="Text Box 28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7" name="Text Box 28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8" name="Text Box 28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29" name="Text Box 28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0" name="Text Box 28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1" name="Text Box 28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2" name="Text Box 28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3" name="Text Box 28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4" name="Text Box 28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5" name="Text Box 28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6" name="Text Box 28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7" name="Text Box 28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8" name="Text Box 28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39" name="Text Box 28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0" name="Text Box 28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1" name="Text Box 28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2" name="Text Box 28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3" name="Text Box 28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4" name="Text Box 28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5" name="Text Box 28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6" name="Text Box 28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7" name="Text Box 28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8" name="Text Box 28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49" name="Text Box 28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0" name="Text Box 28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1" name="Text Box 28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2" name="Text Box 28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3" name="Text Box 28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4" name="Text Box 29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5" name="Text Box 29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6" name="Text Box 29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7" name="Text Box 29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8" name="Text Box 29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59" name="Text Box 29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0" name="Text Box 29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1" name="Text Box 29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2" name="Text Box 29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3" name="Text Box 29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4" name="Text Box 29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5" name="Text Box 29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6" name="Text Box 29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7" name="Text Box 29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8" name="Text Box 29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69" name="Text Box 29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0" name="Text Box 29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1" name="Text Box 29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2" name="Text Box 29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3" name="Text Box 29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4" name="Text Box 29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5" name="Text Box 29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6" name="Text Box 29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7" name="Text Box 29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8" name="Text Box 29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79" name="Text Box 29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0" name="Text Box 29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1" name="Text Box 29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2" name="Text Box 29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3" name="Text Box 29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4" name="Text Box 29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5" name="Text Box 29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6" name="Text Box 29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7" name="Text Box 29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8" name="Text Box 29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89" name="Text Box 29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0" name="Text Box 29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1" name="Text Box 29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2" name="Text Box 29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3" name="Text Box 29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4" name="Text Box 29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5" name="Text Box 29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6" name="Text Box 29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7" name="Text Box 29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8" name="Text Box 29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299" name="Text Box 29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0" name="Text Box 29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1" name="Text Box 29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2" name="Text Box 29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3" name="Text Box 29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4" name="Text Box 29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5" name="Text Box 29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6" name="Text Box 29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7" name="Text Box 29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8" name="Text Box 29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09" name="Text Box 29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0" name="Text Box 29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1" name="Text Box 29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2" name="Text Box 29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3" name="Text Box 29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4" name="Text Box 29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5" name="Text Box 29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6" name="Text Box 29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7" name="Text Box 29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8" name="Text Box 29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19" name="Text Box 29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0" name="Text Box 29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1" name="Text Box 29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2" name="Text Box 29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3" name="Text Box 29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4" name="Text Box 29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5" name="Text Box 29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6" name="Text Box 29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7" name="Text Box 29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8" name="Text Box 29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29" name="Text Box 29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0" name="Text Box 29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1" name="Text Box 29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2" name="Text Box 29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3" name="Text Box 29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4" name="Text Box 29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5" name="Text Box 29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6" name="Text Box 29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7" name="Text Box 29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8" name="Text Box 29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39" name="Text Box 29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0" name="Text Box 29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1" name="Text Box 29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2" name="Text Box 29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3" name="Text Box 29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4" name="Text Box 29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5" name="Text Box 29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6" name="Text Box 29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7" name="Text Box 29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8" name="Text Box 29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49" name="Text Box 29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0" name="Text Box 29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1" name="Text Box 29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2" name="Text Box 29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3" name="Text Box 29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4" name="Text Box 30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5" name="Text Box 30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6" name="Text Box 30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7" name="Text Box 30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8" name="Text Box 30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59" name="Text Box 30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0" name="Text Box 30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1" name="Text Box 30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2" name="Text Box 30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3" name="Text Box 30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4" name="Text Box 30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5" name="Text Box 30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6" name="Text Box 30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7" name="Text Box 30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8" name="Text Box 30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69" name="Text Box 30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0" name="Text Box 30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1" name="Text Box 30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2" name="Text Box 30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3" name="Text Box 30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4" name="Text Box 30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5" name="Text Box 30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6" name="Text Box 30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7" name="Text Box 30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8" name="Text Box 30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79" name="Text Box 30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0" name="Text Box 30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1" name="Text Box 30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2" name="Text Box 30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3" name="Text Box 30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4" name="Text Box 30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5" name="Text Box 30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6" name="Text Box 30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7" name="Text Box 30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8" name="Text Box 30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89" name="Text Box 30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0" name="Text Box 30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1" name="Text Box 30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2" name="Text Box 30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3" name="Text Box 30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4" name="Text Box 30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5" name="Text Box 30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6" name="Text Box 30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7" name="Text Box 30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8" name="Text Box 30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399" name="Text Box 30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0" name="Text Box 30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1" name="Text Box 30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2" name="Text Box 30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3" name="Text Box 30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4" name="Text Box 30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5" name="Text Box 30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6" name="Text Box 30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7" name="Text Box 30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8" name="Text Box 30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09" name="Text Box 30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0" name="Text Box 30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1" name="Text Box 30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2" name="Text Box 30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3" name="Text Box 30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4" name="Text Box 30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5" name="Text Box 30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6" name="Text Box 30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7" name="Text Box 30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8" name="Text Box 30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19" name="Text Box 30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0" name="Text Box 30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1" name="Text Box 30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2" name="Text Box 30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3" name="Text Box 30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4" name="Text Box 30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5" name="Text Box 30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6" name="Text Box 30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7" name="Text Box 30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8" name="Text Box 30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29" name="Text Box 30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0" name="Text Box 30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1" name="Text Box 30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2" name="Text Box 30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3" name="Text Box 30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4" name="Text Box 30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5" name="Text Box 30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6" name="Text Box 30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7" name="Text Box 30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8" name="Text Box 30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39" name="Text Box 30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0" name="Text Box 30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1" name="Text Box 30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2" name="Text Box 30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3" name="Text Box 30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4" name="Text Box 30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5" name="Text Box 30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6" name="Text Box 30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7" name="Text Box 30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8" name="Text Box 30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49" name="Text Box 30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0" name="Text Box 30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1" name="Text Box 30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2" name="Text Box 30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3" name="Text Box 30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4" name="Text Box 31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5" name="Text Box 31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6" name="Text Box 31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7" name="Text Box 31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8" name="Text Box 31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59" name="Text Box 31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0" name="Text Box 31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1" name="Text Box 31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2" name="Text Box 31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3" name="Text Box 31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4" name="Text Box 31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5" name="Text Box 31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6" name="Text Box 31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7" name="Text Box 31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8" name="Text Box 31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69" name="Text Box 31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0" name="Text Box 31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1" name="Text Box 31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2" name="Text Box 31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3" name="Text Box 31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4" name="Text Box 31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5" name="Text Box 31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6" name="Text Box 31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7" name="Text Box 31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8" name="Text Box 31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79" name="Text Box 31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0" name="Text Box 31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1" name="Text Box 31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2" name="Text Box 31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3" name="Text Box 31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4" name="Text Box 31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5" name="Text Box 31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6" name="Text Box 31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7" name="Text Box 31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8" name="Text Box 31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89" name="Text Box 31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0" name="Text Box 31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1" name="Text Box 31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2" name="Text Box 31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3" name="Text Box 31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4" name="Text Box 31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5" name="Text Box 31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6" name="Text Box 31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7" name="Text Box 31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8" name="Text Box 31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499" name="Text Box 31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0" name="Text Box 31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1" name="Text Box 31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2" name="Text Box 31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3" name="Text Box 31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4" name="Text Box 31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5" name="Text Box 31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6" name="Text Box 31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7" name="Text Box 31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8" name="Text Box 31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09" name="Text Box 31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0" name="Text Box 31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1" name="Text Box 31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2" name="Text Box 31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3" name="Text Box 31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4" name="Text Box 31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5" name="Text Box 31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6" name="Text Box 31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7" name="Text Box 31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8" name="Text Box 31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19" name="Text Box 31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0" name="Text Box 31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1" name="Text Box 31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2" name="Text Box 31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3" name="Text Box 31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4" name="Text Box 31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5" name="Text Box 31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6" name="Text Box 31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7" name="Text Box 31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8" name="Text Box 31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29" name="Text Box 31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0" name="Text Box 31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1" name="Text Box 31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2" name="Text Box 31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3" name="Text Box 31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4" name="Text Box 31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5" name="Text Box 31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6" name="Text Box 31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7" name="Text Box 31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8" name="Text Box 31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39" name="Text Box 31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0" name="Text Box 31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1" name="Text Box 31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2" name="Text Box 31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3" name="Text Box 31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4" name="Text Box 31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5" name="Text Box 31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6" name="Text Box 31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7" name="Text Box 31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8" name="Text Box 31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49" name="Text Box 31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0" name="Text Box 31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1" name="Text Box 31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2" name="Text Box 31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3" name="Text Box 31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4" name="Text Box 32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5" name="Text Box 32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6" name="Text Box 32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7" name="Text Box 32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8" name="Text Box 32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59" name="Text Box 32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0" name="Text Box 32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1" name="Text Box 32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2" name="Text Box 32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3" name="Text Box 32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4" name="Text Box 32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5" name="Text Box 32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6" name="Text Box 32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7" name="Text Box 32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8" name="Text Box 32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69" name="Text Box 32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0" name="Text Box 32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1" name="Text Box 32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2" name="Text Box 32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3" name="Text Box 32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4" name="Text Box 32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5" name="Text Box 32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6" name="Text Box 32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7" name="Text Box 32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8" name="Text Box 32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79" name="Text Box 32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0" name="Text Box 32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1" name="Text Box 32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2" name="Text Box 32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3" name="Text Box 32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4" name="Text Box 32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5" name="Text Box 32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6" name="Text Box 32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7" name="Text Box 32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8" name="Text Box 32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89" name="Text Box 32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0" name="Text Box 32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1" name="Text Box 32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2" name="Text Box 32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3" name="Text Box 32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4" name="Text Box 32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5" name="Text Box 32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6" name="Text Box 32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7" name="Text Box 32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8" name="Text Box 32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599" name="Text Box 32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0" name="Text Box 32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1" name="Text Box 32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2" name="Text Box 32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3" name="Text Box 32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4" name="Text Box 32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5" name="Text Box 32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6" name="Text Box 32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7" name="Text Box 32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8" name="Text Box 32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09" name="Text Box 32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0" name="Text Box 32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1" name="Text Box 32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2" name="Text Box 32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3" name="Text Box 32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4" name="Text Box 32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5" name="Text Box 32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6" name="Text Box 32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7" name="Text Box 32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8" name="Text Box 32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19" name="Text Box 32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0" name="Text Box 32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1" name="Text Box 32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2" name="Text Box 32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3" name="Text Box 32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4" name="Text Box 32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5" name="Text Box 32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6" name="Text Box 32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7" name="Text Box 32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8" name="Text Box 32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29" name="Text Box 32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0" name="Text Box 32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1" name="Text Box 32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2" name="Text Box 32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3" name="Text Box 32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4" name="Text Box 32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5" name="Text Box 32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6" name="Text Box 32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7" name="Text Box 32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8" name="Text Box 32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39" name="Text Box 32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0" name="Text Box 32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1" name="Text Box 32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2" name="Text Box 32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3" name="Text Box 32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4" name="Text Box 32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5" name="Text Box 32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6" name="Text Box 32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7" name="Text Box 32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8" name="Text Box 32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49" name="Text Box 32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0" name="Text Box 32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1" name="Text Box 32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2" name="Text Box 32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3" name="Text Box 32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4" name="Text Box 33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5" name="Text Box 33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6" name="Text Box 33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7" name="Text Box 33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8" name="Text Box 33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59" name="Text Box 33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0" name="Text Box 33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1" name="Text Box 33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2" name="Text Box 33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3" name="Text Box 33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4" name="Text Box 33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5" name="Text Box 33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6" name="Text Box 33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7" name="Text Box 33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8" name="Text Box 33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69" name="Text Box 33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0" name="Text Box 33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1" name="Text Box 33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2" name="Text Box 33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3" name="Text Box 33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4" name="Text Box 33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5" name="Text Box 33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6" name="Text Box 33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7" name="Text Box 33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8" name="Text Box 33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79" name="Text Box 33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0" name="Text Box 33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1" name="Text Box 33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2" name="Text Box 33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3" name="Text Box 33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4" name="Text Box 33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5" name="Text Box 33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6" name="Text Box 33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7" name="Text Box 33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8" name="Text Box 33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89" name="Text Box 33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0" name="Text Box 33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1" name="Text Box 33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2" name="Text Box 33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3" name="Text Box 33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4" name="Text Box 33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5" name="Text Box 33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6" name="Text Box 33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7" name="Text Box 33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8" name="Text Box 33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699" name="Text Box 33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0" name="Text Box 33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1" name="Text Box 33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2" name="Text Box 33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3" name="Text Box 33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4" name="Text Box 33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5" name="Text Box 33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6" name="Text Box 33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7" name="Text Box 33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8" name="Text Box 33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09" name="Text Box 33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0" name="Text Box 33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1" name="Text Box 33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2" name="Text Box 33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3" name="Text Box 33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4" name="Text Box 33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5" name="Text Box 33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6" name="Text Box 33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7" name="Text Box 33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8" name="Text Box 33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19" name="Text Box 33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0" name="Text Box 33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1" name="Text Box 33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2" name="Text Box 33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3" name="Text Box 33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4" name="Text Box 33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5" name="Text Box 33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6" name="Text Box 33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7" name="Text Box 33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8" name="Text Box 33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29" name="Text Box 33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0" name="Text Box 33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1" name="Text Box 33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2" name="Text Box 33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3" name="Text Box 33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4" name="Text Box 33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5" name="Text Box 33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6" name="Text Box 33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7" name="Text Box 33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8" name="Text Box 33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39" name="Text Box 33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0" name="Text Box 33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1" name="Text Box 33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2" name="Text Box 33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3" name="Text Box 33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4" name="Text Box 33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5" name="Text Box 33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6" name="Text Box 33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7" name="Text Box 33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8" name="Text Box 33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49" name="Text Box 33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0" name="Text Box 33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1" name="Text Box 33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2" name="Text Box 33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3" name="Text Box 33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4" name="Text Box 34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5" name="Text Box 34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6" name="Text Box 34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7" name="Text Box 34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8" name="Text Box 34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59" name="Text Box 34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0" name="Text Box 34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1" name="Text Box 34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2" name="Text Box 34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3" name="Text Box 34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4" name="Text Box 34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5" name="Text Box 34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6" name="Text Box 34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7" name="Text Box 34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8" name="Text Box 34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69" name="Text Box 34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0" name="Text Box 34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1" name="Text Box 34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2" name="Text Box 34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3" name="Text Box 34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4" name="Text Box 34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5" name="Text Box 34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6" name="Text Box 34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7" name="Text Box 34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8" name="Text Box 34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79" name="Text Box 34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0" name="Text Box 34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1" name="Text Box 34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2" name="Text Box 34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3" name="Text Box 34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4" name="Text Box 34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5" name="Text Box 34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6" name="Text Box 34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7" name="Text Box 34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8" name="Text Box 34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89" name="Text Box 34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0" name="Text Box 34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1" name="Text Box 34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2" name="Text Box 34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3" name="Text Box 34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4" name="Text Box 34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5" name="Text Box 34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6" name="Text Box 34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7" name="Text Box 34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8" name="Text Box 34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799" name="Text Box 34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0" name="Text Box 34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1" name="Text Box 34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2" name="Text Box 34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3" name="Text Box 34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4" name="Text Box 34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5" name="Text Box 34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6" name="Text Box 34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7" name="Text Box 34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8" name="Text Box 34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09" name="Text Box 34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0" name="Text Box 34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1" name="Text Box 34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2" name="Text Box 34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3" name="Text Box 34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4" name="Text Box 34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5" name="Text Box 34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6" name="Text Box 34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7" name="Text Box 34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8" name="Text Box 34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19" name="Text Box 34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0" name="Text Box 34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1" name="Text Box 34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2" name="Text Box 34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3" name="Text Box 34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4" name="Text Box 34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5" name="Text Box 34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6" name="Text Box 34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7" name="Text Box 34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8" name="Text Box 34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29" name="Text Box 34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0" name="Text Box 34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1" name="Text Box 34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2" name="Text Box 34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3" name="Text Box 34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4" name="Text Box 34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5" name="Text Box 34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6" name="Text Box 34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7" name="Text Box 34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8" name="Text Box 34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39" name="Text Box 34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0" name="Text Box 34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1" name="Text Box 34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2" name="Text Box 34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3" name="Text Box 34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4" name="Text Box 34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5" name="Text Box 34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6" name="Text Box 34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7" name="Text Box 34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8" name="Text Box 34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49" name="Text Box 34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0" name="Text Box 34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1" name="Text Box 34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2" name="Text Box 34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3" name="Text Box 34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4" name="Text Box 35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5" name="Text Box 35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6" name="Text Box 35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7" name="Text Box 35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8" name="Text Box 35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59" name="Text Box 35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0" name="Text Box 35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1" name="Text Box 35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2" name="Text Box 35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3" name="Text Box 35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4" name="Text Box 35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5" name="Text Box 35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6" name="Text Box 35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7" name="Text Box 35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8" name="Text Box 35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69" name="Text Box 35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0" name="Text Box 35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1" name="Text Box 35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2" name="Text Box 35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3" name="Text Box 35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4" name="Text Box 35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5" name="Text Box 35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6" name="Text Box 35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7" name="Text Box 35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8" name="Text Box 35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79" name="Text Box 35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0" name="Text Box 35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1" name="Text Box 35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2" name="Text Box 35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3" name="Text Box 35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4" name="Text Box 35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5" name="Text Box 35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6" name="Text Box 35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7" name="Text Box 35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8" name="Text Box 35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89" name="Text Box 35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0" name="Text Box 35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1" name="Text Box 35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2" name="Text Box 35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3" name="Text Box 35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4" name="Text Box 35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5" name="Text Box 35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6" name="Text Box 35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7" name="Text Box 35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8" name="Text Box 35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899" name="Text Box 35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0" name="Text Box 35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1" name="Text Box 35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2" name="Text Box 35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3" name="Text Box 35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4" name="Text Box 35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5" name="Text Box 35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6" name="Text Box 35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7" name="Text Box 35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8" name="Text Box 35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09" name="Text Box 35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0" name="Text Box 35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1" name="Text Box 35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2" name="Text Box 35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3" name="Text Box 35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4" name="Text Box 35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5" name="Text Box 35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6" name="Text Box 35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7" name="Text Box 35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8" name="Text Box 35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19" name="Text Box 35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0" name="Text Box 35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1" name="Text Box 35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2" name="Text Box 35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3" name="Text Box 35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4" name="Text Box 35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5" name="Text Box 35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6" name="Text Box 35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7" name="Text Box 35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8" name="Text Box 35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29" name="Text Box 35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0" name="Text Box 35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1" name="Text Box 35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2" name="Text Box 35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3" name="Text Box 35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4" name="Text Box 35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5" name="Text Box 35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6" name="Text Box 35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7" name="Text Box 35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8" name="Text Box 35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39" name="Text Box 35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0" name="Text Box 35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1" name="Text Box 35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2" name="Text Box 35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3" name="Text Box 35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4" name="Text Box 35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5" name="Text Box 35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6" name="Text Box 35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7" name="Text Box 35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8" name="Text Box 35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49" name="Text Box 35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0" name="Text Box 35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1" name="Text Box 35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2" name="Text Box 35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3" name="Text Box 35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4" name="Text Box 36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5" name="Text Box 36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6" name="Text Box 36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7" name="Text Box 36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8" name="Text Box 36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59" name="Text Box 36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0" name="Text Box 36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1" name="Text Box 36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2" name="Text Box 36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3" name="Text Box 36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4" name="Text Box 36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5" name="Text Box 36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6" name="Text Box 36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7" name="Text Box 36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8" name="Text Box 36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69" name="Text Box 36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0" name="Text Box 36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1" name="Text Box 36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2" name="Text Box 36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3" name="Text Box 36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4" name="Text Box 36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5" name="Text Box 36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6" name="Text Box 36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7" name="Text Box 36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8" name="Text Box 36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79" name="Text Box 36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0" name="Text Box 36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1" name="Text Box 36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2" name="Text Box 36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3" name="Text Box 36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4" name="Text Box 36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5" name="Text Box 36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6" name="Text Box 36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7" name="Text Box 36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8" name="Text Box 36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89" name="Text Box 36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0" name="Text Box 36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1" name="Text Box 36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2" name="Text Box 36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3" name="Text Box 36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4" name="Text Box 36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5" name="Text Box 36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6" name="Text Box 36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7" name="Text Box 36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8" name="Text Box 36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1999" name="Text Box 36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0" name="Text Box 36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1" name="Text Box 36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2" name="Text Box 36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3" name="Text Box 36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4" name="Text Box 36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5" name="Text Box 36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6" name="Text Box 36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7" name="Text Box 36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8" name="Text Box 36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09" name="Text Box 36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0" name="Text Box 36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1" name="Text Box 36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2" name="Text Box 36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3" name="Text Box 36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4" name="Text Box 36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5" name="Text Box 36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6" name="Text Box 36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7" name="Text Box 36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8" name="Text Box 36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19" name="Text Box 36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0" name="Text Box 36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1" name="Text Box 36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2" name="Text Box 36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3" name="Text Box 36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4" name="Text Box 36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5" name="Text Box 36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6" name="Text Box 36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7" name="Text Box 36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8" name="Text Box 36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29" name="Text Box 36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0" name="Text Box 36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1" name="Text Box 36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2" name="Text Box 36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3" name="Text Box 36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4" name="Text Box 36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5" name="Text Box 36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6" name="Text Box 36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7" name="Text Box 36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8" name="Text Box 36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39" name="Text Box 36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0" name="Text Box 36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1" name="Text Box 36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2" name="Text Box 36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3" name="Text Box 36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4" name="Text Box 36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5" name="Text Box 36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6" name="Text Box 36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7" name="Text Box 36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8" name="Text Box 36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49" name="Text Box 36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0" name="Text Box 36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1" name="Text Box 36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2" name="Text Box 36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3" name="Text Box 36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4" name="Text Box 37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5" name="Text Box 37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6" name="Text Box 37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7" name="Text Box 37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8" name="Text Box 37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59" name="Text Box 37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0" name="Text Box 37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1" name="Text Box 37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2" name="Text Box 37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3" name="Text Box 37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4" name="Text Box 37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5" name="Text Box 37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6" name="Text Box 37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7" name="Text Box 37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8" name="Text Box 37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69" name="Text Box 37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0" name="Text Box 37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1" name="Text Box 37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2" name="Text Box 37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3" name="Text Box 37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4" name="Text Box 37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5" name="Text Box 37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6" name="Text Box 37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7" name="Text Box 37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8" name="Text Box 37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79" name="Text Box 37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0" name="Text Box 37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1" name="Text Box 37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2" name="Text Box 37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3" name="Text Box 37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4" name="Text Box 37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5" name="Text Box 37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6" name="Text Box 37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7" name="Text Box 37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8" name="Text Box 37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89" name="Text Box 37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0" name="Text Box 37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1" name="Text Box 37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2" name="Text Box 37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3" name="Text Box 37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4" name="Text Box 37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5" name="Text Box 37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6" name="Text Box 37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7" name="Text Box 37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8" name="Text Box 37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099" name="Text Box 37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0" name="Text Box 37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1" name="Text Box 37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2" name="Text Box 37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3" name="Text Box 37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4" name="Text Box 37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5" name="Text Box 37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6" name="Text Box 37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7" name="Text Box 37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8" name="Text Box 37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09" name="Text Box 37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0" name="Text Box 37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1" name="Text Box 37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2" name="Text Box 37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3" name="Text Box 37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4" name="Text Box 37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5" name="Text Box 37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6" name="Text Box 37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7" name="Text Box 37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8" name="Text Box 37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19" name="Text Box 37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0" name="Text Box 37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1" name="Text Box 37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2" name="Text Box 37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3" name="Text Box 37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4" name="Text Box 37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5" name="Text Box 37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6" name="Text Box 37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7" name="Text Box 37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8" name="Text Box 37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29" name="Text Box 37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0" name="Text Box 37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1" name="Text Box 37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2" name="Text Box 37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3" name="Text Box 37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4" name="Text Box 37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5" name="Text Box 37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6" name="Text Box 37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7" name="Text Box 37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8" name="Text Box 37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39" name="Text Box 37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0" name="Text Box 37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1" name="Text Box 37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2" name="Text Box 37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3" name="Text Box 37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4" name="Text Box 37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5" name="Text Box 37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6" name="Text Box 37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7" name="Text Box 37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8" name="Text Box 37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49" name="Text Box 37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0" name="Text Box 37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1" name="Text Box 37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2" name="Text Box 37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3" name="Text Box 37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4" name="Text Box 38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5" name="Text Box 38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6" name="Text Box 38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7" name="Text Box 38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8" name="Text Box 38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59" name="Text Box 38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0" name="Text Box 38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1" name="Text Box 38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2" name="Text Box 38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3" name="Text Box 38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4" name="Text Box 38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5" name="Text Box 38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6" name="Text Box 38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7" name="Text Box 38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8" name="Text Box 38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69" name="Text Box 38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0" name="Text Box 38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1" name="Text Box 38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2" name="Text Box 38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3" name="Text Box 38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4" name="Text Box 38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5" name="Text Box 38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6" name="Text Box 38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7" name="Text Box 38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8" name="Text Box 38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79" name="Text Box 38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0" name="Text Box 38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1" name="Text Box 38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2" name="Text Box 38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3" name="Text Box 38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4" name="Text Box 38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5" name="Text Box 38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6" name="Text Box 38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7" name="Text Box 38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8" name="Text Box 38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89" name="Text Box 38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0" name="Text Box 38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1" name="Text Box 38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2" name="Text Box 38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3" name="Text Box 38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4" name="Text Box 38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5" name="Text Box 38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6" name="Text Box 38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7" name="Text Box 38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8" name="Text Box 38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199" name="Text Box 38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0" name="Text Box 38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1" name="Text Box 38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2" name="Text Box 38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3" name="Text Box 38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4" name="Text Box 38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5" name="Text Box 38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6" name="Text Box 38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7" name="Text Box 38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8" name="Text Box 38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09" name="Text Box 38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0" name="Text Box 38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1" name="Text Box 38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2" name="Text Box 38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3" name="Text Box 38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4" name="Text Box 38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5" name="Text Box 38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6" name="Text Box 38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7" name="Text Box 38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8" name="Text Box 38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19" name="Text Box 38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0" name="Text Box 38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1" name="Text Box 38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2" name="Text Box 38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3" name="Text Box 38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4" name="Text Box 38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5" name="Text Box 38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6" name="Text Box 38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7" name="Text Box 38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8" name="Text Box 38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29" name="Text Box 38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0" name="Text Box 38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1" name="Text Box 38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2" name="Text Box 38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3" name="Text Box 38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4" name="Text Box 38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5" name="Text Box 38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6" name="Text Box 38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7" name="Text Box 38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8" name="Text Box 38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39" name="Text Box 38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0" name="Text Box 38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1" name="Text Box 38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2" name="Text Box 38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3" name="Text Box 38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4" name="Text Box 38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5" name="Text Box 38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6" name="Text Box 38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7" name="Text Box 38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8" name="Text Box 38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49" name="Text Box 38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0" name="Text Box 38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1" name="Text Box 38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2" name="Text Box 38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3" name="Text Box 38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4" name="Text Box 39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5" name="Text Box 39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6" name="Text Box 39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7" name="Text Box 39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8" name="Text Box 39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59" name="Text Box 39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0" name="Text Box 39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1" name="Text Box 39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2" name="Text Box 39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3" name="Text Box 39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4" name="Text Box 39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5" name="Text Box 39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6" name="Text Box 39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7" name="Text Box 39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8" name="Text Box 39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69" name="Text Box 39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0" name="Text Box 39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1" name="Text Box 39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2" name="Text Box 39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3" name="Text Box 39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4" name="Text Box 39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5" name="Text Box 39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6" name="Text Box 39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7" name="Text Box 39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8" name="Text Box 39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79" name="Text Box 39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0" name="Text Box 39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1" name="Text Box 39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2" name="Text Box 39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3" name="Text Box 39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4" name="Text Box 39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5" name="Text Box 39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6" name="Text Box 39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7" name="Text Box 39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8" name="Text Box 39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89" name="Text Box 39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0" name="Text Box 39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1" name="Text Box 39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2" name="Text Box 39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3" name="Text Box 39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4" name="Text Box 39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5" name="Text Box 39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6" name="Text Box 39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7" name="Text Box 39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8" name="Text Box 39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299" name="Text Box 39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0" name="Text Box 39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1" name="Text Box 39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2" name="Text Box 39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3" name="Text Box 39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4" name="Text Box 39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5" name="Text Box 39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6" name="Text Box 39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7" name="Text Box 39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8" name="Text Box 39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09" name="Text Box 39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0" name="Text Box 39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1" name="Text Box 39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2" name="Text Box 39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3" name="Text Box 39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4" name="Text Box 39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5" name="Text Box 39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6" name="Text Box 39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7" name="Text Box 39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8" name="Text Box 39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19" name="Text Box 39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0" name="Text Box 39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1" name="Text Box 39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2" name="Text Box 39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3" name="Text Box 39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4" name="Text Box 39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5" name="Text Box 39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6" name="Text Box 39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7" name="Text Box 39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8" name="Text Box 39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29" name="Text Box 39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0" name="Text Box 39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1" name="Text Box 39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2" name="Text Box 39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3" name="Text Box 39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4" name="Text Box 39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5" name="Text Box 39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6" name="Text Box 39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7" name="Text Box 39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8" name="Text Box 39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39" name="Text Box 39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0" name="Text Box 39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1" name="Text Box 39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2" name="Text Box 39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3" name="Text Box 39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4" name="Text Box 39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5" name="Text Box 39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6" name="Text Box 39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7" name="Text Box 39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8" name="Text Box 39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49" name="Text Box 39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0" name="Text Box 39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1" name="Text Box 39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2" name="Text Box 39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3" name="Text Box 39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4" name="Text Box 40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5" name="Text Box 40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6" name="Text Box 40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7" name="Text Box 40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8" name="Text Box 40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59" name="Text Box 40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0" name="Text Box 40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1" name="Text Box 40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2" name="Text Box 40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3" name="Text Box 40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4" name="Text Box 40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5" name="Text Box 40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6" name="Text Box 40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7" name="Text Box 40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8" name="Text Box 40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69" name="Text Box 40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0" name="Text Box 40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1" name="Text Box 40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2" name="Text Box 40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3" name="Text Box 40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4" name="Text Box 40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5" name="Text Box 40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6" name="Text Box 40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7" name="Text Box 40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8" name="Text Box 40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79" name="Text Box 40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0" name="Text Box 40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1" name="Text Box 40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2" name="Text Box 40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3" name="Text Box 40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4" name="Text Box 40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5" name="Text Box 40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6" name="Text Box 40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7" name="Text Box 40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8" name="Text Box 40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89" name="Text Box 40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0" name="Text Box 40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1" name="Text Box 40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2" name="Text Box 40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3" name="Text Box 40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4" name="Text Box 40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5" name="Text Box 40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6" name="Text Box 40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7" name="Text Box 40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8" name="Text Box 40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399" name="Text Box 40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0" name="Text Box 40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1" name="Text Box 40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2" name="Text Box 40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3" name="Text Box 40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4" name="Text Box 40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5" name="Text Box 40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6" name="Text Box 40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7" name="Text Box 40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8" name="Text Box 40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09" name="Text Box 40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0" name="Text Box 40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1" name="Text Box 40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2" name="Text Box 40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3" name="Text Box 40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4" name="Text Box 40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5" name="Text Box 40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6" name="Text Box 40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7" name="Text Box 40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8" name="Text Box 40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19" name="Text Box 40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0" name="Text Box 40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1" name="Text Box 40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2" name="Text Box 40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3" name="Text Box 40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4" name="Text Box 40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5" name="Text Box 40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6" name="Text Box 40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7" name="Text Box 40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8" name="Text Box 40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29" name="Text Box 40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0" name="Text Box 40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1" name="Text Box 40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2" name="Text Box 40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3" name="Text Box 40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4" name="Text Box 40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5" name="Text Box 40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6" name="Text Box 40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7" name="Text Box 40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8" name="Text Box 40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39" name="Text Box 40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0" name="Text Box 40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1" name="Text Box 40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2" name="Text Box 40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3" name="Text Box 40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4" name="Text Box 40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5" name="Text Box 40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6" name="Text Box 40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7" name="Text Box 40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8" name="Text Box 40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49" name="Text Box 40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0" name="Text Box 40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1" name="Text Box 40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2" name="Text Box 40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3" name="Text Box 40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4" name="Text Box 41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5" name="Text Box 41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6" name="Text Box 41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7" name="Text Box 41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8" name="Text Box 41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59" name="Text Box 41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0" name="Text Box 41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1" name="Text Box 41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2" name="Text Box 41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3" name="Text Box 41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4" name="Text Box 41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5" name="Text Box 41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6" name="Text Box 41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7" name="Text Box 41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8" name="Text Box 41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69" name="Text Box 41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0" name="Text Box 41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1" name="Text Box 41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2" name="Text Box 41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3" name="Text Box 41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4" name="Text Box 41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5" name="Text Box 41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6" name="Text Box 41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7" name="Text Box 41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8" name="Text Box 41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79" name="Text Box 41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0" name="Text Box 41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1" name="Text Box 41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2" name="Text Box 41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3" name="Text Box 41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4" name="Text Box 41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5" name="Text Box 41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6" name="Text Box 41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7" name="Text Box 41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8" name="Text Box 41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89" name="Text Box 41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0" name="Text Box 41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1" name="Text Box 41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2" name="Text Box 41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3" name="Text Box 41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4" name="Text Box 41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5" name="Text Box 41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6" name="Text Box 41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7" name="Text Box 41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8" name="Text Box 41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499" name="Text Box 41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0" name="Text Box 41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1" name="Text Box 41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2" name="Text Box 41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3" name="Text Box 41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4" name="Text Box 41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5" name="Text Box 41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6" name="Text Box 41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7" name="Text Box 41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8" name="Text Box 41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09" name="Text Box 41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0" name="Text Box 41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1" name="Text Box 41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2" name="Text Box 41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3" name="Text Box 41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4" name="Text Box 41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5" name="Text Box 41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6" name="Text Box 41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7" name="Text Box 41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8" name="Text Box 41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19" name="Text Box 41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0" name="Text Box 41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1" name="Text Box 41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2" name="Text Box 41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3" name="Text Box 41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4" name="Text Box 41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5" name="Text Box 41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6" name="Text Box 41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7" name="Text Box 41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8" name="Text Box 41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29" name="Text Box 41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0" name="Text Box 41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1" name="Text Box 41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2" name="Text Box 41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3" name="Text Box 41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4" name="Text Box 41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5" name="Text Box 41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6" name="Text Box 41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7" name="Text Box 41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8" name="Text Box 41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39" name="Text Box 41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0" name="Text Box 41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1" name="Text Box 41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2" name="Text Box 41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3" name="Text Box 41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4" name="Text Box 41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5" name="Text Box 41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6" name="Text Box 41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7" name="Text Box 41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8" name="Text Box 41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49" name="Text Box 41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0" name="Text Box 41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1" name="Text Box 41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2" name="Text Box 41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3" name="Text Box 41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4" name="Text Box 42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5" name="Text Box 42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6" name="Text Box 42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7" name="Text Box 42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8" name="Text Box 42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59" name="Text Box 42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0" name="Text Box 42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1" name="Text Box 42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2" name="Text Box 42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3" name="Text Box 42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4" name="Text Box 42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5" name="Text Box 42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6" name="Text Box 42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7" name="Text Box 42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8" name="Text Box 42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69" name="Text Box 42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0" name="Text Box 42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1" name="Text Box 42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2" name="Text Box 42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3" name="Text Box 42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4" name="Text Box 42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5" name="Text Box 42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6" name="Text Box 42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7" name="Text Box 42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8" name="Text Box 42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79" name="Text Box 42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0" name="Text Box 42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1" name="Text Box 42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2" name="Text Box 42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3" name="Text Box 42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4" name="Text Box 42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5" name="Text Box 42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6" name="Text Box 42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7" name="Text Box 42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8" name="Text Box 42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89" name="Text Box 42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0" name="Text Box 42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1" name="Text Box 42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2" name="Text Box 42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3" name="Text Box 42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4" name="Text Box 42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5" name="Text Box 42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6" name="Text Box 42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7" name="Text Box 42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8" name="Text Box 42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599" name="Text Box 42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0" name="Text Box 42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1" name="Text Box 42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2" name="Text Box 42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3" name="Text Box 42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4" name="Text Box 42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5" name="Text Box 42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6" name="Text Box 42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7" name="Text Box 42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8" name="Text Box 42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09" name="Text Box 42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0" name="Text Box 42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1" name="Text Box 42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2" name="Text Box 42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3" name="Text Box 42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4" name="Text Box 42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5" name="Text Box 42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6" name="Text Box 42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7" name="Text Box 42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8" name="Text Box 42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19" name="Text Box 42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0" name="Text Box 42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1" name="Text Box 42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2" name="Text Box 42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3" name="Text Box 42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4" name="Text Box 42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5" name="Text Box 42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6" name="Text Box 42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7" name="Text Box 42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8" name="Text Box 42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29" name="Text Box 42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0" name="Text Box 42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1" name="Text Box 42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2" name="Text Box 42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3" name="Text Box 42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4" name="Text Box 42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5" name="Text Box 42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6" name="Text Box 42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7" name="Text Box 42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8" name="Text Box 42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39" name="Text Box 42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0" name="Text Box 42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1" name="Text Box 42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2" name="Text Box 42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3" name="Text Box 42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4" name="Text Box 42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5" name="Text Box 42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6" name="Text Box 42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7" name="Text Box 42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8" name="Text Box 42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49" name="Text Box 42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0" name="Text Box 42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1" name="Text Box 42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2" name="Text Box 42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3" name="Text Box 42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4" name="Text Box 43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5" name="Text Box 43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6" name="Text Box 43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7" name="Text Box 43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8" name="Text Box 43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59" name="Text Box 43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0" name="Text Box 43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1" name="Text Box 43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2" name="Text Box 43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3" name="Text Box 43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4" name="Text Box 43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5" name="Text Box 43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6" name="Text Box 43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7" name="Text Box 43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8" name="Text Box 43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69" name="Text Box 43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0" name="Text Box 43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1" name="Text Box 43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2" name="Text Box 43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3" name="Text Box 43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4" name="Text Box 43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5" name="Text Box 43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6" name="Text Box 43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7" name="Text Box 43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8" name="Text Box 43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79" name="Text Box 43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0" name="Text Box 43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1" name="Text Box 43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2" name="Text Box 43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3" name="Text Box 43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4" name="Text Box 43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5" name="Text Box 43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6" name="Text Box 43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7" name="Text Box 43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8" name="Text Box 43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89" name="Text Box 43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0" name="Text Box 43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1" name="Text Box 43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2" name="Text Box 43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3" name="Text Box 43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4" name="Text Box 43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5" name="Text Box 43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6" name="Text Box 43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7" name="Text Box 43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8" name="Text Box 43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699" name="Text Box 43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0" name="Text Box 43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1" name="Text Box 43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2" name="Text Box 43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3" name="Text Box 43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4" name="Text Box 43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5" name="Text Box 43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6" name="Text Box 43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7" name="Text Box 43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8" name="Text Box 43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09" name="Text Box 43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0" name="Text Box 43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1" name="Text Box 43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2" name="Text Box 43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3" name="Text Box 43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4" name="Text Box 43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5" name="Text Box 43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6" name="Text Box 43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7" name="Text Box 43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8" name="Text Box 43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19" name="Text Box 43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0" name="Text Box 43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1" name="Text Box 43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2" name="Text Box 43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3" name="Text Box 43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4" name="Text Box 43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5" name="Text Box 43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6" name="Text Box 43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7" name="Text Box 43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8" name="Text Box 43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29" name="Text Box 43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0" name="Text Box 43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1" name="Text Box 43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2" name="Text Box 43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3" name="Text Box 43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4" name="Text Box 43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5" name="Text Box 43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6" name="Text Box 43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7" name="Text Box 43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8" name="Text Box 43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39" name="Text Box 43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0" name="Text Box 43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1" name="Text Box 43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2" name="Text Box 43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3" name="Text Box 43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4" name="Text Box 43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5" name="Text Box 43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6" name="Text Box 43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7" name="Text Box 43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8" name="Text Box 43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49" name="Text Box 43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0" name="Text Box 43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1" name="Text Box 43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2" name="Text Box 43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3" name="Text Box 43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4" name="Text Box 44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5" name="Text Box 44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6" name="Text Box 44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7" name="Text Box 44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8" name="Text Box 44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59" name="Text Box 44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0" name="Text Box 44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1" name="Text Box 44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2" name="Text Box 44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3" name="Text Box 44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4" name="Text Box 44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5" name="Text Box 44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6" name="Text Box 44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7" name="Text Box 44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8" name="Text Box 44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69" name="Text Box 44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0" name="Text Box 44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1" name="Text Box 44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2" name="Text Box 44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3" name="Text Box 44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4" name="Text Box 44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5" name="Text Box 44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6" name="Text Box 44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7" name="Text Box 44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8" name="Text Box 44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79" name="Text Box 44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0" name="Text Box 44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1" name="Text Box 44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2" name="Text Box 44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3" name="Text Box 44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4" name="Text Box 44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5" name="Text Box 44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6" name="Text Box 44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7" name="Text Box 44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8" name="Text Box 44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89" name="Text Box 44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0" name="Text Box 44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1" name="Text Box 44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2" name="Text Box 44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3" name="Text Box 44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4" name="Text Box 44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5" name="Text Box 44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6" name="Text Box 44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7" name="Text Box 44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8" name="Text Box 44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799" name="Text Box 44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0" name="Text Box 44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1" name="Text Box 44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2" name="Text Box 44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3" name="Text Box 44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4" name="Text Box 44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5" name="Text Box 44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6" name="Text Box 44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7" name="Text Box 44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8" name="Text Box 44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09" name="Text Box 44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0" name="Text Box 44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1" name="Text Box 44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2" name="Text Box 44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3" name="Text Box 44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4" name="Text Box 44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5" name="Text Box 44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6" name="Text Box 44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7" name="Text Box 44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8" name="Text Box 44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19" name="Text Box 44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0" name="Text Box 44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1" name="Text Box 44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2" name="Text Box 44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3" name="Text Box 44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4" name="Text Box 44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5" name="Text Box 44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6" name="Text Box 44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7" name="Text Box 44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8" name="Text Box 44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29" name="Text Box 44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0" name="Text Box 44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1" name="Text Box 44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2" name="Text Box 44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3" name="Text Box 44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4" name="Text Box 44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5" name="Text Box 44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6" name="Text Box 44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7" name="Text Box 44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8" name="Text Box 44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39" name="Text Box 44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0" name="Text Box 44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1" name="Text Box 44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2" name="Text Box 44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3" name="Text Box 44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4" name="Text Box 44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5" name="Text Box 44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6" name="Text Box 44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7" name="Text Box 44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8" name="Text Box 44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49" name="Text Box 44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0" name="Text Box 44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1" name="Text Box 44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2" name="Text Box 44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3" name="Text Box 44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4" name="Text Box 45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5" name="Text Box 45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6" name="Text Box 45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7" name="Text Box 45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8" name="Text Box 45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59" name="Text Box 45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0" name="Text Box 45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1" name="Text Box 45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2" name="Text Box 45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3" name="Text Box 45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4" name="Text Box 45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5" name="Text Box 45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6" name="Text Box 45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7" name="Text Box 45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8" name="Text Box 45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69" name="Text Box 45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0" name="Text Box 45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1" name="Text Box 45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2" name="Text Box 45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3" name="Text Box 45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4" name="Text Box 45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5" name="Text Box 45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6" name="Text Box 45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7" name="Text Box 45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8" name="Text Box 45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79" name="Text Box 45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0" name="Text Box 45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1" name="Text Box 45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2" name="Text Box 45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3" name="Text Box 45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4" name="Text Box 45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5" name="Text Box 45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6" name="Text Box 45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7" name="Text Box 45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8" name="Text Box 45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89" name="Text Box 45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0" name="Text Box 45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1" name="Text Box 45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2" name="Text Box 45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3" name="Text Box 45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4" name="Text Box 45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5" name="Text Box 45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6" name="Text Box 45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7" name="Text Box 45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8" name="Text Box 45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899" name="Text Box 45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0" name="Text Box 45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1" name="Text Box 45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2" name="Text Box 45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3" name="Text Box 45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4" name="Text Box 45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5" name="Text Box 45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6" name="Text Box 45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7" name="Text Box 45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8" name="Text Box 45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09" name="Text Box 45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0" name="Text Box 45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1" name="Text Box 45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2" name="Text Box 45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3" name="Text Box 45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4" name="Text Box 45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5" name="Text Box 45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6" name="Text Box 45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7" name="Text Box 45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8" name="Text Box 45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19" name="Text Box 45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0" name="Text Box 45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1" name="Text Box 45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2" name="Text Box 45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3" name="Text Box 45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4" name="Text Box 45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5" name="Text Box 45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6" name="Text Box 45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7" name="Text Box 45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8" name="Text Box 45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29" name="Text Box 45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0" name="Text Box 45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1" name="Text Box 45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2" name="Text Box 45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3" name="Text Box 45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4" name="Text Box 45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5" name="Text Box 45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6" name="Text Box 45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7" name="Text Box 45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8" name="Text Box 45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39" name="Text Box 45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0" name="Text Box 45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1" name="Text Box 45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2" name="Text Box 45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3" name="Text Box 45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4" name="Text Box 45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5" name="Text Box 45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6" name="Text Box 45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7" name="Text Box 45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8" name="Text Box 45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49" name="Text Box 45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0" name="Text Box 45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1" name="Text Box 45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2" name="Text Box 45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3" name="Text Box 45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4" name="Text Box 46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5" name="Text Box 46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6" name="Text Box 46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7" name="Text Box 46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8" name="Text Box 46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59" name="Text Box 46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0" name="Text Box 46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1" name="Text Box 46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2" name="Text Box 46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3" name="Text Box 46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4" name="Text Box 46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5" name="Text Box 46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6" name="Text Box 46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7" name="Text Box 46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8" name="Text Box 46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69" name="Text Box 46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0" name="Text Box 46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1" name="Text Box 46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2" name="Text Box 46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3" name="Text Box 46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4" name="Text Box 46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5" name="Text Box 46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6" name="Text Box 46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7" name="Text Box 46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8" name="Text Box 46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79" name="Text Box 46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0" name="Text Box 46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1" name="Text Box 46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2" name="Text Box 46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3" name="Text Box 46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4" name="Text Box 46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5" name="Text Box 46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6" name="Text Box 46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7" name="Text Box 46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8" name="Text Box 46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89" name="Text Box 46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0" name="Text Box 46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1" name="Text Box 46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2" name="Text Box 46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3" name="Text Box 46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4" name="Text Box 46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5" name="Text Box 46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6" name="Text Box 46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7" name="Text Box 46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8" name="Text Box 46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2999" name="Text Box 46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0" name="Text Box 46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1" name="Text Box 46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2" name="Text Box 46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3" name="Text Box 46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4" name="Text Box 46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5" name="Text Box 46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6" name="Text Box 46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7" name="Text Box 46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8" name="Text Box 46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09" name="Text Box 46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0" name="Text Box 46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1" name="Text Box 46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2" name="Text Box 46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3" name="Text Box 46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4" name="Text Box 46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5" name="Text Box 46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6" name="Text Box 46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7" name="Text Box 46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8" name="Text Box 46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19" name="Text Box 46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0" name="Text Box 46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1" name="Text Box 46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2" name="Text Box 46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3" name="Text Box 46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4" name="Text Box 46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5" name="Text Box 46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6" name="Text Box 46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7" name="Text Box 46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8" name="Text Box 46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29" name="Text Box 46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0" name="Text Box 46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1" name="Text Box 46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2" name="Text Box 46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3" name="Text Box 46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4" name="Text Box 46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5" name="Text Box 46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6" name="Text Box 46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7" name="Text Box 46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8" name="Text Box 46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39" name="Text Box 46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0" name="Text Box 46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1" name="Text Box 46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2" name="Text Box 46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3" name="Text Box 46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4" name="Text Box 46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5" name="Text Box 46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6" name="Text Box 46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7" name="Text Box 46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8" name="Text Box 46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49" name="Text Box 46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0" name="Text Box 46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1" name="Text Box 46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2" name="Text Box 46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3" name="Text Box 46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4" name="Text Box 47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5" name="Text Box 47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6" name="Text Box 47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7" name="Text Box 47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8" name="Text Box 47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59" name="Text Box 47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0" name="Text Box 47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1" name="Text Box 47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2" name="Text Box 47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3" name="Text Box 47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4" name="Text Box 47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5" name="Text Box 47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6" name="Text Box 47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7" name="Text Box 47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8" name="Text Box 47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69" name="Text Box 47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0" name="Text Box 47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1" name="Text Box 47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2" name="Text Box 47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3" name="Text Box 47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4" name="Text Box 47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5" name="Text Box 47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6" name="Text Box 47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7" name="Text Box 47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8" name="Text Box 47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79" name="Text Box 47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0" name="Text Box 47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1" name="Text Box 47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2" name="Text Box 47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3" name="Text Box 47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4" name="Text Box 47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5" name="Text Box 47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6" name="Text Box 47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7" name="Text Box 47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8" name="Text Box 47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89" name="Text Box 47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0" name="Text Box 47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1" name="Text Box 47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2" name="Text Box 47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3" name="Text Box 47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4" name="Text Box 47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5" name="Text Box 47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6" name="Text Box 47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7" name="Text Box 47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8" name="Text Box 47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099" name="Text Box 47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0" name="Text Box 47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1" name="Text Box 47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2" name="Text Box 47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3" name="Text Box 47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4" name="Text Box 47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5" name="Text Box 47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6" name="Text Box 47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7" name="Text Box 47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8" name="Text Box 47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09" name="Text Box 47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0" name="Text Box 47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1" name="Text Box 47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2" name="Text Box 47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3" name="Text Box 47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4" name="Text Box 47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5" name="Text Box 47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6" name="Text Box 47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7" name="Text Box 47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8" name="Text Box 47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19" name="Text Box 47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0" name="Text Box 47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1" name="Text Box 47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2" name="Text Box 47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3" name="Text Box 47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4" name="Text Box 47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5" name="Text Box 47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6" name="Text Box 47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7" name="Text Box 47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8" name="Text Box 47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29" name="Text Box 47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0" name="Text Box 47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1" name="Text Box 47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2" name="Text Box 47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3" name="Text Box 47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4" name="Text Box 47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5" name="Text Box 47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6" name="Text Box 47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7" name="Text Box 47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8" name="Text Box 47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39" name="Text Box 47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0" name="Text Box 47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1" name="Text Box 47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2" name="Text Box 47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3" name="Text Box 47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4" name="Text Box 47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5" name="Text Box 47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6" name="Text Box 47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7" name="Text Box 47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8" name="Text Box 47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49" name="Text Box 47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0" name="Text Box 47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1" name="Text Box 47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2" name="Text Box 47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3" name="Text Box 47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4" name="Text Box 48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5" name="Text Box 48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6" name="Text Box 48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7" name="Text Box 48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8" name="Text Box 48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59" name="Text Box 48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0" name="Text Box 48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1" name="Text Box 48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2" name="Text Box 48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3" name="Text Box 48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4" name="Text Box 48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5" name="Text Box 48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6" name="Text Box 48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7" name="Text Box 48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8" name="Text Box 48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69" name="Text Box 48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0" name="Text Box 48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1" name="Text Box 48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2" name="Text Box 48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3" name="Text Box 48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4" name="Text Box 48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5" name="Text Box 48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6" name="Text Box 48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7" name="Text Box 48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8" name="Text Box 48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79" name="Text Box 48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0" name="Text Box 48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1" name="Text Box 48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2" name="Text Box 48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3" name="Text Box 48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4" name="Text Box 48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5" name="Text Box 48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6" name="Text Box 48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7" name="Text Box 48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8" name="Text Box 48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89" name="Text Box 48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0" name="Text Box 48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1" name="Text Box 48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2" name="Text Box 48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3" name="Text Box 48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4" name="Text Box 48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5" name="Text Box 48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6" name="Text Box 48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7" name="Text Box 48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8" name="Text Box 48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199" name="Text Box 48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0" name="Text Box 48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1" name="Text Box 48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2" name="Text Box 48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3" name="Text Box 48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4" name="Text Box 48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5" name="Text Box 48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6" name="Text Box 48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7" name="Text Box 48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8" name="Text Box 48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09" name="Text Box 48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0" name="Text Box 48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1" name="Text Box 48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2" name="Text Box 48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3" name="Text Box 48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4" name="Text Box 48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5" name="Text Box 48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6" name="Text Box 48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7" name="Text Box 48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8" name="Text Box 48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19" name="Text Box 48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0" name="Text Box 48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1" name="Text Box 48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2" name="Text Box 48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3" name="Text Box 48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4" name="Text Box 48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5" name="Text Box 48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6" name="Text Box 48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7" name="Text Box 48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8" name="Text Box 48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29" name="Text Box 48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0" name="Text Box 48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1" name="Text Box 48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2" name="Text Box 48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3" name="Text Box 48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4" name="Text Box 48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5" name="Text Box 48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6" name="Text Box 48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7" name="Text Box 48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8" name="Text Box 48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39" name="Text Box 48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0" name="Text Box 48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1" name="Text Box 48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2" name="Text Box 48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3" name="Text Box 48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4" name="Text Box 48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5" name="Text Box 48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6" name="Text Box 48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7" name="Text Box 48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8" name="Text Box 48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49" name="Text Box 48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0" name="Text Box 48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1" name="Text Box 48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2" name="Text Box 48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3" name="Text Box 48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4" name="Text Box 49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5" name="Text Box 49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6" name="Text Box 49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7" name="Text Box 49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8" name="Text Box 49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59" name="Text Box 49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0" name="Text Box 49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1" name="Text Box 49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2" name="Text Box 49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3" name="Text Box 49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4" name="Text Box 49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5" name="Text Box 49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6" name="Text Box 49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7" name="Text Box 49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8" name="Text Box 49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69" name="Text Box 49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0" name="Text Box 49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1" name="Text Box 49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2" name="Text Box 49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3" name="Text Box 49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4" name="Text Box 49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5" name="Text Box 49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6" name="Text Box 49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7" name="Text Box 49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8" name="Text Box 49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79" name="Text Box 49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0" name="Text Box 49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1" name="Text Box 49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2" name="Text Box 49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3" name="Text Box 49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4" name="Text Box 49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5" name="Text Box 49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6" name="Text Box 49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7" name="Text Box 49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8" name="Text Box 49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89" name="Text Box 49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0" name="Text Box 49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1" name="Text Box 49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2" name="Text Box 49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3" name="Text Box 49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4" name="Text Box 49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5" name="Text Box 49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6" name="Text Box 49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7" name="Text Box 49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8" name="Text Box 49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299" name="Text Box 49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0" name="Text Box 49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1" name="Text Box 49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2" name="Text Box 49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3" name="Text Box 49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4" name="Text Box 49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5" name="Text Box 49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6" name="Text Box 49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7" name="Text Box 49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8" name="Text Box 49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09" name="Text Box 49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0" name="Text Box 49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1" name="Text Box 49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2" name="Text Box 49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3" name="Text Box 49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4" name="Text Box 49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5" name="Text Box 49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6" name="Text Box 49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7" name="Text Box 49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8" name="Text Box 49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19" name="Text Box 49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0" name="Text Box 49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1" name="Text Box 49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2" name="Text Box 49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3" name="Text Box 49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4" name="Text Box 49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5" name="Text Box 49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6" name="Text Box 49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7" name="Text Box 49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8" name="Text Box 49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29" name="Text Box 49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0" name="Text Box 49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1" name="Text Box 49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2" name="Text Box 49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3" name="Text Box 49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4" name="Text Box 49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5" name="Text Box 49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6" name="Text Box 49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7" name="Text Box 49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8" name="Text Box 49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39" name="Text Box 49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0" name="Text Box 49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1" name="Text Box 49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2" name="Text Box 49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3" name="Text Box 49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4" name="Text Box 49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5" name="Text Box 49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6" name="Text Box 49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7" name="Text Box 49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8" name="Text Box 49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49" name="Text Box 49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0" name="Text Box 49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1" name="Text Box 49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2" name="Text Box 49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3" name="Text Box 49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4" name="Text Box 50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5" name="Text Box 50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6" name="Text Box 50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7" name="Text Box 50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8" name="Text Box 50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59" name="Text Box 50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0" name="Text Box 50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1" name="Text Box 50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2" name="Text Box 50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3" name="Text Box 50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4" name="Text Box 50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5" name="Text Box 50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6" name="Text Box 50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7" name="Text Box 50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8" name="Text Box 50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69" name="Text Box 50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0" name="Text Box 50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1" name="Text Box 50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2" name="Text Box 50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3" name="Text Box 50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4" name="Text Box 50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5" name="Text Box 50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6" name="Text Box 50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7" name="Text Box 50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8" name="Text Box 50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79" name="Text Box 50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0" name="Text Box 50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1" name="Text Box 50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2" name="Text Box 50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3" name="Text Box 50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4" name="Text Box 50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5" name="Text Box 50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6" name="Text Box 50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7" name="Text Box 50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8" name="Text Box 50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89" name="Text Box 50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0" name="Text Box 50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1" name="Text Box 50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2" name="Text Box 50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3" name="Text Box 50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4" name="Text Box 50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5" name="Text Box 50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6" name="Text Box 50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7" name="Text Box 50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8" name="Text Box 50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399" name="Text Box 50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0" name="Text Box 50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1" name="Text Box 50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2" name="Text Box 50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3" name="Text Box 50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4" name="Text Box 50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5" name="Text Box 50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6" name="Text Box 50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7" name="Text Box 50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8" name="Text Box 50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09" name="Text Box 50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0" name="Text Box 50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1" name="Text Box 50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2" name="Text Box 50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3" name="Text Box 50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4" name="Text Box 50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5" name="Text Box 50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6" name="Text Box 50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7" name="Text Box 50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8" name="Text Box 50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19" name="Text Box 50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0" name="Text Box 50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1" name="Text Box 50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2" name="Text Box 50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3" name="Text Box 50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4" name="Text Box 50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5" name="Text Box 50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6" name="Text Box 50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7" name="Text Box 50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8" name="Text Box 50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29" name="Text Box 50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0" name="Text Box 50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1" name="Text Box 50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2" name="Text Box 50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3" name="Text Box 50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4" name="Text Box 50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5" name="Text Box 50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6" name="Text Box 50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7" name="Text Box 50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8" name="Text Box 50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39" name="Text Box 50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0" name="Text Box 50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1" name="Text Box 50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2" name="Text Box 50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3" name="Text Box 50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4" name="Text Box 50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5" name="Text Box 50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6" name="Text Box 50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7" name="Text Box 50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8" name="Text Box 50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49" name="Text Box 50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0" name="Text Box 50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1" name="Text Box 50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2" name="Text Box 50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3" name="Text Box 50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4" name="Text Box 51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5" name="Text Box 51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6" name="Text Box 51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7" name="Text Box 51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8" name="Text Box 51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59" name="Text Box 51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0" name="Text Box 51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1" name="Text Box 51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2" name="Text Box 51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3" name="Text Box 51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4" name="Text Box 51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5" name="Text Box 51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6" name="Text Box 51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7" name="Text Box 51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8" name="Text Box 51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69" name="Text Box 51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0" name="Text Box 51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1" name="Text Box 51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2" name="Text Box 51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3" name="Text Box 51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4" name="Text Box 51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5" name="Text Box 51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6" name="Text Box 51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7" name="Text Box 51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8" name="Text Box 51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79" name="Text Box 51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0" name="Text Box 51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1" name="Text Box 51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2" name="Text Box 51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3" name="Text Box 51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4" name="Text Box 51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5" name="Text Box 51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6" name="Text Box 51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7" name="Text Box 51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8" name="Text Box 51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89" name="Text Box 51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0" name="Text Box 51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1" name="Text Box 51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2" name="Text Box 51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3" name="Text Box 51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4" name="Text Box 51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5" name="Text Box 51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6" name="Text Box 51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7" name="Text Box 51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8" name="Text Box 51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499" name="Text Box 51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0" name="Text Box 51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1" name="Text Box 51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2" name="Text Box 51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3" name="Text Box 51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4" name="Text Box 51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5" name="Text Box 51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6" name="Text Box 51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7" name="Text Box 51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8" name="Text Box 51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09" name="Text Box 51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0" name="Text Box 51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1" name="Text Box 51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2" name="Text Box 51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3" name="Text Box 51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4" name="Text Box 51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5" name="Text Box 51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6" name="Text Box 516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7" name="Text Box 516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8" name="Text Box 516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19" name="Text Box 516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0" name="Text Box 516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1" name="Text Box 516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2" name="Text Box 516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3" name="Text Box 516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4" name="Text Box 517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5" name="Text Box 517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6" name="Text Box 517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7" name="Text Box 517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8" name="Text Box 517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29" name="Text Box 517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0" name="Text Box 517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1" name="Text Box 517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2" name="Text Box 517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3" name="Text Box 517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4" name="Text Box 518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5" name="Text Box 518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6" name="Text Box 518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7" name="Text Box 518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8" name="Text Box 518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39" name="Text Box 518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0" name="Text Box 518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1" name="Text Box 518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2" name="Text Box 518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3" name="Text Box 518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4" name="Text Box 519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5" name="Text Box 519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6" name="Text Box 519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7" name="Text Box 519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8" name="Text Box 519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49" name="Text Box 519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0" name="Text Box 519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1" name="Text Box 519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2" name="Text Box 519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3" name="Text Box 519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4" name="Text Box 520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5" name="Text Box 520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6" name="Text Box 520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7" name="Text Box 520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8" name="Text Box 520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59" name="Text Box 520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0" name="Text Box 520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1" name="Text Box 520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2" name="Text Box 520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3" name="Text Box 520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4" name="Text Box 521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5" name="Text Box 521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6" name="Text Box 521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7" name="Text Box 521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8" name="Text Box 521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69" name="Text Box 521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0" name="Text Box 521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1" name="Text Box 521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2" name="Text Box 521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3" name="Text Box 521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4" name="Text Box 522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5" name="Text Box 522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6" name="Text Box 522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7" name="Text Box 522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8" name="Text Box 522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79" name="Text Box 522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0" name="Text Box 522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1" name="Text Box 522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2" name="Text Box 522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3" name="Text Box 522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4" name="Text Box 523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5" name="Text Box 523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6" name="Text Box 523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7" name="Text Box 523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8" name="Text Box 523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89" name="Text Box 523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0" name="Text Box 523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1" name="Text Box 523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2" name="Text Box 523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3" name="Text Box 523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4" name="Text Box 524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5" name="Text Box 524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6" name="Text Box 524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7" name="Text Box 524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8" name="Text Box 524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599" name="Text Box 524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0" name="Text Box 524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1" name="Text Box 524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2" name="Text Box 524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3" name="Text Box 524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4" name="Text Box 525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5" name="Text Box 525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6" name="Text Box 5252"/>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7" name="Text Box 5253"/>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8" name="Text Box 5254"/>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09" name="Text Box 5255"/>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0" name="Text Box 5256"/>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1" name="Text Box 5257"/>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2" name="Text Box 5258"/>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3" name="Text Box 5259"/>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4" name="Text Box 5260"/>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1239</xdr:row>
      <xdr:rowOff>0</xdr:rowOff>
    </xdr:from>
    <xdr:ext cx="85725" cy="205410"/>
    <xdr:sp macro="" textlink="">
      <xdr:nvSpPr>
        <xdr:cNvPr id="13615" name="Text Box 5261"/>
        <xdr:cNvSpPr txBox="1">
          <a:spLocks noChangeArrowheads="1"/>
        </xdr:cNvSpPr>
      </xdr:nvSpPr>
      <xdr:spPr bwMode="auto">
        <a:xfrm>
          <a:off x="4686300" y="236029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16" name="Text Box 26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17" name="Text Box 26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18" name="Text Box 26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19" name="Text Box 26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0" name="Text Box 26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1" name="Text Box 26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2" name="Text Box 26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3" name="Text Box 26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4" name="Text Box 26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5" name="Text Box 26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6" name="Text Box 26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7" name="Text Box 26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8" name="Text Box 26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29" name="Text Box 26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0" name="Text Box 26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1" name="Text Box 26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2" name="Text Box 26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3" name="Text Box 26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4" name="Text Box 26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5" name="Text Box 26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6" name="Text Box 26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7" name="Text Box 26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8" name="Text Box 26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39" name="Text Box 26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0" name="Text Box 26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1" name="Text Box 26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2" name="Text Box 26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3" name="Text Box 26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4" name="Text Box 26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5" name="Text Box 26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6" name="Text Box 26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7" name="Text Box 26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8" name="Text Box 26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49" name="Text Box 26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0" name="Text Box 26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1" name="Text Box 26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2" name="Text Box 26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3" name="Text Box 26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4" name="Text Box 26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5" name="Text Box 26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6" name="Text Box 26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7" name="Text Box 26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8" name="Text Box 26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59" name="Text Box 26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0" name="Text Box 26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1" name="Text Box 26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2" name="Text Box 26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3" name="Text Box 26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4" name="Text Box 26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5" name="Text Box 26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6" name="Text Box 26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7" name="Text Box 26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8" name="Text Box 26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69" name="Text Box 26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0" name="Text Box 26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1" name="Text Box 26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2" name="Text Box 26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3" name="Text Box 26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4" name="Text Box 27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5" name="Text Box 27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6" name="Text Box 27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7" name="Text Box 27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8" name="Text Box 27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79" name="Text Box 27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0" name="Text Box 27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1" name="Text Box 27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2" name="Text Box 27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3" name="Text Box 27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4" name="Text Box 27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5" name="Text Box 27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6" name="Text Box 27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7" name="Text Box 27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8" name="Text Box 27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89" name="Text Box 27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0" name="Text Box 27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1" name="Text Box 27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2" name="Text Box 27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3" name="Text Box 27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4" name="Text Box 27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5" name="Text Box 27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6" name="Text Box 27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7" name="Text Box 27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8" name="Text Box 27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699" name="Text Box 27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0" name="Text Box 27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1" name="Text Box 27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2" name="Text Box 27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3" name="Text Box 27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4" name="Text Box 27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5" name="Text Box 27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6" name="Text Box 27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7" name="Text Box 27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8" name="Text Box 27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09" name="Text Box 27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0" name="Text Box 27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1" name="Text Box 27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2" name="Text Box 27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3" name="Text Box 27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4" name="Text Box 27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5" name="Text Box 27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6" name="Text Box 27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7" name="Text Box 27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8" name="Text Box 27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19" name="Text Box 27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0" name="Text Box 27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1" name="Text Box 27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2" name="Text Box 27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3" name="Text Box 27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4" name="Text Box 27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5" name="Text Box 27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6" name="Text Box 27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7" name="Text Box 27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8" name="Text Box 27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29" name="Text Box 27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0" name="Text Box 27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1" name="Text Box 27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2" name="Text Box 27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3" name="Text Box 27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4" name="Text Box 27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5" name="Text Box 27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6" name="Text Box 27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7" name="Text Box 27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8" name="Text Box 27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39" name="Text Box 27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0" name="Text Box 27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1" name="Text Box 27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2" name="Text Box 27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3" name="Text Box 27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4" name="Text Box 27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5" name="Text Box 27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6" name="Text Box 27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7" name="Text Box 27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8" name="Text Box 27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49" name="Text Box 27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0" name="Text Box 27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1" name="Text Box 27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2" name="Text Box 27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3" name="Text Box 27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4" name="Text Box 27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5" name="Text Box 27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6" name="Text Box 27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7" name="Text Box 27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8" name="Text Box 27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59" name="Text Box 27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0" name="Text Box 27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1" name="Text Box 27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2" name="Text Box 27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3" name="Text Box 27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4" name="Text Box 27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5" name="Text Box 27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6" name="Text Box 27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7" name="Text Box 27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8" name="Text Box 27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69" name="Text Box 27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0" name="Text Box 27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1" name="Text Box 27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2" name="Text Box 27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3" name="Text Box 27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4" name="Text Box 28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5" name="Text Box 28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6" name="Text Box 28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7" name="Text Box 28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8" name="Text Box 28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79" name="Text Box 28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0" name="Text Box 28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1" name="Text Box 28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2" name="Text Box 28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3" name="Text Box 28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4" name="Text Box 28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5" name="Text Box 28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6" name="Text Box 28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7" name="Text Box 28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8" name="Text Box 28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89" name="Text Box 28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0" name="Text Box 28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1" name="Text Box 28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2" name="Text Box 28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3" name="Text Box 28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4" name="Text Box 28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5" name="Text Box 28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6" name="Text Box 28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7" name="Text Box 28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8" name="Text Box 28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799" name="Text Box 28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0" name="Text Box 28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1" name="Text Box 28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2" name="Text Box 28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3" name="Text Box 28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4" name="Text Box 28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5" name="Text Box 28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6" name="Text Box 28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7" name="Text Box 28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8" name="Text Box 28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09" name="Text Box 28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0" name="Text Box 28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1" name="Text Box 28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2" name="Text Box 28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3" name="Text Box 28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4" name="Text Box 28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5" name="Text Box 28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6" name="Text Box 28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7" name="Text Box 28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8" name="Text Box 28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19" name="Text Box 28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0" name="Text Box 28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1" name="Text Box 28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2" name="Text Box 28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3" name="Text Box 28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4" name="Text Box 28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5" name="Text Box 28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6" name="Text Box 28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7" name="Text Box 28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8" name="Text Box 28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29" name="Text Box 28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0" name="Text Box 28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1" name="Text Box 28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2" name="Text Box 28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3" name="Text Box 28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4" name="Text Box 28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5" name="Text Box 28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6" name="Text Box 28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7" name="Text Box 28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8" name="Text Box 28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39" name="Text Box 28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0" name="Text Box 28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1" name="Text Box 28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2" name="Text Box 28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3" name="Text Box 28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4" name="Text Box 28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5" name="Text Box 28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6" name="Text Box 28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7" name="Text Box 28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8" name="Text Box 28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49" name="Text Box 28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0" name="Text Box 28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1" name="Text Box 28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2" name="Text Box 28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3" name="Text Box 28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4" name="Text Box 28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5" name="Text Box 28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6" name="Text Box 28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7" name="Text Box 28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8" name="Text Box 28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59" name="Text Box 28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0" name="Text Box 28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1" name="Text Box 28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2" name="Text Box 28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3" name="Text Box 28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4" name="Text Box 28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5" name="Text Box 28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6" name="Text Box 28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7" name="Text Box 28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8" name="Text Box 28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69" name="Text Box 28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0" name="Text Box 28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1" name="Text Box 28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2" name="Text Box 28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3" name="Text Box 28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4" name="Text Box 29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5" name="Text Box 29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6" name="Text Box 29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7" name="Text Box 29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8" name="Text Box 29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79" name="Text Box 29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0" name="Text Box 29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1" name="Text Box 29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2" name="Text Box 29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3" name="Text Box 29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4" name="Text Box 29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5" name="Text Box 29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6" name="Text Box 29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7" name="Text Box 29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8" name="Text Box 29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89" name="Text Box 29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0" name="Text Box 29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1" name="Text Box 29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2" name="Text Box 29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3" name="Text Box 29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4" name="Text Box 29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5" name="Text Box 29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6" name="Text Box 29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7" name="Text Box 29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8" name="Text Box 29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899" name="Text Box 29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0" name="Text Box 29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1" name="Text Box 29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2" name="Text Box 29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3" name="Text Box 29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4" name="Text Box 29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5" name="Text Box 29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6" name="Text Box 29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7" name="Text Box 29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8" name="Text Box 29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09" name="Text Box 29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0" name="Text Box 29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1" name="Text Box 29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2" name="Text Box 29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3" name="Text Box 29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4" name="Text Box 29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5" name="Text Box 29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6" name="Text Box 29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7" name="Text Box 29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8" name="Text Box 29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19" name="Text Box 29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0" name="Text Box 29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1" name="Text Box 29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2" name="Text Box 29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3" name="Text Box 29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4" name="Text Box 29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5" name="Text Box 29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6" name="Text Box 29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7" name="Text Box 29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8" name="Text Box 29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29" name="Text Box 29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0" name="Text Box 29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1" name="Text Box 29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2" name="Text Box 29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3" name="Text Box 29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4" name="Text Box 29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5" name="Text Box 29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6" name="Text Box 29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7" name="Text Box 29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8" name="Text Box 29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39" name="Text Box 29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0" name="Text Box 29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1" name="Text Box 29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2" name="Text Box 29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3" name="Text Box 29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4" name="Text Box 29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5" name="Text Box 29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6" name="Text Box 29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7" name="Text Box 29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8" name="Text Box 29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49" name="Text Box 29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0" name="Text Box 29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1" name="Text Box 29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2" name="Text Box 29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3" name="Text Box 29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4" name="Text Box 29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5" name="Text Box 29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6" name="Text Box 29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7" name="Text Box 29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8" name="Text Box 29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59" name="Text Box 29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0" name="Text Box 29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1" name="Text Box 29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2" name="Text Box 29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3" name="Text Box 29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4" name="Text Box 29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5" name="Text Box 29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6" name="Text Box 29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7" name="Text Box 29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8" name="Text Box 29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69" name="Text Box 29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0" name="Text Box 29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1" name="Text Box 29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2" name="Text Box 29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3" name="Text Box 29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4" name="Text Box 30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5" name="Text Box 30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6" name="Text Box 30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7" name="Text Box 30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8" name="Text Box 30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79" name="Text Box 30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0" name="Text Box 30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1" name="Text Box 30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2" name="Text Box 30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3" name="Text Box 30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4" name="Text Box 30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5" name="Text Box 30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6" name="Text Box 30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7" name="Text Box 30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8" name="Text Box 30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89" name="Text Box 30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0" name="Text Box 30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1" name="Text Box 30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2" name="Text Box 30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3" name="Text Box 30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4" name="Text Box 30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5" name="Text Box 30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6" name="Text Box 30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7" name="Text Box 30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8" name="Text Box 30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3999" name="Text Box 30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0" name="Text Box 30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1" name="Text Box 30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2" name="Text Box 30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3" name="Text Box 30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4" name="Text Box 30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5" name="Text Box 30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6" name="Text Box 30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7" name="Text Box 30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8" name="Text Box 30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09" name="Text Box 30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0" name="Text Box 30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1" name="Text Box 30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2" name="Text Box 30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3" name="Text Box 30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4" name="Text Box 30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5" name="Text Box 30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6" name="Text Box 30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7" name="Text Box 30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8" name="Text Box 30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19" name="Text Box 30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0" name="Text Box 30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1" name="Text Box 30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2" name="Text Box 30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3" name="Text Box 30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4" name="Text Box 30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5" name="Text Box 30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6" name="Text Box 30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7" name="Text Box 30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8" name="Text Box 30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29" name="Text Box 30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0" name="Text Box 30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1" name="Text Box 30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2" name="Text Box 30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3" name="Text Box 30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4" name="Text Box 30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5" name="Text Box 30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6" name="Text Box 30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7" name="Text Box 30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8" name="Text Box 30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39" name="Text Box 30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0" name="Text Box 30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1" name="Text Box 30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2" name="Text Box 30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3" name="Text Box 30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4" name="Text Box 30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5" name="Text Box 30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6" name="Text Box 30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7" name="Text Box 30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8" name="Text Box 30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49" name="Text Box 30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0" name="Text Box 30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1" name="Text Box 30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2" name="Text Box 30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3" name="Text Box 30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4" name="Text Box 30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5" name="Text Box 30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6" name="Text Box 30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7" name="Text Box 30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8" name="Text Box 30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59" name="Text Box 30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0" name="Text Box 30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1" name="Text Box 30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2" name="Text Box 30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3" name="Text Box 30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4" name="Text Box 30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5" name="Text Box 30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6" name="Text Box 30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7" name="Text Box 30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8" name="Text Box 30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69" name="Text Box 30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0" name="Text Box 30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1" name="Text Box 30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2" name="Text Box 30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3" name="Text Box 30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4" name="Text Box 31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5" name="Text Box 31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6" name="Text Box 31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7" name="Text Box 31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8" name="Text Box 31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79" name="Text Box 31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0" name="Text Box 31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1" name="Text Box 31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2" name="Text Box 31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3" name="Text Box 31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4" name="Text Box 31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5" name="Text Box 31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6" name="Text Box 31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7" name="Text Box 31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8" name="Text Box 31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89" name="Text Box 31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0" name="Text Box 31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1" name="Text Box 31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2" name="Text Box 31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3" name="Text Box 31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4" name="Text Box 31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5" name="Text Box 31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6" name="Text Box 31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7" name="Text Box 31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8" name="Text Box 31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099" name="Text Box 31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0" name="Text Box 31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1" name="Text Box 31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2" name="Text Box 31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3" name="Text Box 31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4" name="Text Box 31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5" name="Text Box 31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6" name="Text Box 31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7" name="Text Box 31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8" name="Text Box 31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09" name="Text Box 31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0" name="Text Box 31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1" name="Text Box 31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2" name="Text Box 31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3" name="Text Box 31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4" name="Text Box 31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5" name="Text Box 31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6" name="Text Box 31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7" name="Text Box 31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8" name="Text Box 31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19" name="Text Box 31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0" name="Text Box 31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1" name="Text Box 31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2" name="Text Box 31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3" name="Text Box 31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4" name="Text Box 31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5" name="Text Box 31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6" name="Text Box 31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7" name="Text Box 31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8" name="Text Box 31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29" name="Text Box 31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0" name="Text Box 31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1" name="Text Box 31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2" name="Text Box 31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3" name="Text Box 31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4" name="Text Box 31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5" name="Text Box 31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6" name="Text Box 31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7" name="Text Box 31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8" name="Text Box 31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39" name="Text Box 31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0" name="Text Box 31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1" name="Text Box 31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2" name="Text Box 31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3" name="Text Box 31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4" name="Text Box 31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5" name="Text Box 31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6" name="Text Box 31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7" name="Text Box 31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8" name="Text Box 31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49" name="Text Box 31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0" name="Text Box 31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1" name="Text Box 31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2" name="Text Box 31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3" name="Text Box 31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4" name="Text Box 31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5" name="Text Box 31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6" name="Text Box 31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7" name="Text Box 31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8" name="Text Box 31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59" name="Text Box 31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0" name="Text Box 31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1" name="Text Box 31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2" name="Text Box 31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3" name="Text Box 31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4" name="Text Box 31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5" name="Text Box 31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6" name="Text Box 31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7" name="Text Box 31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8" name="Text Box 31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69" name="Text Box 31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0" name="Text Box 31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1" name="Text Box 31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2" name="Text Box 31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3" name="Text Box 31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4" name="Text Box 32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5" name="Text Box 32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6" name="Text Box 32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7" name="Text Box 32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8" name="Text Box 32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79" name="Text Box 32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0" name="Text Box 32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1" name="Text Box 32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2" name="Text Box 32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3" name="Text Box 32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4" name="Text Box 32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5" name="Text Box 32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6" name="Text Box 32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7" name="Text Box 32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8" name="Text Box 32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89" name="Text Box 32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0" name="Text Box 32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1" name="Text Box 32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2" name="Text Box 32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3" name="Text Box 32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4" name="Text Box 32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5" name="Text Box 32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6" name="Text Box 32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7" name="Text Box 32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8" name="Text Box 32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199" name="Text Box 32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0" name="Text Box 32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1" name="Text Box 32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2" name="Text Box 32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3" name="Text Box 32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4" name="Text Box 32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5" name="Text Box 32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6" name="Text Box 32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7" name="Text Box 32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8" name="Text Box 32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09" name="Text Box 32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0" name="Text Box 32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1" name="Text Box 32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2" name="Text Box 32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3" name="Text Box 32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4" name="Text Box 32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5" name="Text Box 32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6" name="Text Box 32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7" name="Text Box 32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8" name="Text Box 32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19" name="Text Box 32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0" name="Text Box 32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1" name="Text Box 32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2" name="Text Box 32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3" name="Text Box 32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4" name="Text Box 32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5" name="Text Box 32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6" name="Text Box 32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7" name="Text Box 32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8" name="Text Box 32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29" name="Text Box 32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0" name="Text Box 32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1" name="Text Box 32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2" name="Text Box 32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3" name="Text Box 32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4" name="Text Box 32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5" name="Text Box 32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6" name="Text Box 32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7" name="Text Box 32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8" name="Text Box 32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39" name="Text Box 32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0" name="Text Box 32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1" name="Text Box 32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2" name="Text Box 32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3" name="Text Box 32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4" name="Text Box 32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5" name="Text Box 32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6" name="Text Box 32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7" name="Text Box 32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8" name="Text Box 32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49" name="Text Box 32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0" name="Text Box 32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1" name="Text Box 32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2" name="Text Box 32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3" name="Text Box 32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4" name="Text Box 32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5" name="Text Box 32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6" name="Text Box 32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7" name="Text Box 32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8" name="Text Box 32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59" name="Text Box 32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0" name="Text Box 32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1" name="Text Box 32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2" name="Text Box 32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3" name="Text Box 32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4" name="Text Box 32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5" name="Text Box 32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6" name="Text Box 32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7" name="Text Box 32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8" name="Text Box 32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69" name="Text Box 32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0" name="Text Box 32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1" name="Text Box 32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2" name="Text Box 32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3" name="Text Box 32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4" name="Text Box 33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5" name="Text Box 33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6" name="Text Box 33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7" name="Text Box 33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8" name="Text Box 33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79" name="Text Box 33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0" name="Text Box 33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1" name="Text Box 33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2" name="Text Box 33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3" name="Text Box 33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4" name="Text Box 33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5" name="Text Box 33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6" name="Text Box 33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7" name="Text Box 33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8" name="Text Box 33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89" name="Text Box 33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0" name="Text Box 33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1" name="Text Box 33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2" name="Text Box 33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3" name="Text Box 33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4" name="Text Box 33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5" name="Text Box 33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6" name="Text Box 33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7" name="Text Box 33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8" name="Text Box 33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299" name="Text Box 33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0" name="Text Box 33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1" name="Text Box 33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2" name="Text Box 33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3" name="Text Box 33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4" name="Text Box 33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5" name="Text Box 33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6" name="Text Box 33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7" name="Text Box 33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8" name="Text Box 33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09" name="Text Box 33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0" name="Text Box 33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1" name="Text Box 33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2" name="Text Box 33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3" name="Text Box 33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4" name="Text Box 33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5" name="Text Box 33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6" name="Text Box 33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7" name="Text Box 33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8" name="Text Box 33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19" name="Text Box 33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0" name="Text Box 33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1" name="Text Box 33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2" name="Text Box 33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3" name="Text Box 33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4" name="Text Box 33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5" name="Text Box 33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6" name="Text Box 33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7" name="Text Box 33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8" name="Text Box 33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29" name="Text Box 33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0" name="Text Box 33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1" name="Text Box 33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2" name="Text Box 33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3" name="Text Box 33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4" name="Text Box 33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5" name="Text Box 33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6" name="Text Box 33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7" name="Text Box 33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8" name="Text Box 33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39" name="Text Box 33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0" name="Text Box 33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1" name="Text Box 33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2" name="Text Box 33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3" name="Text Box 33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4" name="Text Box 33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5" name="Text Box 33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6" name="Text Box 33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7" name="Text Box 33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8" name="Text Box 33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49" name="Text Box 33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0" name="Text Box 33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1" name="Text Box 33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2" name="Text Box 33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3" name="Text Box 33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4" name="Text Box 33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5" name="Text Box 33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6" name="Text Box 33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7" name="Text Box 33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8" name="Text Box 33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59" name="Text Box 33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0" name="Text Box 33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1" name="Text Box 33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2" name="Text Box 33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3" name="Text Box 33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4" name="Text Box 33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5" name="Text Box 33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6" name="Text Box 33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7" name="Text Box 33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8" name="Text Box 33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69" name="Text Box 33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0" name="Text Box 33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1" name="Text Box 33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2" name="Text Box 33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3" name="Text Box 33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4" name="Text Box 34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5" name="Text Box 34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6" name="Text Box 34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7" name="Text Box 34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8" name="Text Box 34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79" name="Text Box 34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0" name="Text Box 34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1" name="Text Box 34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2" name="Text Box 34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3" name="Text Box 34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4" name="Text Box 34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5" name="Text Box 34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6" name="Text Box 34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7" name="Text Box 34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8" name="Text Box 34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89" name="Text Box 34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0" name="Text Box 34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1" name="Text Box 34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2" name="Text Box 34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3" name="Text Box 34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4" name="Text Box 34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5" name="Text Box 34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6" name="Text Box 34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7" name="Text Box 34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8" name="Text Box 34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399" name="Text Box 34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0" name="Text Box 34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1" name="Text Box 34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2" name="Text Box 34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3" name="Text Box 34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4" name="Text Box 34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5" name="Text Box 34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6" name="Text Box 34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7" name="Text Box 34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8" name="Text Box 34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09" name="Text Box 34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0" name="Text Box 34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1" name="Text Box 34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2" name="Text Box 34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3" name="Text Box 34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4" name="Text Box 34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5" name="Text Box 34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6" name="Text Box 34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7" name="Text Box 34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8" name="Text Box 34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19" name="Text Box 34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0" name="Text Box 34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1" name="Text Box 34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2" name="Text Box 34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3" name="Text Box 34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4" name="Text Box 34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5" name="Text Box 34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6" name="Text Box 34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7" name="Text Box 34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8" name="Text Box 34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29" name="Text Box 34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0" name="Text Box 34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1" name="Text Box 34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2" name="Text Box 34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3" name="Text Box 34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4" name="Text Box 34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5" name="Text Box 34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6" name="Text Box 34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7" name="Text Box 34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8" name="Text Box 34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39" name="Text Box 34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0" name="Text Box 34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1" name="Text Box 34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2" name="Text Box 34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3" name="Text Box 34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4" name="Text Box 34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5" name="Text Box 34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6" name="Text Box 34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7" name="Text Box 34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8" name="Text Box 34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49" name="Text Box 34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0" name="Text Box 34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1" name="Text Box 34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2" name="Text Box 34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3" name="Text Box 34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4" name="Text Box 34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5" name="Text Box 34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6" name="Text Box 34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7" name="Text Box 34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8" name="Text Box 34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59" name="Text Box 34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0" name="Text Box 34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1" name="Text Box 34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2" name="Text Box 34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3" name="Text Box 34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4" name="Text Box 34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5" name="Text Box 34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6" name="Text Box 34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7" name="Text Box 34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8" name="Text Box 34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69" name="Text Box 34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0" name="Text Box 34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1" name="Text Box 34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2" name="Text Box 34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3" name="Text Box 34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4" name="Text Box 35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5" name="Text Box 35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6" name="Text Box 35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7" name="Text Box 35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8" name="Text Box 35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79" name="Text Box 35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0" name="Text Box 35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1" name="Text Box 35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2" name="Text Box 35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3" name="Text Box 35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4" name="Text Box 35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5" name="Text Box 35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6" name="Text Box 35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7" name="Text Box 35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8" name="Text Box 35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89" name="Text Box 35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0" name="Text Box 35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1" name="Text Box 35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2" name="Text Box 35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3" name="Text Box 35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4" name="Text Box 35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5" name="Text Box 35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6" name="Text Box 35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7" name="Text Box 35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8" name="Text Box 35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499" name="Text Box 35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0" name="Text Box 35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1" name="Text Box 35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2" name="Text Box 35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3" name="Text Box 35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4" name="Text Box 35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5" name="Text Box 35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6" name="Text Box 35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7" name="Text Box 35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8" name="Text Box 35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09" name="Text Box 35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0" name="Text Box 35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1" name="Text Box 35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2" name="Text Box 35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3" name="Text Box 35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4" name="Text Box 35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5" name="Text Box 35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6" name="Text Box 35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7" name="Text Box 35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8" name="Text Box 35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19" name="Text Box 35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0" name="Text Box 35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1" name="Text Box 35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2" name="Text Box 35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3" name="Text Box 35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4" name="Text Box 35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5" name="Text Box 35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6" name="Text Box 35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7" name="Text Box 35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8" name="Text Box 35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29" name="Text Box 35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0" name="Text Box 35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1" name="Text Box 35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2" name="Text Box 35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3" name="Text Box 35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4" name="Text Box 35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5" name="Text Box 35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6" name="Text Box 35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7" name="Text Box 35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8" name="Text Box 35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39" name="Text Box 35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0" name="Text Box 35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1" name="Text Box 35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2" name="Text Box 35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3" name="Text Box 35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4" name="Text Box 35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5" name="Text Box 35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6" name="Text Box 35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7" name="Text Box 35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8" name="Text Box 35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49" name="Text Box 35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0" name="Text Box 35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1" name="Text Box 35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2" name="Text Box 35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3" name="Text Box 35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4" name="Text Box 35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5" name="Text Box 35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6" name="Text Box 35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7" name="Text Box 35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8" name="Text Box 35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59" name="Text Box 35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0" name="Text Box 35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1" name="Text Box 35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2" name="Text Box 35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3" name="Text Box 35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4" name="Text Box 35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5" name="Text Box 35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6" name="Text Box 35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7" name="Text Box 35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8" name="Text Box 35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69" name="Text Box 35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0" name="Text Box 35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1" name="Text Box 35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2" name="Text Box 35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3" name="Text Box 35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4" name="Text Box 36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5" name="Text Box 36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6" name="Text Box 36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7" name="Text Box 36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8" name="Text Box 36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79" name="Text Box 36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0" name="Text Box 36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1" name="Text Box 36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2" name="Text Box 36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3" name="Text Box 36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4" name="Text Box 36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5" name="Text Box 36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6" name="Text Box 36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7" name="Text Box 36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8" name="Text Box 36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89" name="Text Box 36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0" name="Text Box 36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1" name="Text Box 36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2" name="Text Box 36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3" name="Text Box 36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4" name="Text Box 36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5" name="Text Box 36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6" name="Text Box 36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7" name="Text Box 36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8" name="Text Box 36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599" name="Text Box 36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0" name="Text Box 36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1" name="Text Box 36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2" name="Text Box 36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3" name="Text Box 36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4" name="Text Box 36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5" name="Text Box 36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6" name="Text Box 36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7" name="Text Box 36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8" name="Text Box 36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09" name="Text Box 36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0" name="Text Box 36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1" name="Text Box 36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2" name="Text Box 36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3" name="Text Box 36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4" name="Text Box 36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5" name="Text Box 36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6" name="Text Box 36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7" name="Text Box 36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8" name="Text Box 36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19" name="Text Box 36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0" name="Text Box 36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1" name="Text Box 36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2" name="Text Box 36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3" name="Text Box 36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4" name="Text Box 36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5" name="Text Box 36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6" name="Text Box 36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7" name="Text Box 36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8" name="Text Box 36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29" name="Text Box 36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0" name="Text Box 36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1" name="Text Box 36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2" name="Text Box 36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3" name="Text Box 36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4" name="Text Box 36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5" name="Text Box 36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6" name="Text Box 36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7" name="Text Box 36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8" name="Text Box 36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39" name="Text Box 36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0" name="Text Box 36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1" name="Text Box 36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2" name="Text Box 36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3" name="Text Box 36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4" name="Text Box 36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5" name="Text Box 36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6" name="Text Box 36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7" name="Text Box 36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8" name="Text Box 36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49" name="Text Box 36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0" name="Text Box 36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1" name="Text Box 36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2" name="Text Box 36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3" name="Text Box 36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4" name="Text Box 36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5" name="Text Box 36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6" name="Text Box 36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7" name="Text Box 36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8" name="Text Box 36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59" name="Text Box 36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0" name="Text Box 36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1" name="Text Box 36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2" name="Text Box 36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3" name="Text Box 36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4" name="Text Box 36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5" name="Text Box 36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6" name="Text Box 36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7" name="Text Box 36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8" name="Text Box 36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69" name="Text Box 36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0" name="Text Box 36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1" name="Text Box 36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2" name="Text Box 36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3" name="Text Box 36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4" name="Text Box 37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5" name="Text Box 37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6" name="Text Box 37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7" name="Text Box 37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8" name="Text Box 37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79" name="Text Box 37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0" name="Text Box 37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1" name="Text Box 37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2" name="Text Box 37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3" name="Text Box 37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4" name="Text Box 37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5" name="Text Box 37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6" name="Text Box 37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7" name="Text Box 37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8" name="Text Box 37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89" name="Text Box 37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0" name="Text Box 37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1" name="Text Box 37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2" name="Text Box 37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3" name="Text Box 37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4" name="Text Box 37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5" name="Text Box 37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6" name="Text Box 37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7" name="Text Box 37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8" name="Text Box 37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699" name="Text Box 37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0" name="Text Box 37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1" name="Text Box 37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2" name="Text Box 37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3" name="Text Box 37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4" name="Text Box 37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5" name="Text Box 37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6" name="Text Box 37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7" name="Text Box 37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8" name="Text Box 37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09" name="Text Box 37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0" name="Text Box 37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1" name="Text Box 37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2" name="Text Box 37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3" name="Text Box 37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4" name="Text Box 37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5" name="Text Box 37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6" name="Text Box 37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7" name="Text Box 37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8" name="Text Box 37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19" name="Text Box 37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0" name="Text Box 37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1" name="Text Box 37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2" name="Text Box 37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3" name="Text Box 37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4" name="Text Box 37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5" name="Text Box 37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6" name="Text Box 37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7" name="Text Box 37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8" name="Text Box 37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29" name="Text Box 37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0" name="Text Box 37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1" name="Text Box 37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2" name="Text Box 37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3" name="Text Box 37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4" name="Text Box 37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5" name="Text Box 37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6" name="Text Box 37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7" name="Text Box 37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8" name="Text Box 37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39" name="Text Box 37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0" name="Text Box 37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1" name="Text Box 37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2" name="Text Box 37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3" name="Text Box 37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4" name="Text Box 37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5" name="Text Box 37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6" name="Text Box 37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7" name="Text Box 37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8" name="Text Box 37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49" name="Text Box 37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0" name="Text Box 37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1" name="Text Box 37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2" name="Text Box 37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3" name="Text Box 37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4" name="Text Box 37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5" name="Text Box 37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6" name="Text Box 37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7" name="Text Box 37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8" name="Text Box 37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59" name="Text Box 37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0" name="Text Box 37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1" name="Text Box 37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2" name="Text Box 37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3" name="Text Box 37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4" name="Text Box 37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5" name="Text Box 37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6" name="Text Box 37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7" name="Text Box 37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8" name="Text Box 37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69" name="Text Box 37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0" name="Text Box 37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1" name="Text Box 37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2" name="Text Box 37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3" name="Text Box 37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4" name="Text Box 38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5" name="Text Box 38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6" name="Text Box 38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7" name="Text Box 38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8" name="Text Box 38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79" name="Text Box 38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0" name="Text Box 38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1" name="Text Box 38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2" name="Text Box 38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3" name="Text Box 38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4" name="Text Box 38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5" name="Text Box 38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6" name="Text Box 38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7" name="Text Box 38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8" name="Text Box 38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89" name="Text Box 38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0" name="Text Box 38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1" name="Text Box 38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2" name="Text Box 38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3" name="Text Box 38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4" name="Text Box 38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5" name="Text Box 38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6" name="Text Box 38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7" name="Text Box 38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8" name="Text Box 38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799" name="Text Box 38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0" name="Text Box 38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1" name="Text Box 38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2" name="Text Box 38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3" name="Text Box 38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4" name="Text Box 38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5" name="Text Box 38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6" name="Text Box 38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7" name="Text Box 38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8" name="Text Box 38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09" name="Text Box 38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0" name="Text Box 38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1" name="Text Box 38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2" name="Text Box 38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3" name="Text Box 38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4" name="Text Box 38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5" name="Text Box 38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6" name="Text Box 38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7" name="Text Box 38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8" name="Text Box 38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19" name="Text Box 38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0" name="Text Box 38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1" name="Text Box 38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2" name="Text Box 38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3" name="Text Box 38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4" name="Text Box 38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5" name="Text Box 38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6" name="Text Box 38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7" name="Text Box 38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8" name="Text Box 38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29" name="Text Box 38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0" name="Text Box 38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1" name="Text Box 38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2" name="Text Box 38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3" name="Text Box 38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4" name="Text Box 38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5" name="Text Box 38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6" name="Text Box 38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7" name="Text Box 38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8" name="Text Box 38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39" name="Text Box 38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0" name="Text Box 38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1" name="Text Box 38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2" name="Text Box 38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3" name="Text Box 38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4" name="Text Box 38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5" name="Text Box 38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6" name="Text Box 38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7" name="Text Box 38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8" name="Text Box 38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49" name="Text Box 38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0" name="Text Box 38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1" name="Text Box 38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2" name="Text Box 38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3" name="Text Box 38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4" name="Text Box 38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5" name="Text Box 38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6" name="Text Box 38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7" name="Text Box 38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8" name="Text Box 38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59" name="Text Box 38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0" name="Text Box 38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1" name="Text Box 38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2" name="Text Box 38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3" name="Text Box 38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4" name="Text Box 38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5" name="Text Box 38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6" name="Text Box 38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7" name="Text Box 38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8" name="Text Box 38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69" name="Text Box 38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0" name="Text Box 38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1" name="Text Box 38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2" name="Text Box 38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3" name="Text Box 38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4" name="Text Box 39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5" name="Text Box 39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6" name="Text Box 39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7" name="Text Box 39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8" name="Text Box 39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79" name="Text Box 39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0" name="Text Box 39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1" name="Text Box 39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2" name="Text Box 39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3" name="Text Box 39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4" name="Text Box 39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5" name="Text Box 39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6" name="Text Box 39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7" name="Text Box 39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8" name="Text Box 39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89" name="Text Box 39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0" name="Text Box 39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1" name="Text Box 39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2" name="Text Box 39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3" name="Text Box 39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4" name="Text Box 39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5" name="Text Box 39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6" name="Text Box 39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7" name="Text Box 39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8" name="Text Box 39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899" name="Text Box 39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0" name="Text Box 39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1" name="Text Box 39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2" name="Text Box 39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3" name="Text Box 39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4" name="Text Box 39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5" name="Text Box 39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6" name="Text Box 39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7" name="Text Box 39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8" name="Text Box 39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09" name="Text Box 39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0" name="Text Box 39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1" name="Text Box 39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2" name="Text Box 39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3" name="Text Box 39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4" name="Text Box 39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5" name="Text Box 39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6" name="Text Box 39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7" name="Text Box 39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8" name="Text Box 39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19" name="Text Box 39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0" name="Text Box 39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1" name="Text Box 39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2" name="Text Box 39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3" name="Text Box 39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4" name="Text Box 39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5" name="Text Box 39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6" name="Text Box 39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7" name="Text Box 39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8" name="Text Box 39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29" name="Text Box 39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0" name="Text Box 39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1" name="Text Box 39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2" name="Text Box 39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3" name="Text Box 39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4" name="Text Box 39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5" name="Text Box 39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6" name="Text Box 39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7" name="Text Box 39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8" name="Text Box 39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39" name="Text Box 39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0" name="Text Box 39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1" name="Text Box 39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2" name="Text Box 39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3" name="Text Box 39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4" name="Text Box 39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5" name="Text Box 39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6" name="Text Box 39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7" name="Text Box 39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8" name="Text Box 39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49" name="Text Box 39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0" name="Text Box 39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1" name="Text Box 39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2" name="Text Box 39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3" name="Text Box 39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4" name="Text Box 39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5" name="Text Box 39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6" name="Text Box 39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7" name="Text Box 39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8" name="Text Box 39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59" name="Text Box 39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0" name="Text Box 39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1" name="Text Box 39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2" name="Text Box 39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3" name="Text Box 39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4" name="Text Box 39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5" name="Text Box 39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6" name="Text Box 39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7" name="Text Box 39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8" name="Text Box 39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69" name="Text Box 39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0" name="Text Box 39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1" name="Text Box 39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2" name="Text Box 39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3" name="Text Box 39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4" name="Text Box 40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5" name="Text Box 40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6" name="Text Box 40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7" name="Text Box 40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8" name="Text Box 40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79" name="Text Box 40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0" name="Text Box 40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1" name="Text Box 40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2" name="Text Box 40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3" name="Text Box 40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4" name="Text Box 40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5" name="Text Box 40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6" name="Text Box 40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7" name="Text Box 40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8" name="Text Box 40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89" name="Text Box 40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0" name="Text Box 40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1" name="Text Box 40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2" name="Text Box 40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3" name="Text Box 40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4" name="Text Box 40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5" name="Text Box 40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6" name="Text Box 40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7" name="Text Box 40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8" name="Text Box 40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4999" name="Text Box 40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0" name="Text Box 40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1" name="Text Box 40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2" name="Text Box 40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3" name="Text Box 40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4" name="Text Box 40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5" name="Text Box 40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6" name="Text Box 40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7" name="Text Box 40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8" name="Text Box 40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09" name="Text Box 40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0" name="Text Box 40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1" name="Text Box 40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2" name="Text Box 40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3" name="Text Box 40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4" name="Text Box 40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5" name="Text Box 40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6" name="Text Box 40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7" name="Text Box 40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8" name="Text Box 40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19" name="Text Box 40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0" name="Text Box 40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1" name="Text Box 40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2" name="Text Box 40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3" name="Text Box 40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4" name="Text Box 40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5" name="Text Box 40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6" name="Text Box 40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7" name="Text Box 40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8" name="Text Box 40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29" name="Text Box 40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0" name="Text Box 40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1" name="Text Box 40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2" name="Text Box 40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3" name="Text Box 40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4" name="Text Box 40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5" name="Text Box 40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6" name="Text Box 40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7" name="Text Box 40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8" name="Text Box 40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39" name="Text Box 40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0" name="Text Box 40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1" name="Text Box 40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2" name="Text Box 40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3" name="Text Box 40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4" name="Text Box 40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5" name="Text Box 40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6" name="Text Box 40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7" name="Text Box 40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8" name="Text Box 40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49" name="Text Box 40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0" name="Text Box 40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1" name="Text Box 40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2" name="Text Box 40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3" name="Text Box 40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4" name="Text Box 40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5" name="Text Box 40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6" name="Text Box 40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7" name="Text Box 40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8" name="Text Box 40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59" name="Text Box 40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0" name="Text Box 40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1" name="Text Box 40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2" name="Text Box 40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3" name="Text Box 40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4" name="Text Box 40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5" name="Text Box 40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6" name="Text Box 40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7" name="Text Box 40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8" name="Text Box 40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69" name="Text Box 40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0" name="Text Box 40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1" name="Text Box 40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2" name="Text Box 40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3" name="Text Box 40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4" name="Text Box 41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5" name="Text Box 41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6" name="Text Box 41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7" name="Text Box 41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8" name="Text Box 41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79" name="Text Box 41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0" name="Text Box 41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1" name="Text Box 41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2" name="Text Box 41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3" name="Text Box 41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4" name="Text Box 41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5" name="Text Box 41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6" name="Text Box 41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7" name="Text Box 41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8" name="Text Box 41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89" name="Text Box 41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0" name="Text Box 41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1" name="Text Box 41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2" name="Text Box 41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3" name="Text Box 41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4" name="Text Box 41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5" name="Text Box 41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6" name="Text Box 41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7" name="Text Box 41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8" name="Text Box 41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099" name="Text Box 41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0" name="Text Box 41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1" name="Text Box 41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2" name="Text Box 41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3" name="Text Box 41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4" name="Text Box 41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5" name="Text Box 41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6" name="Text Box 41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7" name="Text Box 41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8" name="Text Box 41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09" name="Text Box 41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0" name="Text Box 41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1" name="Text Box 41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2" name="Text Box 41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3" name="Text Box 41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4" name="Text Box 41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5" name="Text Box 41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6" name="Text Box 41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7" name="Text Box 41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8" name="Text Box 41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19" name="Text Box 41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0" name="Text Box 41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1" name="Text Box 41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2" name="Text Box 41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3" name="Text Box 41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4" name="Text Box 41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5" name="Text Box 41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6" name="Text Box 41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7" name="Text Box 41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8" name="Text Box 41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29" name="Text Box 41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0" name="Text Box 41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1" name="Text Box 41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2" name="Text Box 41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3" name="Text Box 41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4" name="Text Box 41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5" name="Text Box 41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6" name="Text Box 41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7" name="Text Box 41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8" name="Text Box 41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39" name="Text Box 41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0" name="Text Box 41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1" name="Text Box 41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2" name="Text Box 41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3" name="Text Box 41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4" name="Text Box 41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5" name="Text Box 41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6" name="Text Box 41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7" name="Text Box 41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8" name="Text Box 41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49" name="Text Box 41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0" name="Text Box 41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1" name="Text Box 41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2" name="Text Box 41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3" name="Text Box 41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4" name="Text Box 41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5" name="Text Box 41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6" name="Text Box 41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7" name="Text Box 41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8" name="Text Box 41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59" name="Text Box 41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0" name="Text Box 41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1" name="Text Box 41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2" name="Text Box 41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3" name="Text Box 41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4" name="Text Box 41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5" name="Text Box 41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6" name="Text Box 41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7" name="Text Box 41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8" name="Text Box 41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69" name="Text Box 41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0" name="Text Box 41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1" name="Text Box 41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2" name="Text Box 41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3" name="Text Box 41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4" name="Text Box 42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5" name="Text Box 42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6" name="Text Box 42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7" name="Text Box 42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8" name="Text Box 42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79" name="Text Box 42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0" name="Text Box 42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1" name="Text Box 42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2" name="Text Box 42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3" name="Text Box 42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4" name="Text Box 42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5" name="Text Box 42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6" name="Text Box 42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7" name="Text Box 42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8" name="Text Box 42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89" name="Text Box 42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0" name="Text Box 42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1" name="Text Box 42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2" name="Text Box 42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3" name="Text Box 42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4" name="Text Box 42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5" name="Text Box 42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6" name="Text Box 42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7" name="Text Box 42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8" name="Text Box 42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199" name="Text Box 42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0" name="Text Box 42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1" name="Text Box 42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2" name="Text Box 42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3" name="Text Box 42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4" name="Text Box 42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5" name="Text Box 42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6" name="Text Box 42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7" name="Text Box 42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8" name="Text Box 42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09" name="Text Box 42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0" name="Text Box 42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1" name="Text Box 42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2" name="Text Box 42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3" name="Text Box 42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4" name="Text Box 42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5" name="Text Box 42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6" name="Text Box 42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7" name="Text Box 42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8" name="Text Box 42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19" name="Text Box 42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0" name="Text Box 42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1" name="Text Box 42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2" name="Text Box 42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3" name="Text Box 42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4" name="Text Box 42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5" name="Text Box 42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6" name="Text Box 42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7" name="Text Box 42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8" name="Text Box 42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29" name="Text Box 42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0" name="Text Box 42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1" name="Text Box 42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2" name="Text Box 42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3" name="Text Box 42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4" name="Text Box 42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5" name="Text Box 42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6" name="Text Box 42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7" name="Text Box 42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8" name="Text Box 42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39" name="Text Box 42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0" name="Text Box 42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1" name="Text Box 42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2" name="Text Box 42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3" name="Text Box 42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4" name="Text Box 42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5" name="Text Box 42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6" name="Text Box 42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7" name="Text Box 42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8" name="Text Box 42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49" name="Text Box 42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0" name="Text Box 42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1" name="Text Box 42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2" name="Text Box 42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3" name="Text Box 42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4" name="Text Box 42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5" name="Text Box 42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6" name="Text Box 42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7" name="Text Box 42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8" name="Text Box 42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59" name="Text Box 42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0" name="Text Box 42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1" name="Text Box 42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2" name="Text Box 42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3" name="Text Box 42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4" name="Text Box 42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5" name="Text Box 42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6" name="Text Box 42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7" name="Text Box 42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8" name="Text Box 42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69" name="Text Box 42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0" name="Text Box 42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1" name="Text Box 42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2" name="Text Box 42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3" name="Text Box 42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4" name="Text Box 43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5" name="Text Box 43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6" name="Text Box 43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7" name="Text Box 43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8" name="Text Box 43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79" name="Text Box 43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0" name="Text Box 43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1" name="Text Box 43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2" name="Text Box 43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3" name="Text Box 43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4" name="Text Box 43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5" name="Text Box 43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6" name="Text Box 43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7" name="Text Box 43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8" name="Text Box 43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89" name="Text Box 43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0" name="Text Box 43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1" name="Text Box 43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2" name="Text Box 43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3" name="Text Box 43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4" name="Text Box 43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5" name="Text Box 43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6" name="Text Box 43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7" name="Text Box 43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8" name="Text Box 43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299" name="Text Box 43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0" name="Text Box 43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1" name="Text Box 43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2" name="Text Box 43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3" name="Text Box 43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4" name="Text Box 43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5" name="Text Box 43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6" name="Text Box 43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7" name="Text Box 43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8" name="Text Box 43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09" name="Text Box 43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0" name="Text Box 43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1" name="Text Box 43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2" name="Text Box 43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3" name="Text Box 43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4" name="Text Box 43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5" name="Text Box 43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6" name="Text Box 43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7" name="Text Box 43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8" name="Text Box 43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19" name="Text Box 43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0" name="Text Box 43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1" name="Text Box 43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2" name="Text Box 43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3" name="Text Box 43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4" name="Text Box 43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5" name="Text Box 43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6" name="Text Box 43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7" name="Text Box 43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8" name="Text Box 43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29" name="Text Box 43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0" name="Text Box 43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1" name="Text Box 43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2" name="Text Box 43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3" name="Text Box 43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4" name="Text Box 43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5" name="Text Box 43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6" name="Text Box 43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7" name="Text Box 43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8" name="Text Box 43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39" name="Text Box 43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0" name="Text Box 43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1" name="Text Box 43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2" name="Text Box 43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3" name="Text Box 43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4" name="Text Box 43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5" name="Text Box 43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6" name="Text Box 43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7" name="Text Box 43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8" name="Text Box 43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49" name="Text Box 43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0" name="Text Box 43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1" name="Text Box 43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2" name="Text Box 43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3" name="Text Box 43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4" name="Text Box 43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5" name="Text Box 43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6" name="Text Box 43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7" name="Text Box 43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8" name="Text Box 43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59" name="Text Box 43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0" name="Text Box 43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1" name="Text Box 43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2" name="Text Box 43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3" name="Text Box 43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4" name="Text Box 43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5" name="Text Box 43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6" name="Text Box 43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7" name="Text Box 43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8" name="Text Box 43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69" name="Text Box 43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0" name="Text Box 43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1" name="Text Box 43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2" name="Text Box 43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3" name="Text Box 43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4" name="Text Box 44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5" name="Text Box 44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6" name="Text Box 44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7" name="Text Box 44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8" name="Text Box 44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79" name="Text Box 44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0" name="Text Box 44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1" name="Text Box 44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2" name="Text Box 44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3" name="Text Box 44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4" name="Text Box 44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5" name="Text Box 44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6" name="Text Box 44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7" name="Text Box 44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8" name="Text Box 44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89" name="Text Box 44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0" name="Text Box 44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1" name="Text Box 44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2" name="Text Box 44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3" name="Text Box 44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4" name="Text Box 44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5" name="Text Box 44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6" name="Text Box 44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7" name="Text Box 44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8" name="Text Box 44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399" name="Text Box 44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0" name="Text Box 44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1" name="Text Box 44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2" name="Text Box 44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3" name="Text Box 44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4" name="Text Box 44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5" name="Text Box 44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6" name="Text Box 44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7" name="Text Box 44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8" name="Text Box 44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09" name="Text Box 44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0" name="Text Box 44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1" name="Text Box 44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2" name="Text Box 44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3" name="Text Box 44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4" name="Text Box 44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5" name="Text Box 44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6" name="Text Box 44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7" name="Text Box 44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8" name="Text Box 44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19" name="Text Box 44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0" name="Text Box 44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1" name="Text Box 44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2" name="Text Box 44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3" name="Text Box 44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4" name="Text Box 44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5" name="Text Box 44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6" name="Text Box 44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7" name="Text Box 44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8" name="Text Box 44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29" name="Text Box 44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0" name="Text Box 44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1" name="Text Box 44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2" name="Text Box 44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3" name="Text Box 44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4" name="Text Box 44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5" name="Text Box 44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6" name="Text Box 44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7" name="Text Box 44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8" name="Text Box 44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39" name="Text Box 44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0" name="Text Box 44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1" name="Text Box 44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2" name="Text Box 44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3" name="Text Box 44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4" name="Text Box 44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5" name="Text Box 44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6" name="Text Box 44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7" name="Text Box 44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8" name="Text Box 44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49" name="Text Box 44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0" name="Text Box 44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1" name="Text Box 44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2" name="Text Box 44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3" name="Text Box 44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4" name="Text Box 44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5" name="Text Box 44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6" name="Text Box 44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7" name="Text Box 44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8" name="Text Box 44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59" name="Text Box 44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0" name="Text Box 44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1" name="Text Box 44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2" name="Text Box 44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3" name="Text Box 44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4" name="Text Box 44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5" name="Text Box 44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6" name="Text Box 44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7" name="Text Box 44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8" name="Text Box 44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69" name="Text Box 44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0" name="Text Box 44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1" name="Text Box 44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2" name="Text Box 44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3" name="Text Box 44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4" name="Text Box 45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5" name="Text Box 45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6" name="Text Box 45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7" name="Text Box 45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8" name="Text Box 45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79" name="Text Box 45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0" name="Text Box 45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1" name="Text Box 45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2" name="Text Box 45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3" name="Text Box 45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4" name="Text Box 45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5" name="Text Box 45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6" name="Text Box 45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7" name="Text Box 45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8" name="Text Box 45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89" name="Text Box 45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0" name="Text Box 45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1" name="Text Box 45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2" name="Text Box 45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3" name="Text Box 45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4" name="Text Box 45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5" name="Text Box 45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6" name="Text Box 45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7" name="Text Box 45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8" name="Text Box 45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499" name="Text Box 45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0" name="Text Box 45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1" name="Text Box 45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2" name="Text Box 45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3" name="Text Box 45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4" name="Text Box 45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5" name="Text Box 45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6" name="Text Box 45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7" name="Text Box 45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8" name="Text Box 45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09" name="Text Box 45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0" name="Text Box 45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1" name="Text Box 45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2" name="Text Box 45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3" name="Text Box 45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4" name="Text Box 45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5" name="Text Box 45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6" name="Text Box 45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7" name="Text Box 45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8" name="Text Box 45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19" name="Text Box 45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0" name="Text Box 45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1" name="Text Box 45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2" name="Text Box 45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3" name="Text Box 45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4" name="Text Box 45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5" name="Text Box 45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6" name="Text Box 45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7" name="Text Box 45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8" name="Text Box 45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29" name="Text Box 45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0" name="Text Box 45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1" name="Text Box 45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2" name="Text Box 45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3" name="Text Box 45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4" name="Text Box 45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5" name="Text Box 45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6" name="Text Box 45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7" name="Text Box 45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8" name="Text Box 45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39" name="Text Box 45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0" name="Text Box 45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1" name="Text Box 45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2" name="Text Box 45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3" name="Text Box 45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4" name="Text Box 45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5" name="Text Box 45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6" name="Text Box 45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7" name="Text Box 45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8" name="Text Box 45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49" name="Text Box 45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0" name="Text Box 45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1" name="Text Box 45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2" name="Text Box 45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3" name="Text Box 45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4" name="Text Box 45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5" name="Text Box 45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6" name="Text Box 45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7" name="Text Box 45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8" name="Text Box 45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59" name="Text Box 45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0" name="Text Box 45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1" name="Text Box 45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2" name="Text Box 45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3" name="Text Box 45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4" name="Text Box 45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5" name="Text Box 45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6" name="Text Box 45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7" name="Text Box 45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8" name="Text Box 45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69" name="Text Box 45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0" name="Text Box 45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1" name="Text Box 45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2" name="Text Box 45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3" name="Text Box 45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4" name="Text Box 46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5" name="Text Box 46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6" name="Text Box 46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7" name="Text Box 46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8" name="Text Box 46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79" name="Text Box 46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0" name="Text Box 46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1" name="Text Box 46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2" name="Text Box 46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3" name="Text Box 46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4" name="Text Box 46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5" name="Text Box 46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6" name="Text Box 46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7" name="Text Box 46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8" name="Text Box 46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89" name="Text Box 46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0" name="Text Box 46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1" name="Text Box 46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2" name="Text Box 46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3" name="Text Box 46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4" name="Text Box 46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5" name="Text Box 46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6" name="Text Box 46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7" name="Text Box 46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8" name="Text Box 46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599" name="Text Box 46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0" name="Text Box 46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1" name="Text Box 46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2" name="Text Box 46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3" name="Text Box 46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4" name="Text Box 46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5" name="Text Box 46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6" name="Text Box 46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7" name="Text Box 46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8" name="Text Box 46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09" name="Text Box 46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0" name="Text Box 46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1" name="Text Box 46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2" name="Text Box 46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3" name="Text Box 46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4" name="Text Box 46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5" name="Text Box 46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6" name="Text Box 46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7" name="Text Box 46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8" name="Text Box 46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19" name="Text Box 46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0" name="Text Box 46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1" name="Text Box 46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2" name="Text Box 46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3" name="Text Box 46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4" name="Text Box 46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5" name="Text Box 46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6" name="Text Box 46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7" name="Text Box 46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8" name="Text Box 46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29" name="Text Box 46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0" name="Text Box 46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1" name="Text Box 46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2" name="Text Box 46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3" name="Text Box 46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4" name="Text Box 46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5" name="Text Box 46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6" name="Text Box 46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7" name="Text Box 46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8" name="Text Box 46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39" name="Text Box 46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0" name="Text Box 46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1" name="Text Box 46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2" name="Text Box 46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3" name="Text Box 46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4" name="Text Box 46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5" name="Text Box 46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6" name="Text Box 46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7" name="Text Box 46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8" name="Text Box 46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49" name="Text Box 46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0" name="Text Box 46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1" name="Text Box 46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2" name="Text Box 46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3" name="Text Box 46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4" name="Text Box 46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5" name="Text Box 46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6" name="Text Box 46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7" name="Text Box 46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8" name="Text Box 46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59" name="Text Box 46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0" name="Text Box 46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1" name="Text Box 46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2" name="Text Box 46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3" name="Text Box 46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4" name="Text Box 46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5" name="Text Box 46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6" name="Text Box 46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7" name="Text Box 46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8" name="Text Box 46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69" name="Text Box 46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0" name="Text Box 46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1" name="Text Box 46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2" name="Text Box 46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3" name="Text Box 46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4" name="Text Box 47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5" name="Text Box 47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6" name="Text Box 47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7" name="Text Box 47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8" name="Text Box 47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79" name="Text Box 47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0" name="Text Box 47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1" name="Text Box 47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2" name="Text Box 47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3" name="Text Box 47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4" name="Text Box 47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5" name="Text Box 47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6" name="Text Box 47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7" name="Text Box 47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8" name="Text Box 47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89" name="Text Box 47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0" name="Text Box 47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1" name="Text Box 47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2" name="Text Box 47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3" name="Text Box 47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4" name="Text Box 47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5" name="Text Box 47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6" name="Text Box 47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7" name="Text Box 47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8" name="Text Box 47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699" name="Text Box 47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0" name="Text Box 47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1" name="Text Box 47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2" name="Text Box 47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3" name="Text Box 47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4" name="Text Box 47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5" name="Text Box 47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6" name="Text Box 47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7" name="Text Box 47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8" name="Text Box 47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09" name="Text Box 47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0" name="Text Box 47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1" name="Text Box 47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2" name="Text Box 47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3" name="Text Box 47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4" name="Text Box 47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5" name="Text Box 47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6" name="Text Box 47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7" name="Text Box 47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8" name="Text Box 47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19" name="Text Box 47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0" name="Text Box 47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1" name="Text Box 47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2" name="Text Box 47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3" name="Text Box 47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4" name="Text Box 47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5" name="Text Box 47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6" name="Text Box 47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7" name="Text Box 47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8" name="Text Box 47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29" name="Text Box 47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0" name="Text Box 47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1" name="Text Box 47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2" name="Text Box 47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3" name="Text Box 47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4" name="Text Box 47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5" name="Text Box 47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6" name="Text Box 47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7" name="Text Box 47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8" name="Text Box 47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39" name="Text Box 47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0" name="Text Box 47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1" name="Text Box 47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2" name="Text Box 47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3" name="Text Box 47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4" name="Text Box 47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5" name="Text Box 47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6" name="Text Box 47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7" name="Text Box 47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8" name="Text Box 47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49" name="Text Box 47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0" name="Text Box 47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1" name="Text Box 47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2" name="Text Box 47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3" name="Text Box 47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4" name="Text Box 47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5" name="Text Box 47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6" name="Text Box 47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7" name="Text Box 47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8" name="Text Box 47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59" name="Text Box 47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0" name="Text Box 47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1" name="Text Box 47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2" name="Text Box 47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3" name="Text Box 47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4" name="Text Box 47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5" name="Text Box 47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6" name="Text Box 47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7" name="Text Box 47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8" name="Text Box 47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69" name="Text Box 47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0" name="Text Box 47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1" name="Text Box 47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2" name="Text Box 47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3" name="Text Box 47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4" name="Text Box 48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5" name="Text Box 48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6" name="Text Box 48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7" name="Text Box 48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8" name="Text Box 48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79" name="Text Box 48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0" name="Text Box 48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1" name="Text Box 48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2" name="Text Box 48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3" name="Text Box 48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4" name="Text Box 48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5" name="Text Box 48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6" name="Text Box 48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7" name="Text Box 48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8" name="Text Box 48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89" name="Text Box 48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0" name="Text Box 48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1" name="Text Box 48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2" name="Text Box 48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3" name="Text Box 48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4" name="Text Box 48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5" name="Text Box 48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6" name="Text Box 48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7" name="Text Box 48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8" name="Text Box 48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799" name="Text Box 48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0" name="Text Box 48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1" name="Text Box 48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2" name="Text Box 48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3" name="Text Box 48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4" name="Text Box 48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5" name="Text Box 48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6" name="Text Box 48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7" name="Text Box 48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8" name="Text Box 48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09" name="Text Box 48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0" name="Text Box 48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1" name="Text Box 48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2" name="Text Box 48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3" name="Text Box 48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4" name="Text Box 48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5" name="Text Box 48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6" name="Text Box 48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7" name="Text Box 48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8" name="Text Box 48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19" name="Text Box 48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0" name="Text Box 48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1" name="Text Box 48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2" name="Text Box 48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3" name="Text Box 48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4" name="Text Box 48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5" name="Text Box 48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6" name="Text Box 48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7" name="Text Box 48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8" name="Text Box 48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29" name="Text Box 48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0" name="Text Box 48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1" name="Text Box 48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2" name="Text Box 48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3" name="Text Box 48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4" name="Text Box 48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5" name="Text Box 48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6" name="Text Box 48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7" name="Text Box 48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8" name="Text Box 48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39" name="Text Box 48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0" name="Text Box 48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1" name="Text Box 48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2" name="Text Box 48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3" name="Text Box 48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4" name="Text Box 48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5" name="Text Box 48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6" name="Text Box 48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7" name="Text Box 48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8" name="Text Box 48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49" name="Text Box 48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0" name="Text Box 48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1" name="Text Box 48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2" name="Text Box 48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3" name="Text Box 48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4" name="Text Box 48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5" name="Text Box 48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6" name="Text Box 48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7" name="Text Box 48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8" name="Text Box 48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59" name="Text Box 48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0" name="Text Box 48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1" name="Text Box 48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2" name="Text Box 48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3" name="Text Box 48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4" name="Text Box 48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5" name="Text Box 48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6" name="Text Box 48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7" name="Text Box 48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8" name="Text Box 48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69" name="Text Box 48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0" name="Text Box 48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1" name="Text Box 48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2" name="Text Box 48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3" name="Text Box 48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4" name="Text Box 49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5" name="Text Box 49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6" name="Text Box 49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7" name="Text Box 49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8" name="Text Box 49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79" name="Text Box 49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0" name="Text Box 49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1" name="Text Box 49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2" name="Text Box 49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3" name="Text Box 49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4" name="Text Box 49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5" name="Text Box 49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6" name="Text Box 49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7" name="Text Box 49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8" name="Text Box 49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89" name="Text Box 49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0" name="Text Box 49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1" name="Text Box 49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2" name="Text Box 49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3" name="Text Box 49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4" name="Text Box 49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5" name="Text Box 49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6" name="Text Box 49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7" name="Text Box 49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8" name="Text Box 49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899" name="Text Box 49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0" name="Text Box 49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1" name="Text Box 49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2" name="Text Box 49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3" name="Text Box 49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4" name="Text Box 49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5" name="Text Box 49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6" name="Text Box 49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7" name="Text Box 49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8" name="Text Box 49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09" name="Text Box 49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0" name="Text Box 49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1" name="Text Box 49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2" name="Text Box 49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3" name="Text Box 49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4" name="Text Box 49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5" name="Text Box 49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6" name="Text Box 49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7" name="Text Box 49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8" name="Text Box 49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19" name="Text Box 49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0" name="Text Box 49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1" name="Text Box 49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2" name="Text Box 49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3" name="Text Box 49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4" name="Text Box 49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5" name="Text Box 49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6" name="Text Box 49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7" name="Text Box 49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8" name="Text Box 49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29" name="Text Box 49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0" name="Text Box 49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1" name="Text Box 49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2" name="Text Box 49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3" name="Text Box 49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4" name="Text Box 49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5" name="Text Box 49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6" name="Text Box 49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7" name="Text Box 49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8" name="Text Box 49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39" name="Text Box 49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0" name="Text Box 49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1" name="Text Box 49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2" name="Text Box 49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3" name="Text Box 49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4" name="Text Box 49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5" name="Text Box 49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6" name="Text Box 49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7" name="Text Box 49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8" name="Text Box 49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49" name="Text Box 49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0" name="Text Box 49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1" name="Text Box 49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2" name="Text Box 49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3" name="Text Box 49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4" name="Text Box 49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5" name="Text Box 49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6" name="Text Box 49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7" name="Text Box 49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8" name="Text Box 49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59" name="Text Box 49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0" name="Text Box 49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1" name="Text Box 49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2" name="Text Box 49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3" name="Text Box 49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4" name="Text Box 49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5" name="Text Box 49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6" name="Text Box 49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7" name="Text Box 49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8" name="Text Box 49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69" name="Text Box 49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0" name="Text Box 49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1" name="Text Box 49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2" name="Text Box 49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3" name="Text Box 49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4" name="Text Box 50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5" name="Text Box 50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6" name="Text Box 50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7" name="Text Box 50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8" name="Text Box 50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79" name="Text Box 50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0" name="Text Box 50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1" name="Text Box 50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2" name="Text Box 50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3" name="Text Box 50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4" name="Text Box 50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5" name="Text Box 50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6" name="Text Box 50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7" name="Text Box 50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8" name="Text Box 50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89" name="Text Box 50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0" name="Text Box 50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1" name="Text Box 50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2" name="Text Box 50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3" name="Text Box 50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4" name="Text Box 50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5" name="Text Box 50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6" name="Text Box 50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7" name="Text Box 50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8" name="Text Box 50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5999" name="Text Box 50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0" name="Text Box 50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1" name="Text Box 50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2" name="Text Box 50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3" name="Text Box 50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4" name="Text Box 50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5" name="Text Box 50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6" name="Text Box 50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7" name="Text Box 50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8" name="Text Box 50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09" name="Text Box 50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0" name="Text Box 50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1" name="Text Box 50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2" name="Text Box 50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3" name="Text Box 50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4" name="Text Box 50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5" name="Text Box 50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6" name="Text Box 50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7" name="Text Box 50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8" name="Text Box 50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19" name="Text Box 50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0" name="Text Box 50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1" name="Text Box 50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2" name="Text Box 50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3" name="Text Box 50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4" name="Text Box 50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5" name="Text Box 50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6" name="Text Box 50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7" name="Text Box 50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8" name="Text Box 50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29" name="Text Box 50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0" name="Text Box 50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1" name="Text Box 50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2" name="Text Box 50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3" name="Text Box 50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4" name="Text Box 50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5" name="Text Box 50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6" name="Text Box 50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7" name="Text Box 50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8" name="Text Box 50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39" name="Text Box 50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0" name="Text Box 50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1" name="Text Box 50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2" name="Text Box 50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3" name="Text Box 50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4" name="Text Box 50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5" name="Text Box 50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6" name="Text Box 50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7" name="Text Box 50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8" name="Text Box 50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49" name="Text Box 50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0" name="Text Box 50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1" name="Text Box 50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2" name="Text Box 50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3" name="Text Box 50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4" name="Text Box 50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5" name="Text Box 50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6" name="Text Box 50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7" name="Text Box 50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8" name="Text Box 50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59" name="Text Box 50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0" name="Text Box 50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1" name="Text Box 50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2" name="Text Box 50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3" name="Text Box 50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4" name="Text Box 50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5" name="Text Box 50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6" name="Text Box 50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7" name="Text Box 50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8" name="Text Box 50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69" name="Text Box 50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0" name="Text Box 50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1" name="Text Box 50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2" name="Text Box 50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3" name="Text Box 50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4" name="Text Box 51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5" name="Text Box 51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6" name="Text Box 51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7" name="Text Box 51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8" name="Text Box 51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79" name="Text Box 51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0" name="Text Box 51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1" name="Text Box 51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2" name="Text Box 51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3" name="Text Box 51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4" name="Text Box 51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5" name="Text Box 51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6" name="Text Box 51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7" name="Text Box 51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8" name="Text Box 51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89" name="Text Box 51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0" name="Text Box 51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1" name="Text Box 51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2" name="Text Box 51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3" name="Text Box 51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4" name="Text Box 51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5" name="Text Box 51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6" name="Text Box 51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7" name="Text Box 51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8" name="Text Box 51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099" name="Text Box 51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0" name="Text Box 51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1" name="Text Box 51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2" name="Text Box 51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3" name="Text Box 51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4" name="Text Box 51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5" name="Text Box 51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6" name="Text Box 51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7" name="Text Box 51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8" name="Text Box 51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09" name="Text Box 51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0" name="Text Box 51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1" name="Text Box 51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2" name="Text Box 51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3" name="Text Box 51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4" name="Text Box 51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5" name="Text Box 51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6" name="Text Box 51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7" name="Text Box 51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8" name="Text Box 51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19" name="Text Box 51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0" name="Text Box 51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1" name="Text Box 51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2" name="Text Box 51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3" name="Text Box 51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4" name="Text Box 51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5" name="Text Box 51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6" name="Text Box 51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7" name="Text Box 51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8" name="Text Box 51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29" name="Text Box 51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0" name="Text Box 51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1" name="Text Box 51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2" name="Text Box 51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3" name="Text Box 51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4" name="Text Box 51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5" name="Text Box 51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6" name="Text Box 516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7" name="Text Box 516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8" name="Text Box 516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39" name="Text Box 516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0" name="Text Box 516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1" name="Text Box 516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2" name="Text Box 516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3" name="Text Box 516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4" name="Text Box 517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5" name="Text Box 517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6" name="Text Box 517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7" name="Text Box 517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8" name="Text Box 517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49" name="Text Box 517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0" name="Text Box 517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1" name="Text Box 517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2" name="Text Box 517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3" name="Text Box 517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4" name="Text Box 518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5" name="Text Box 518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6" name="Text Box 518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7" name="Text Box 518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8" name="Text Box 518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59" name="Text Box 518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0" name="Text Box 518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1" name="Text Box 518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2" name="Text Box 518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3" name="Text Box 518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4" name="Text Box 519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5" name="Text Box 519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6" name="Text Box 519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7" name="Text Box 519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8" name="Text Box 519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69" name="Text Box 519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0" name="Text Box 519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1" name="Text Box 519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2" name="Text Box 519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3" name="Text Box 519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4" name="Text Box 520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5" name="Text Box 520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6" name="Text Box 520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7" name="Text Box 520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8" name="Text Box 520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79" name="Text Box 520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0" name="Text Box 520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1" name="Text Box 520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2" name="Text Box 520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3" name="Text Box 520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4" name="Text Box 521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5" name="Text Box 521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6" name="Text Box 521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7" name="Text Box 521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8" name="Text Box 521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89" name="Text Box 521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0" name="Text Box 521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1" name="Text Box 521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2" name="Text Box 521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3" name="Text Box 521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4" name="Text Box 522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5" name="Text Box 522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6" name="Text Box 522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7" name="Text Box 522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8" name="Text Box 522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199" name="Text Box 522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0" name="Text Box 522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1" name="Text Box 522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2" name="Text Box 522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3" name="Text Box 522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4" name="Text Box 523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5" name="Text Box 523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6" name="Text Box 523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7" name="Text Box 523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8" name="Text Box 523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09" name="Text Box 523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0" name="Text Box 523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1" name="Text Box 523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2" name="Text Box 523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3" name="Text Box 523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4" name="Text Box 524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5" name="Text Box 524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6" name="Text Box 524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7" name="Text Box 524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8" name="Text Box 524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19" name="Text Box 524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0" name="Text Box 524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1" name="Text Box 524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2" name="Text Box 524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3" name="Text Box 524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4" name="Text Box 525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5" name="Text Box 525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6" name="Text Box 5252"/>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7" name="Text Box 5253"/>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8" name="Text Box 5254"/>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29" name="Text Box 5255"/>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0" name="Text Box 5256"/>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1" name="Text Box 5257"/>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2" name="Text Box 5258"/>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3" name="Text Box 5259"/>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4" name="Text Box 5260"/>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1728</xdr:row>
      <xdr:rowOff>0</xdr:rowOff>
    </xdr:from>
    <xdr:ext cx="85725" cy="205410"/>
    <xdr:sp macro="" textlink="">
      <xdr:nvSpPr>
        <xdr:cNvPr id="16235" name="Text Box 5261"/>
        <xdr:cNvSpPr txBox="1">
          <a:spLocks noChangeArrowheads="1"/>
        </xdr:cNvSpPr>
      </xdr:nvSpPr>
      <xdr:spPr bwMode="auto">
        <a:xfrm>
          <a:off x="4686300" y="329184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36" name="Text Box 26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37" name="Text Box 26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38" name="Text Box 26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39" name="Text Box 26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0" name="Text Box 26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1" name="Text Box 26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2" name="Text Box 26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3" name="Text Box 26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4" name="Text Box 26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5" name="Text Box 26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6" name="Text Box 26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7" name="Text Box 26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8" name="Text Box 26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49" name="Text Box 26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0" name="Text Box 26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1" name="Text Box 26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2" name="Text Box 26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3" name="Text Box 26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4" name="Text Box 26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5" name="Text Box 26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6" name="Text Box 26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7" name="Text Box 26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8" name="Text Box 26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59" name="Text Box 26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0" name="Text Box 26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1" name="Text Box 26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2" name="Text Box 26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3" name="Text Box 26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4" name="Text Box 26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5" name="Text Box 26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6" name="Text Box 26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7" name="Text Box 26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8" name="Text Box 26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69" name="Text Box 26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0" name="Text Box 26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1" name="Text Box 26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2" name="Text Box 26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3" name="Text Box 26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4" name="Text Box 26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5" name="Text Box 26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6" name="Text Box 26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7" name="Text Box 26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8" name="Text Box 26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79" name="Text Box 26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0" name="Text Box 26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1" name="Text Box 26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2" name="Text Box 26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3" name="Text Box 26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4" name="Text Box 26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5" name="Text Box 26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6" name="Text Box 26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7" name="Text Box 26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8" name="Text Box 26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89" name="Text Box 26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0" name="Text Box 26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1" name="Text Box 26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2" name="Text Box 26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3" name="Text Box 26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4" name="Text Box 27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5" name="Text Box 27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6" name="Text Box 27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7" name="Text Box 27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8" name="Text Box 27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299" name="Text Box 27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0" name="Text Box 27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1" name="Text Box 27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2" name="Text Box 27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3" name="Text Box 27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4" name="Text Box 27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5" name="Text Box 27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6" name="Text Box 27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7" name="Text Box 27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8" name="Text Box 27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09" name="Text Box 27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0" name="Text Box 27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1" name="Text Box 27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2" name="Text Box 27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3" name="Text Box 27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4" name="Text Box 27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5" name="Text Box 27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6" name="Text Box 27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7" name="Text Box 27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8" name="Text Box 27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19" name="Text Box 27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0" name="Text Box 27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1" name="Text Box 27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2" name="Text Box 27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3" name="Text Box 27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4" name="Text Box 27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5" name="Text Box 27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6" name="Text Box 27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7" name="Text Box 27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8" name="Text Box 27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29" name="Text Box 27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0" name="Text Box 27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1" name="Text Box 27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2" name="Text Box 27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3" name="Text Box 27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4" name="Text Box 27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5" name="Text Box 27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6" name="Text Box 27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7" name="Text Box 27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8" name="Text Box 27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39" name="Text Box 27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0" name="Text Box 27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1" name="Text Box 27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2" name="Text Box 27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3" name="Text Box 27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4" name="Text Box 27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5" name="Text Box 27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6" name="Text Box 27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7" name="Text Box 27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8" name="Text Box 27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49" name="Text Box 27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0" name="Text Box 27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1" name="Text Box 27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2" name="Text Box 27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3" name="Text Box 27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4" name="Text Box 27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5" name="Text Box 27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6" name="Text Box 27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7" name="Text Box 27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8" name="Text Box 27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59" name="Text Box 27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0" name="Text Box 27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1" name="Text Box 27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2" name="Text Box 27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3" name="Text Box 27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4" name="Text Box 27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5" name="Text Box 27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6" name="Text Box 27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7" name="Text Box 27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8" name="Text Box 27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69" name="Text Box 27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0" name="Text Box 27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1" name="Text Box 27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2" name="Text Box 27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3" name="Text Box 27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4" name="Text Box 27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5" name="Text Box 27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6" name="Text Box 27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7" name="Text Box 27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8" name="Text Box 27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79" name="Text Box 27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0" name="Text Box 27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1" name="Text Box 27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2" name="Text Box 27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3" name="Text Box 27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4" name="Text Box 27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5" name="Text Box 27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6" name="Text Box 27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7" name="Text Box 27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8" name="Text Box 27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89" name="Text Box 27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0" name="Text Box 27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1" name="Text Box 27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2" name="Text Box 27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3" name="Text Box 27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4" name="Text Box 28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5" name="Text Box 28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6" name="Text Box 28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7" name="Text Box 28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8" name="Text Box 28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399" name="Text Box 28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0" name="Text Box 28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1" name="Text Box 28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2" name="Text Box 28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3" name="Text Box 28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4" name="Text Box 28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5" name="Text Box 28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6" name="Text Box 28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7" name="Text Box 28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8" name="Text Box 28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09" name="Text Box 28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0" name="Text Box 28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1" name="Text Box 28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2" name="Text Box 28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3" name="Text Box 28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4" name="Text Box 28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5" name="Text Box 28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6" name="Text Box 28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7" name="Text Box 28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8" name="Text Box 28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19" name="Text Box 28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0" name="Text Box 28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1" name="Text Box 28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2" name="Text Box 28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3" name="Text Box 28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4" name="Text Box 28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5" name="Text Box 28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6" name="Text Box 28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7" name="Text Box 28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8" name="Text Box 28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29" name="Text Box 28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0" name="Text Box 28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1" name="Text Box 28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2" name="Text Box 28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3" name="Text Box 28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4" name="Text Box 28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5" name="Text Box 28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6" name="Text Box 28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7" name="Text Box 28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8" name="Text Box 28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39" name="Text Box 28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0" name="Text Box 28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1" name="Text Box 28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2" name="Text Box 28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3" name="Text Box 28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4" name="Text Box 28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5" name="Text Box 28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6" name="Text Box 28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7" name="Text Box 28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8" name="Text Box 28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49" name="Text Box 28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0" name="Text Box 28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1" name="Text Box 28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2" name="Text Box 28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3" name="Text Box 28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4" name="Text Box 28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5" name="Text Box 28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6" name="Text Box 28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7" name="Text Box 28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8" name="Text Box 28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59" name="Text Box 28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0" name="Text Box 28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1" name="Text Box 28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2" name="Text Box 28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3" name="Text Box 28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4" name="Text Box 28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5" name="Text Box 28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6" name="Text Box 28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7" name="Text Box 28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8" name="Text Box 28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69" name="Text Box 28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0" name="Text Box 28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1" name="Text Box 28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2" name="Text Box 28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3" name="Text Box 28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4" name="Text Box 28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5" name="Text Box 28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6" name="Text Box 28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7" name="Text Box 28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8" name="Text Box 28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79" name="Text Box 28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0" name="Text Box 28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1" name="Text Box 28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2" name="Text Box 28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3" name="Text Box 28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4" name="Text Box 28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5" name="Text Box 28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6" name="Text Box 28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7" name="Text Box 28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8" name="Text Box 28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89" name="Text Box 28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0" name="Text Box 28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1" name="Text Box 28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2" name="Text Box 28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3" name="Text Box 28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4" name="Text Box 29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5" name="Text Box 29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6" name="Text Box 29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7" name="Text Box 29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8" name="Text Box 29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499" name="Text Box 29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0" name="Text Box 29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1" name="Text Box 29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2" name="Text Box 29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3" name="Text Box 29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4" name="Text Box 29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5" name="Text Box 29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6" name="Text Box 29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7" name="Text Box 29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8" name="Text Box 29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09" name="Text Box 29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0" name="Text Box 29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1" name="Text Box 29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2" name="Text Box 29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3" name="Text Box 29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4" name="Text Box 29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5" name="Text Box 29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6" name="Text Box 29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7" name="Text Box 29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8" name="Text Box 29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19" name="Text Box 29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0" name="Text Box 29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1" name="Text Box 29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2" name="Text Box 29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3" name="Text Box 29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4" name="Text Box 29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5" name="Text Box 29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6" name="Text Box 29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7" name="Text Box 29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8" name="Text Box 29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29" name="Text Box 29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0" name="Text Box 29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1" name="Text Box 29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2" name="Text Box 29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3" name="Text Box 29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4" name="Text Box 29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5" name="Text Box 29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6" name="Text Box 29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7" name="Text Box 29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8" name="Text Box 29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39" name="Text Box 29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0" name="Text Box 29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1" name="Text Box 29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2" name="Text Box 29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3" name="Text Box 29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4" name="Text Box 29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5" name="Text Box 29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6" name="Text Box 29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7" name="Text Box 29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8" name="Text Box 29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49" name="Text Box 29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0" name="Text Box 29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1" name="Text Box 29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2" name="Text Box 29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3" name="Text Box 29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4" name="Text Box 29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5" name="Text Box 29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6" name="Text Box 29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7" name="Text Box 29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8" name="Text Box 29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59" name="Text Box 29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0" name="Text Box 29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1" name="Text Box 29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2" name="Text Box 29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3" name="Text Box 29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4" name="Text Box 29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5" name="Text Box 29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6" name="Text Box 29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7" name="Text Box 29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8" name="Text Box 29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69" name="Text Box 29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0" name="Text Box 29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1" name="Text Box 29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2" name="Text Box 29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3" name="Text Box 29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4" name="Text Box 29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5" name="Text Box 29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6" name="Text Box 29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7" name="Text Box 29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8" name="Text Box 29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79" name="Text Box 29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0" name="Text Box 29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1" name="Text Box 29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2" name="Text Box 29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3" name="Text Box 29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4" name="Text Box 29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5" name="Text Box 29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6" name="Text Box 29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7" name="Text Box 29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8" name="Text Box 29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89" name="Text Box 29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0" name="Text Box 29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1" name="Text Box 29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2" name="Text Box 29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3" name="Text Box 29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4" name="Text Box 30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5" name="Text Box 30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6" name="Text Box 30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7" name="Text Box 30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8" name="Text Box 30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599" name="Text Box 30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0" name="Text Box 30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1" name="Text Box 30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2" name="Text Box 30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3" name="Text Box 30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4" name="Text Box 30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5" name="Text Box 30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6" name="Text Box 30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7" name="Text Box 30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8" name="Text Box 30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09" name="Text Box 30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0" name="Text Box 30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1" name="Text Box 30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2" name="Text Box 30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3" name="Text Box 30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4" name="Text Box 30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5" name="Text Box 30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6" name="Text Box 30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7" name="Text Box 30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8" name="Text Box 30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19" name="Text Box 30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0" name="Text Box 30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1" name="Text Box 30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2" name="Text Box 30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3" name="Text Box 30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4" name="Text Box 30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5" name="Text Box 30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6" name="Text Box 30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7" name="Text Box 30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8" name="Text Box 30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29" name="Text Box 30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0" name="Text Box 30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1" name="Text Box 30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2" name="Text Box 30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3" name="Text Box 30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4" name="Text Box 30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5" name="Text Box 30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6" name="Text Box 30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7" name="Text Box 30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8" name="Text Box 30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39" name="Text Box 30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0" name="Text Box 30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1" name="Text Box 30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2" name="Text Box 30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3" name="Text Box 30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4" name="Text Box 30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5" name="Text Box 30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6" name="Text Box 30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7" name="Text Box 30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8" name="Text Box 30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49" name="Text Box 30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0" name="Text Box 30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1" name="Text Box 30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2" name="Text Box 30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3" name="Text Box 30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4" name="Text Box 30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5" name="Text Box 30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6" name="Text Box 30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7" name="Text Box 30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8" name="Text Box 30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59" name="Text Box 30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0" name="Text Box 30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1" name="Text Box 30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2" name="Text Box 30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3" name="Text Box 30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4" name="Text Box 30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5" name="Text Box 30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6" name="Text Box 30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7" name="Text Box 30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8" name="Text Box 30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69" name="Text Box 30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0" name="Text Box 30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1" name="Text Box 30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2" name="Text Box 30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3" name="Text Box 30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4" name="Text Box 30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5" name="Text Box 30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6" name="Text Box 30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7" name="Text Box 30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8" name="Text Box 30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79" name="Text Box 30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0" name="Text Box 30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1" name="Text Box 30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2" name="Text Box 30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3" name="Text Box 30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4" name="Text Box 30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5" name="Text Box 30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6" name="Text Box 30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7" name="Text Box 30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8" name="Text Box 30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89" name="Text Box 30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0" name="Text Box 30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1" name="Text Box 30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2" name="Text Box 30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3" name="Text Box 30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4" name="Text Box 31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5" name="Text Box 31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6" name="Text Box 31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7" name="Text Box 31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8" name="Text Box 31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699" name="Text Box 31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0" name="Text Box 31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1" name="Text Box 31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2" name="Text Box 31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3" name="Text Box 31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4" name="Text Box 31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5" name="Text Box 31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6" name="Text Box 31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7" name="Text Box 31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8" name="Text Box 31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09" name="Text Box 31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0" name="Text Box 31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1" name="Text Box 31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2" name="Text Box 31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3" name="Text Box 31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4" name="Text Box 31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5" name="Text Box 31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6" name="Text Box 31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7" name="Text Box 31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8" name="Text Box 31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19" name="Text Box 31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0" name="Text Box 31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1" name="Text Box 31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2" name="Text Box 31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3" name="Text Box 31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4" name="Text Box 31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5" name="Text Box 31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6" name="Text Box 31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7" name="Text Box 31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8" name="Text Box 31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29" name="Text Box 31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0" name="Text Box 31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1" name="Text Box 31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2" name="Text Box 31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3" name="Text Box 31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4" name="Text Box 31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5" name="Text Box 31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6" name="Text Box 31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7" name="Text Box 31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8" name="Text Box 31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39" name="Text Box 31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0" name="Text Box 31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1" name="Text Box 31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2" name="Text Box 31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3" name="Text Box 31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4" name="Text Box 31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5" name="Text Box 31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6" name="Text Box 31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7" name="Text Box 31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8" name="Text Box 31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49" name="Text Box 31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0" name="Text Box 31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1" name="Text Box 31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2" name="Text Box 31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3" name="Text Box 31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4" name="Text Box 31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5" name="Text Box 31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6" name="Text Box 31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7" name="Text Box 31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8" name="Text Box 31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59" name="Text Box 31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0" name="Text Box 31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1" name="Text Box 31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2" name="Text Box 31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3" name="Text Box 31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4" name="Text Box 31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5" name="Text Box 31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6" name="Text Box 31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7" name="Text Box 31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8" name="Text Box 31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69" name="Text Box 31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0" name="Text Box 31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1" name="Text Box 31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2" name="Text Box 31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3" name="Text Box 31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4" name="Text Box 31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5" name="Text Box 31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6" name="Text Box 31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7" name="Text Box 31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8" name="Text Box 31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79" name="Text Box 31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0" name="Text Box 31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1" name="Text Box 31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2" name="Text Box 31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3" name="Text Box 31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4" name="Text Box 31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5" name="Text Box 31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6" name="Text Box 31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7" name="Text Box 31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8" name="Text Box 31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89" name="Text Box 31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0" name="Text Box 31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1" name="Text Box 31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2" name="Text Box 31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3" name="Text Box 31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4" name="Text Box 32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5" name="Text Box 32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6" name="Text Box 32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7" name="Text Box 32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8" name="Text Box 32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799" name="Text Box 32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0" name="Text Box 32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1" name="Text Box 32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2" name="Text Box 32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3" name="Text Box 32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4" name="Text Box 32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5" name="Text Box 32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6" name="Text Box 32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7" name="Text Box 32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8" name="Text Box 32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09" name="Text Box 32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0" name="Text Box 32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1" name="Text Box 32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2" name="Text Box 32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3" name="Text Box 32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4" name="Text Box 32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5" name="Text Box 32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6" name="Text Box 32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7" name="Text Box 32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8" name="Text Box 32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19" name="Text Box 32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0" name="Text Box 32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1" name="Text Box 32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2" name="Text Box 32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3" name="Text Box 32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4" name="Text Box 32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5" name="Text Box 32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6" name="Text Box 32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7" name="Text Box 32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8" name="Text Box 32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29" name="Text Box 32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0" name="Text Box 32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1" name="Text Box 32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2" name="Text Box 32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3" name="Text Box 32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4" name="Text Box 32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5" name="Text Box 32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6" name="Text Box 32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7" name="Text Box 32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8" name="Text Box 32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39" name="Text Box 32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0" name="Text Box 32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1" name="Text Box 32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2" name="Text Box 32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3" name="Text Box 32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4" name="Text Box 32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5" name="Text Box 32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6" name="Text Box 32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7" name="Text Box 32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8" name="Text Box 32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49" name="Text Box 32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0" name="Text Box 32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1" name="Text Box 32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2" name="Text Box 32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3" name="Text Box 32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4" name="Text Box 32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5" name="Text Box 32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6" name="Text Box 32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7" name="Text Box 32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8" name="Text Box 32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59" name="Text Box 32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0" name="Text Box 32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1" name="Text Box 32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2" name="Text Box 32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3" name="Text Box 32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4" name="Text Box 32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5" name="Text Box 32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6" name="Text Box 32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7" name="Text Box 32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8" name="Text Box 32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69" name="Text Box 32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0" name="Text Box 32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1" name="Text Box 32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2" name="Text Box 32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3" name="Text Box 32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4" name="Text Box 32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5" name="Text Box 32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6" name="Text Box 32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7" name="Text Box 32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8" name="Text Box 32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79" name="Text Box 32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0" name="Text Box 32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1" name="Text Box 32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2" name="Text Box 32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3" name="Text Box 32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4" name="Text Box 32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5" name="Text Box 32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6" name="Text Box 32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7" name="Text Box 32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8" name="Text Box 32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89" name="Text Box 32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0" name="Text Box 32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1" name="Text Box 32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2" name="Text Box 32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3" name="Text Box 32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4" name="Text Box 33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5" name="Text Box 33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6" name="Text Box 33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7" name="Text Box 33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8" name="Text Box 33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899" name="Text Box 33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0" name="Text Box 33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1" name="Text Box 33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2" name="Text Box 33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3" name="Text Box 33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4" name="Text Box 33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5" name="Text Box 33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6" name="Text Box 33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7" name="Text Box 33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8" name="Text Box 33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09" name="Text Box 33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0" name="Text Box 33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1" name="Text Box 33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2" name="Text Box 33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3" name="Text Box 33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4" name="Text Box 33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5" name="Text Box 33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6" name="Text Box 33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7" name="Text Box 33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8" name="Text Box 33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19" name="Text Box 33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0" name="Text Box 33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1" name="Text Box 33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2" name="Text Box 33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3" name="Text Box 33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4" name="Text Box 33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5" name="Text Box 33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6" name="Text Box 33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7" name="Text Box 33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8" name="Text Box 33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29" name="Text Box 33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0" name="Text Box 33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1" name="Text Box 33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2" name="Text Box 33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3" name="Text Box 33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4" name="Text Box 33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5" name="Text Box 33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6" name="Text Box 33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7" name="Text Box 33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8" name="Text Box 33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39" name="Text Box 33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0" name="Text Box 33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1" name="Text Box 33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2" name="Text Box 33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3" name="Text Box 33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4" name="Text Box 33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5" name="Text Box 33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6" name="Text Box 33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7" name="Text Box 33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8" name="Text Box 33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49" name="Text Box 33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0" name="Text Box 33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1" name="Text Box 33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2" name="Text Box 33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3" name="Text Box 33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4" name="Text Box 33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5" name="Text Box 33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6" name="Text Box 33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7" name="Text Box 33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8" name="Text Box 33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59" name="Text Box 33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0" name="Text Box 33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1" name="Text Box 33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2" name="Text Box 33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3" name="Text Box 33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4" name="Text Box 33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5" name="Text Box 33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6" name="Text Box 33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7" name="Text Box 33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8" name="Text Box 33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69" name="Text Box 33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0" name="Text Box 33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1" name="Text Box 33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2" name="Text Box 33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3" name="Text Box 33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4" name="Text Box 33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5" name="Text Box 33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6" name="Text Box 33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7" name="Text Box 33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8" name="Text Box 33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79" name="Text Box 33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0" name="Text Box 33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1" name="Text Box 33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2" name="Text Box 33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3" name="Text Box 33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4" name="Text Box 33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5" name="Text Box 33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6" name="Text Box 33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7" name="Text Box 33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8" name="Text Box 33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89" name="Text Box 33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0" name="Text Box 33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1" name="Text Box 33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2" name="Text Box 33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3" name="Text Box 33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4" name="Text Box 34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5" name="Text Box 34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6" name="Text Box 34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7" name="Text Box 34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8" name="Text Box 34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6999" name="Text Box 34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0" name="Text Box 34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1" name="Text Box 34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2" name="Text Box 34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3" name="Text Box 34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4" name="Text Box 34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5" name="Text Box 34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6" name="Text Box 34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7" name="Text Box 34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8" name="Text Box 34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09" name="Text Box 34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0" name="Text Box 34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1" name="Text Box 34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2" name="Text Box 34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3" name="Text Box 34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4" name="Text Box 34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5" name="Text Box 34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6" name="Text Box 34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7" name="Text Box 34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8" name="Text Box 34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19" name="Text Box 34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0" name="Text Box 34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1" name="Text Box 34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2" name="Text Box 34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3" name="Text Box 34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4" name="Text Box 34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5" name="Text Box 34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6" name="Text Box 34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7" name="Text Box 34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8" name="Text Box 34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29" name="Text Box 34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0" name="Text Box 34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1" name="Text Box 34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2" name="Text Box 34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3" name="Text Box 34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4" name="Text Box 34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5" name="Text Box 34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6" name="Text Box 34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7" name="Text Box 34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8" name="Text Box 34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39" name="Text Box 34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0" name="Text Box 34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1" name="Text Box 34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2" name="Text Box 34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3" name="Text Box 34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4" name="Text Box 34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5" name="Text Box 34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6" name="Text Box 34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7" name="Text Box 34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8" name="Text Box 34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49" name="Text Box 34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0" name="Text Box 34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1" name="Text Box 34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2" name="Text Box 34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3" name="Text Box 34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4" name="Text Box 34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5" name="Text Box 34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6" name="Text Box 34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7" name="Text Box 34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8" name="Text Box 34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59" name="Text Box 34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0" name="Text Box 34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1" name="Text Box 34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2" name="Text Box 34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3" name="Text Box 34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4" name="Text Box 34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5" name="Text Box 34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6" name="Text Box 34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7" name="Text Box 34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8" name="Text Box 34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69" name="Text Box 34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0" name="Text Box 34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1" name="Text Box 34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2" name="Text Box 34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3" name="Text Box 34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4" name="Text Box 34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5" name="Text Box 34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6" name="Text Box 34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7" name="Text Box 34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8" name="Text Box 34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79" name="Text Box 34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0" name="Text Box 34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1" name="Text Box 34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2" name="Text Box 34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3" name="Text Box 34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4" name="Text Box 34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5" name="Text Box 34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6" name="Text Box 34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7" name="Text Box 34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8" name="Text Box 34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89" name="Text Box 34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0" name="Text Box 34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1" name="Text Box 34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2" name="Text Box 34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3" name="Text Box 34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4" name="Text Box 35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5" name="Text Box 35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6" name="Text Box 35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7" name="Text Box 35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8" name="Text Box 35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099" name="Text Box 35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0" name="Text Box 35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1" name="Text Box 35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2" name="Text Box 35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3" name="Text Box 35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4" name="Text Box 35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5" name="Text Box 35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6" name="Text Box 35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7" name="Text Box 35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8" name="Text Box 35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09" name="Text Box 35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0" name="Text Box 35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1" name="Text Box 35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2" name="Text Box 35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3" name="Text Box 35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4" name="Text Box 35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5" name="Text Box 35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6" name="Text Box 35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7" name="Text Box 35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8" name="Text Box 35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19" name="Text Box 35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0" name="Text Box 35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1" name="Text Box 35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2" name="Text Box 35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3" name="Text Box 35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4" name="Text Box 35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5" name="Text Box 35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6" name="Text Box 35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7" name="Text Box 35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8" name="Text Box 35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29" name="Text Box 35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0" name="Text Box 35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1" name="Text Box 35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2" name="Text Box 35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3" name="Text Box 35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4" name="Text Box 35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5" name="Text Box 35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6" name="Text Box 35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7" name="Text Box 35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8" name="Text Box 35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39" name="Text Box 35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0" name="Text Box 35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1" name="Text Box 35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2" name="Text Box 35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3" name="Text Box 35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4" name="Text Box 35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5" name="Text Box 35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6" name="Text Box 35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7" name="Text Box 35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8" name="Text Box 35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49" name="Text Box 35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0" name="Text Box 35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1" name="Text Box 35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2" name="Text Box 35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3" name="Text Box 35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4" name="Text Box 35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5" name="Text Box 35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6" name="Text Box 35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7" name="Text Box 35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8" name="Text Box 35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59" name="Text Box 35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0" name="Text Box 35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1" name="Text Box 35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2" name="Text Box 35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3" name="Text Box 35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4" name="Text Box 35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5" name="Text Box 35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6" name="Text Box 35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7" name="Text Box 35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8" name="Text Box 35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69" name="Text Box 35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0" name="Text Box 35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1" name="Text Box 35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2" name="Text Box 35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3" name="Text Box 35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4" name="Text Box 35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5" name="Text Box 35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6" name="Text Box 35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7" name="Text Box 35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8" name="Text Box 35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79" name="Text Box 35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0" name="Text Box 35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1" name="Text Box 35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2" name="Text Box 35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3" name="Text Box 35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4" name="Text Box 35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5" name="Text Box 35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6" name="Text Box 35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7" name="Text Box 35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8" name="Text Box 35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89" name="Text Box 35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0" name="Text Box 35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1" name="Text Box 35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2" name="Text Box 35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3" name="Text Box 35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4" name="Text Box 36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5" name="Text Box 36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6" name="Text Box 36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7" name="Text Box 36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8" name="Text Box 36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199" name="Text Box 36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0" name="Text Box 36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1" name="Text Box 36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2" name="Text Box 36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3" name="Text Box 36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4" name="Text Box 36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5" name="Text Box 36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6" name="Text Box 36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7" name="Text Box 36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8" name="Text Box 36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09" name="Text Box 36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0" name="Text Box 36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1" name="Text Box 36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2" name="Text Box 36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3" name="Text Box 36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4" name="Text Box 36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5" name="Text Box 36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6" name="Text Box 36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7" name="Text Box 36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8" name="Text Box 36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19" name="Text Box 36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0" name="Text Box 36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1" name="Text Box 36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2" name="Text Box 36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3" name="Text Box 36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4" name="Text Box 36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5" name="Text Box 36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6" name="Text Box 36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7" name="Text Box 36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8" name="Text Box 36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29" name="Text Box 36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0" name="Text Box 36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1" name="Text Box 36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2" name="Text Box 36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3" name="Text Box 36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4" name="Text Box 36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5" name="Text Box 36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6" name="Text Box 36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7" name="Text Box 36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8" name="Text Box 36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39" name="Text Box 36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0" name="Text Box 36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1" name="Text Box 36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2" name="Text Box 36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3" name="Text Box 36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4" name="Text Box 36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5" name="Text Box 36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6" name="Text Box 36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7" name="Text Box 36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8" name="Text Box 36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49" name="Text Box 36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0" name="Text Box 36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1" name="Text Box 36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2" name="Text Box 36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3" name="Text Box 36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4" name="Text Box 36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5" name="Text Box 36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6" name="Text Box 36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7" name="Text Box 36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8" name="Text Box 36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59" name="Text Box 36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0" name="Text Box 36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1" name="Text Box 36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2" name="Text Box 36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3" name="Text Box 36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4" name="Text Box 36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5" name="Text Box 36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6" name="Text Box 36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7" name="Text Box 36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8" name="Text Box 36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69" name="Text Box 36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0" name="Text Box 36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1" name="Text Box 36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2" name="Text Box 36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3" name="Text Box 36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4" name="Text Box 36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5" name="Text Box 36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6" name="Text Box 36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7" name="Text Box 36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8" name="Text Box 36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79" name="Text Box 36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0" name="Text Box 36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1" name="Text Box 36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2" name="Text Box 36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3" name="Text Box 36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4" name="Text Box 36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5" name="Text Box 36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6" name="Text Box 36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7" name="Text Box 36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8" name="Text Box 36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89" name="Text Box 36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0" name="Text Box 36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1" name="Text Box 36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2" name="Text Box 36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3" name="Text Box 36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4" name="Text Box 37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5" name="Text Box 37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6" name="Text Box 37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7" name="Text Box 37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8" name="Text Box 37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299" name="Text Box 37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0" name="Text Box 37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1" name="Text Box 37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2" name="Text Box 37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3" name="Text Box 37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4" name="Text Box 37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5" name="Text Box 37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6" name="Text Box 37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7" name="Text Box 37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8" name="Text Box 37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09" name="Text Box 37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0" name="Text Box 37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1" name="Text Box 37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2" name="Text Box 37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3" name="Text Box 37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4" name="Text Box 37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5" name="Text Box 37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6" name="Text Box 37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7" name="Text Box 37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8" name="Text Box 37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19" name="Text Box 37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0" name="Text Box 37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1" name="Text Box 37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2" name="Text Box 37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3" name="Text Box 37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4" name="Text Box 37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5" name="Text Box 37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6" name="Text Box 37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7" name="Text Box 37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8" name="Text Box 37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29" name="Text Box 37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0" name="Text Box 37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1" name="Text Box 37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2" name="Text Box 37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3" name="Text Box 37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4" name="Text Box 37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5" name="Text Box 37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6" name="Text Box 37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7" name="Text Box 37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8" name="Text Box 37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39" name="Text Box 37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0" name="Text Box 37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1" name="Text Box 37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2" name="Text Box 37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3" name="Text Box 37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4" name="Text Box 37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5" name="Text Box 37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6" name="Text Box 37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7" name="Text Box 37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8" name="Text Box 37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49" name="Text Box 37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0" name="Text Box 37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1" name="Text Box 37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2" name="Text Box 37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3" name="Text Box 37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4" name="Text Box 37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5" name="Text Box 37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6" name="Text Box 37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7" name="Text Box 37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8" name="Text Box 37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59" name="Text Box 37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0" name="Text Box 37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1" name="Text Box 37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2" name="Text Box 37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3" name="Text Box 37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4" name="Text Box 37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5" name="Text Box 37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6" name="Text Box 37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7" name="Text Box 37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8" name="Text Box 37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69" name="Text Box 37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0" name="Text Box 37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1" name="Text Box 37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2" name="Text Box 37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3" name="Text Box 37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4" name="Text Box 37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5" name="Text Box 37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6" name="Text Box 37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7" name="Text Box 37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8" name="Text Box 37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79" name="Text Box 37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0" name="Text Box 37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1" name="Text Box 37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2" name="Text Box 37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3" name="Text Box 37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4" name="Text Box 37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5" name="Text Box 37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6" name="Text Box 37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7" name="Text Box 37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8" name="Text Box 37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89" name="Text Box 37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0" name="Text Box 37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1" name="Text Box 37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2" name="Text Box 37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3" name="Text Box 37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4" name="Text Box 38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5" name="Text Box 38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6" name="Text Box 38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7" name="Text Box 38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8" name="Text Box 38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399" name="Text Box 38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0" name="Text Box 38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1" name="Text Box 38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2" name="Text Box 38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3" name="Text Box 38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4" name="Text Box 38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5" name="Text Box 38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6" name="Text Box 38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7" name="Text Box 38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8" name="Text Box 38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09" name="Text Box 38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0" name="Text Box 38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1" name="Text Box 38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2" name="Text Box 38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3" name="Text Box 38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4" name="Text Box 38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5" name="Text Box 38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6" name="Text Box 38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7" name="Text Box 38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8" name="Text Box 38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19" name="Text Box 38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0" name="Text Box 38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1" name="Text Box 38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2" name="Text Box 38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3" name="Text Box 38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4" name="Text Box 38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5" name="Text Box 38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6" name="Text Box 38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7" name="Text Box 38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8" name="Text Box 38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29" name="Text Box 38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0" name="Text Box 38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1" name="Text Box 38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2" name="Text Box 38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3" name="Text Box 38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4" name="Text Box 38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5" name="Text Box 38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6" name="Text Box 38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7" name="Text Box 38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8" name="Text Box 38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39" name="Text Box 38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0" name="Text Box 38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1" name="Text Box 38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2" name="Text Box 38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3" name="Text Box 38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4" name="Text Box 38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5" name="Text Box 38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6" name="Text Box 38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7" name="Text Box 38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8" name="Text Box 38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49" name="Text Box 38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0" name="Text Box 38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1" name="Text Box 38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2" name="Text Box 38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3" name="Text Box 38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4" name="Text Box 38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5" name="Text Box 38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6" name="Text Box 38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7" name="Text Box 38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8" name="Text Box 38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59" name="Text Box 38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0" name="Text Box 38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1" name="Text Box 38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2" name="Text Box 38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3" name="Text Box 38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4" name="Text Box 38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5" name="Text Box 38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6" name="Text Box 38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7" name="Text Box 38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8" name="Text Box 38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69" name="Text Box 38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0" name="Text Box 38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1" name="Text Box 38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2" name="Text Box 38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3" name="Text Box 38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4" name="Text Box 38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5" name="Text Box 38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6" name="Text Box 38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7" name="Text Box 38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8" name="Text Box 38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79" name="Text Box 38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0" name="Text Box 38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1" name="Text Box 38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2" name="Text Box 38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3" name="Text Box 38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4" name="Text Box 38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5" name="Text Box 38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6" name="Text Box 38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7" name="Text Box 38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8" name="Text Box 38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89" name="Text Box 38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0" name="Text Box 38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1" name="Text Box 38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2" name="Text Box 38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3" name="Text Box 38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4" name="Text Box 39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5" name="Text Box 39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6" name="Text Box 39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7" name="Text Box 39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8" name="Text Box 39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499" name="Text Box 39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0" name="Text Box 39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1" name="Text Box 39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2" name="Text Box 39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3" name="Text Box 39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4" name="Text Box 39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5" name="Text Box 39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6" name="Text Box 39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7" name="Text Box 39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8" name="Text Box 39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09" name="Text Box 39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0" name="Text Box 39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1" name="Text Box 39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2" name="Text Box 39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3" name="Text Box 39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4" name="Text Box 39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5" name="Text Box 39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6" name="Text Box 39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7" name="Text Box 39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8" name="Text Box 39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19" name="Text Box 39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0" name="Text Box 39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1" name="Text Box 39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2" name="Text Box 39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3" name="Text Box 39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4" name="Text Box 39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5" name="Text Box 39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6" name="Text Box 39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7" name="Text Box 39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8" name="Text Box 39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29" name="Text Box 39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0" name="Text Box 39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1" name="Text Box 39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2" name="Text Box 39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3" name="Text Box 39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4" name="Text Box 39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5" name="Text Box 39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6" name="Text Box 39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7" name="Text Box 39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8" name="Text Box 39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39" name="Text Box 39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0" name="Text Box 39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1" name="Text Box 39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2" name="Text Box 39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3" name="Text Box 39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4" name="Text Box 39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5" name="Text Box 39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6" name="Text Box 39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7" name="Text Box 39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8" name="Text Box 39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49" name="Text Box 39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0" name="Text Box 39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1" name="Text Box 39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2" name="Text Box 39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3" name="Text Box 39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4" name="Text Box 39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5" name="Text Box 39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6" name="Text Box 39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7" name="Text Box 39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8" name="Text Box 39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59" name="Text Box 39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0" name="Text Box 39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1" name="Text Box 39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2" name="Text Box 39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3" name="Text Box 39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4" name="Text Box 39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5" name="Text Box 39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6" name="Text Box 39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7" name="Text Box 39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8" name="Text Box 39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69" name="Text Box 39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0" name="Text Box 39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1" name="Text Box 39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2" name="Text Box 39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3" name="Text Box 39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4" name="Text Box 39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5" name="Text Box 39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6" name="Text Box 39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7" name="Text Box 39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8" name="Text Box 39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79" name="Text Box 39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0" name="Text Box 39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1" name="Text Box 39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2" name="Text Box 39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3" name="Text Box 39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4" name="Text Box 39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5" name="Text Box 39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6" name="Text Box 39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7" name="Text Box 39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8" name="Text Box 39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89" name="Text Box 39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0" name="Text Box 39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1" name="Text Box 39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2" name="Text Box 39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3" name="Text Box 39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4" name="Text Box 40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5" name="Text Box 40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6" name="Text Box 40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7" name="Text Box 40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8" name="Text Box 40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599" name="Text Box 40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0" name="Text Box 40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1" name="Text Box 40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2" name="Text Box 40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3" name="Text Box 40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4" name="Text Box 40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5" name="Text Box 40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6" name="Text Box 40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7" name="Text Box 40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8" name="Text Box 40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09" name="Text Box 40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0" name="Text Box 40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1" name="Text Box 40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2" name="Text Box 40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3" name="Text Box 40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4" name="Text Box 40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5" name="Text Box 40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6" name="Text Box 40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7" name="Text Box 40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8" name="Text Box 40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19" name="Text Box 40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0" name="Text Box 40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1" name="Text Box 40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2" name="Text Box 40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3" name="Text Box 40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4" name="Text Box 40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5" name="Text Box 40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6" name="Text Box 40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7" name="Text Box 40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8" name="Text Box 40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29" name="Text Box 40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0" name="Text Box 40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1" name="Text Box 40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2" name="Text Box 40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3" name="Text Box 40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4" name="Text Box 40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5" name="Text Box 40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6" name="Text Box 40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7" name="Text Box 40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8" name="Text Box 40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39" name="Text Box 40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0" name="Text Box 40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1" name="Text Box 40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2" name="Text Box 40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3" name="Text Box 40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4" name="Text Box 40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5" name="Text Box 40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6" name="Text Box 40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7" name="Text Box 40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8" name="Text Box 40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49" name="Text Box 40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0" name="Text Box 40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1" name="Text Box 40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2" name="Text Box 40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3" name="Text Box 40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4" name="Text Box 40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5" name="Text Box 40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6" name="Text Box 40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7" name="Text Box 40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8" name="Text Box 40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59" name="Text Box 40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0" name="Text Box 40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1" name="Text Box 40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2" name="Text Box 40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3" name="Text Box 40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4" name="Text Box 40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5" name="Text Box 40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6" name="Text Box 40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7" name="Text Box 40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8" name="Text Box 40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69" name="Text Box 40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0" name="Text Box 40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1" name="Text Box 40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2" name="Text Box 40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3" name="Text Box 40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4" name="Text Box 40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5" name="Text Box 40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6" name="Text Box 40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7" name="Text Box 40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8" name="Text Box 40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79" name="Text Box 40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0" name="Text Box 40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1" name="Text Box 40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2" name="Text Box 40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3" name="Text Box 40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4" name="Text Box 40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5" name="Text Box 40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6" name="Text Box 40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7" name="Text Box 40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8" name="Text Box 40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89" name="Text Box 40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0" name="Text Box 40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1" name="Text Box 40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2" name="Text Box 40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3" name="Text Box 40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4" name="Text Box 41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5" name="Text Box 41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6" name="Text Box 41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7" name="Text Box 41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8" name="Text Box 41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699" name="Text Box 41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0" name="Text Box 41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1" name="Text Box 41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2" name="Text Box 41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3" name="Text Box 41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4" name="Text Box 41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5" name="Text Box 41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6" name="Text Box 41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7" name="Text Box 41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8" name="Text Box 41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09" name="Text Box 41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0" name="Text Box 41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1" name="Text Box 41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2" name="Text Box 41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3" name="Text Box 41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4" name="Text Box 41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5" name="Text Box 41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6" name="Text Box 41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7" name="Text Box 41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8" name="Text Box 41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19" name="Text Box 41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0" name="Text Box 41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1" name="Text Box 41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2" name="Text Box 41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3" name="Text Box 41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4" name="Text Box 41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5" name="Text Box 41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6" name="Text Box 41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7" name="Text Box 41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8" name="Text Box 41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29" name="Text Box 41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0" name="Text Box 41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1" name="Text Box 41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2" name="Text Box 41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3" name="Text Box 41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4" name="Text Box 41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5" name="Text Box 41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6" name="Text Box 41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7" name="Text Box 41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8" name="Text Box 41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39" name="Text Box 41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0" name="Text Box 41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1" name="Text Box 41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2" name="Text Box 41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3" name="Text Box 41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4" name="Text Box 41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5" name="Text Box 41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6" name="Text Box 41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7" name="Text Box 41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8" name="Text Box 41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49" name="Text Box 41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0" name="Text Box 41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1" name="Text Box 41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2" name="Text Box 41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3" name="Text Box 41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4" name="Text Box 41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5" name="Text Box 41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6" name="Text Box 41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7" name="Text Box 41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8" name="Text Box 41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59" name="Text Box 41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0" name="Text Box 41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1" name="Text Box 41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2" name="Text Box 41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3" name="Text Box 41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4" name="Text Box 41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5" name="Text Box 41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6" name="Text Box 41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7" name="Text Box 41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8" name="Text Box 41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69" name="Text Box 41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0" name="Text Box 41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1" name="Text Box 41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2" name="Text Box 41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3" name="Text Box 41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4" name="Text Box 41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5" name="Text Box 41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6" name="Text Box 41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7" name="Text Box 41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8" name="Text Box 41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79" name="Text Box 41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0" name="Text Box 41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1" name="Text Box 41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2" name="Text Box 41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3" name="Text Box 41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4" name="Text Box 41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5" name="Text Box 41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6" name="Text Box 41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7" name="Text Box 41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8" name="Text Box 41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89" name="Text Box 41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0" name="Text Box 41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1" name="Text Box 41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2" name="Text Box 41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3" name="Text Box 41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4" name="Text Box 42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5" name="Text Box 42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6" name="Text Box 42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7" name="Text Box 42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8" name="Text Box 42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799" name="Text Box 42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0" name="Text Box 42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1" name="Text Box 42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2" name="Text Box 42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3" name="Text Box 42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4" name="Text Box 42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5" name="Text Box 42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6" name="Text Box 42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7" name="Text Box 42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8" name="Text Box 42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09" name="Text Box 42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0" name="Text Box 42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1" name="Text Box 42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2" name="Text Box 42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3" name="Text Box 42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4" name="Text Box 42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5" name="Text Box 42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6" name="Text Box 42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7" name="Text Box 42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8" name="Text Box 42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19" name="Text Box 42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0" name="Text Box 42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1" name="Text Box 42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2" name="Text Box 42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3" name="Text Box 42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4" name="Text Box 42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5" name="Text Box 42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6" name="Text Box 42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7" name="Text Box 42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8" name="Text Box 42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29" name="Text Box 42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0" name="Text Box 42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1" name="Text Box 42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2" name="Text Box 42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3" name="Text Box 42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4" name="Text Box 42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5" name="Text Box 42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6" name="Text Box 42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7" name="Text Box 42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8" name="Text Box 42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39" name="Text Box 42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0" name="Text Box 42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1" name="Text Box 42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2" name="Text Box 42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3" name="Text Box 42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4" name="Text Box 42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5" name="Text Box 42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6" name="Text Box 42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7" name="Text Box 42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8" name="Text Box 42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49" name="Text Box 42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0" name="Text Box 42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1" name="Text Box 42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2" name="Text Box 42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3" name="Text Box 42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4" name="Text Box 42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5" name="Text Box 42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6" name="Text Box 42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7" name="Text Box 42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8" name="Text Box 42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59" name="Text Box 42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0" name="Text Box 42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1" name="Text Box 42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2" name="Text Box 42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3" name="Text Box 42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4" name="Text Box 42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5" name="Text Box 42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6" name="Text Box 42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7" name="Text Box 42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8" name="Text Box 42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69" name="Text Box 42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0" name="Text Box 42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1" name="Text Box 42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2" name="Text Box 42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3" name="Text Box 42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4" name="Text Box 42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5" name="Text Box 42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6" name="Text Box 42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7" name="Text Box 42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8" name="Text Box 42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79" name="Text Box 42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0" name="Text Box 42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1" name="Text Box 42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2" name="Text Box 42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3" name="Text Box 42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4" name="Text Box 42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5" name="Text Box 42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6" name="Text Box 42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7" name="Text Box 42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8" name="Text Box 42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89" name="Text Box 42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0" name="Text Box 42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1" name="Text Box 42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2" name="Text Box 42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3" name="Text Box 42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4" name="Text Box 43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5" name="Text Box 43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6" name="Text Box 43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7" name="Text Box 43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8" name="Text Box 43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899" name="Text Box 43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0" name="Text Box 43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1" name="Text Box 43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2" name="Text Box 43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3" name="Text Box 43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4" name="Text Box 43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5" name="Text Box 43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6" name="Text Box 43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7" name="Text Box 43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8" name="Text Box 43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09" name="Text Box 43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0" name="Text Box 43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1" name="Text Box 43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2" name="Text Box 43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3" name="Text Box 43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4" name="Text Box 43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5" name="Text Box 43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6" name="Text Box 43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7" name="Text Box 43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8" name="Text Box 43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19" name="Text Box 43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0" name="Text Box 43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1" name="Text Box 43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2" name="Text Box 43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3" name="Text Box 43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4" name="Text Box 43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5" name="Text Box 43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6" name="Text Box 43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7" name="Text Box 43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8" name="Text Box 43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29" name="Text Box 43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0" name="Text Box 43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1" name="Text Box 43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2" name="Text Box 43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3" name="Text Box 43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4" name="Text Box 43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5" name="Text Box 43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6" name="Text Box 43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7" name="Text Box 43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8" name="Text Box 43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39" name="Text Box 43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0" name="Text Box 43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1" name="Text Box 43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2" name="Text Box 43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3" name="Text Box 43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4" name="Text Box 43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5" name="Text Box 43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6" name="Text Box 43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7" name="Text Box 43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8" name="Text Box 43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49" name="Text Box 43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0" name="Text Box 43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1" name="Text Box 43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2" name="Text Box 43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3" name="Text Box 43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4" name="Text Box 43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5" name="Text Box 43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6" name="Text Box 43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7" name="Text Box 43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8" name="Text Box 43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59" name="Text Box 43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0" name="Text Box 43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1" name="Text Box 43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2" name="Text Box 43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3" name="Text Box 43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4" name="Text Box 43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5" name="Text Box 43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6" name="Text Box 43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7" name="Text Box 43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8" name="Text Box 43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69" name="Text Box 43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0" name="Text Box 43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1" name="Text Box 43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2" name="Text Box 43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3" name="Text Box 43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4" name="Text Box 43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5" name="Text Box 43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6" name="Text Box 43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7" name="Text Box 43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8" name="Text Box 43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79" name="Text Box 43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0" name="Text Box 43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1" name="Text Box 43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2" name="Text Box 43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3" name="Text Box 43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4" name="Text Box 43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5" name="Text Box 43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6" name="Text Box 43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7" name="Text Box 43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8" name="Text Box 43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89" name="Text Box 43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0" name="Text Box 43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1" name="Text Box 43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2" name="Text Box 43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3" name="Text Box 43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4" name="Text Box 44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5" name="Text Box 44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6" name="Text Box 44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7" name="Text Box 44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8" name="Text Box 44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7999" name="Text Box 44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0" name="Text Box 44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1" name="Text Box 44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2" name="Text Box 44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3" name="Text Box 44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4" name="Text Box 44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5" name="Text Box 44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6" name="Text Box 44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7" name="Text Box 44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8" name="Text Box 44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09" name="Text Box 44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0" name="Text Box 44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1" name="Text Box 44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2" name="Text Box 44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3" name="Text Box 44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4" name="Text Box 44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5" name="Text Box 44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6" name="Text Box 44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7" name="Text Box 44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8" name="Text Box 44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19" name="Text Box 44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0" name="Text Box 44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1" name="Text Box 44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2" name="Text Box 44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3" name="Text Box 44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4" name="Text Box 44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5" name="Text Box 44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6" name="Text Box 44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7" name="Text Box 44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8" name="Text Box 44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29" name="Text Box 44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0" name="Text Box 44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1" name="Text Box 44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2" name="Text Box 44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3" name="Text Box 44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4" name="Text Box 44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5" name="Text Box 44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6" name="Text Box 44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7" name="Text Box 44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8" name="Text Box 44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39" name="Text Box 44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0" name="Text Box 44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1" name="Text Box 44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2" name="Text Box 44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3" name="Text Box 44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4" name="Text Box 44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5" name="Text Box 44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6" name="Text Box 44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7" name="Text Box 44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8" name="Text Box 44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49" name="Text Box 44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0" name="Text Box 44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1" name="Text Box 44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2" name="Text Box 44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3" name="Text Box 44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4" name="Text Box 44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5" name="Text Box 44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6" name="Text Box 44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7" name="Text Box 44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8" name="Text Box 44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59" name="Text Box 44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0" name="Text Box 44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1" name="Text Box 44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2" name="Text Box 44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3" name="Text Box 44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4" name="Text Box 44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5" name="Text Box 44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6" name="Text Box 44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7" name="Text Box 44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8" name="Text Box 44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69" name="Text Box 44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0" name="Text Box 44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1" name="Text Box 44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2" name="Text Box 44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3" name="Text Box 44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4" name="Text Box 44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5" name="Text Box 44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6" name="Text Box 44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7" name="Text Box 44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8" name="Text Box 44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79" name="Text Box 44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0" name="Text Box 44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1" name="Text Box 44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2" name="Text Box 44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3" name="Text Box 44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4" name="Text Box 44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5" name="Text Box 44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6" name="Text Box 44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7" name="Text Box 44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8" name="Text Box 44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89" name="Text Box 44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0" name="Text Box 44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1" name="Text Box 44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2" name="Text Box 44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3" name="Text Box 44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4" name="Text Box 45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5" name="Text Box 45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6" name="Text Box 45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7" name="Text Box 45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8" name="Text Box 45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099" name="Text Box 45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0" name="Text Box 45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1" name="Text Box 45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2" name="Text Box 45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3" name="Text Box 45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4" name="Text Box 45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5" name="Text Box 45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6" name="Text Box 45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7" name="Text Box 45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8" name="Text Box 45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09" name="Text Box 45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0" name="Text Box 45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1" name="Text Box 45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2" name="Text Box 45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3" name="Text Box 45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4" name="Text Box 45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5" name="Text Box 45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6" name="Text Box 45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7" name="Text Box 45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8" name="Text Box 45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19" name="Text Box 45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0" name="Text Box 45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1" name="Text Box 45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2" name="Text Box 45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3" name="Text Box 45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4" name="Text Box 45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5" name="Text Box 45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6" name="Text Box 45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7" name="Text Box 45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8" name="Text Box 45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29" name="Text Box 45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0" name="Text Box 45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1" name="Text Box 45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2" name="Text Box 45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3" name="Text Box 45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4" name="Text Box 45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5" name="Text Box 45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6" name="Text Box 45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7" name="Text Box 45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8" name="Text Box 45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39" name="Text Box 45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0" name="Text Box 45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1" name="Text Box 45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2" name="Text Box 45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3" name="Text Box 45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4" name="Text Box 45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5" name="Text Box 45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6" name="Text Box 45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7" name="Text Box 45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8" name="Text Box 45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49" name="Text Box 45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0" name="Text Box 45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1" name="Text Box 45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2" name="Text Box 45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3" name="Text Box 45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4" name="Text Box 45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5" name="Text Box 45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6" name="Text Box 45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7" name="Text Box 45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8" name="Text Box 45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59" name="Text Box 45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0" name="Text Box 45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1" name="Text Box 45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2" name="Text Box 45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3" name="Text Box 45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4" name="Text Box 45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5" name="Text Box 45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6" name="Text Box 45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7" name="Text Box 45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8" name="Text Box 45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69" name="Text Box 45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0" name="Text Box 45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1" name="Text Box 45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2" name="Text Box 45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3" name="Text Box 45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4" name="Text Box 45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5" name="Text Box 45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6" name="Text Box 45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7" name="Text Box 45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8" name="Text Box 45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79" name="Text Box 45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0" name="Text Box 45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1" name="Text Box 45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2" name="Text Box 45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3" name="Text Box 45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4" name="Text Box 45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5" name="Text Box 45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6" name="Text Box 45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7" name="Text Box 45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8" name="Text Box 45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89" name="Text Box 45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0" name="Text Box 45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1" name="Text Box 45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2" name="Text Box 45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3" name="Text Box 45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4" name="Text Box 46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5" name="Text Box 46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6" name="Text Box 46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7" name="Text Box 46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8" name="Text Box 46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199" name="Text Box 46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0" name="Text Box 46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1" name="Text Box 46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2" name="Text Box 46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3" name="Text Box 46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4" name="Text Box 46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5" name="Text Box 46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6" name="Text Box 46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7" name="Text Box 46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8" name="Text Box 46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09" name="Text Box 46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0" name="Text Box 46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1" name="Text Box 46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2" name="Text Box 46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3" name="Text Box 46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4" name="Text Box 46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5" name="Text Box 46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6" name="Text Box 46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7" name="Text Box 46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8" name="Text Box 46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19" name="Text Box 46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0" name="Text Box 46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1" name="Text Box 46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2" name="Text Box 46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3" name="Text Box 46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4" name="Text Box 46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5" name="Text Box 46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6" name="Text Box 46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7" name="Text Box 46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8" name="Text Box 46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29" name="Text Box 46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0" name="Text Box 46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1" name="Text Box 46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2" name="Text Box 46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3" name="Text Box 46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4" name="Text Box 46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5" name="Text Box 46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6" name="Text Box 46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7" name="Text Box 46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8" name="Text Box 46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39" name="Text Box 46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0" name="Text Box 46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1" name="Text Box 46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2" name="Text Box 46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3" name="Text Box 46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4" name="Text Box 46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5" name="Text Box 46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6" name="Text Box 46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7" name="Text Box 46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8" name="Text Box 46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49" name="Text Box 46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0" name="Text Box 46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1" name="Text Box 46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2" name="Text Box 46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3" name="Text Box 46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4" name="Text Box 46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5" name="Text Box 46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6" name="Text Box 46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7" name="Text Box 46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8" name="Text Box 46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59" name="Text Box 46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0" name="Text Box 46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1" name="Text Box 46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2" name="Text Box 46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3" name="Text Box 46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4" name="Text Box 46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5" name="Text Box 46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6" name="Text Box 46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7" name="Text Box 46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8" name="Text Box 46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69" name="Text Box 46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0" name="Text Box 46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1" name="Text Box 46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2" name="Text Box 46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3" name="Text Box 46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4" name="Text Box 46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5" name="Text Box 46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6" name="Text Box 46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7" name="Text Box 46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8" name="Text Box 46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79" name="Text Box 46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0" name="Text Box 46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1" name="Text Box 46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2" name="Text Box 46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3" name="Text Box 46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4" name="Text Box 46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5" name="Text Box 46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6" name="Text Box 46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7" name="Text Box 46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8" name="Text Box 46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89" name="Text Box 46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0" name="Text Box 46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1" name="Text Box 46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2" name="Text Box 46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3" name="Text Box 46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4" name="Text Box 47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5" name="Text Box 47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6" name="Text Box 47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7" name="Text Box 47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8" name="Text Box 47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299" name="Text Box 47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0" name="Text Box 47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1" name="Text Box 47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2" name="Text Box 47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3" name="Text Box 47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4" name="Text Box 47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5" name="Text Box 47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6" name="Text Box 47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7" name="Text Box 47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8" name="Text Box 47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09" name="Text Box 47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0" name="Text Box 47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1" name="Text Box 47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2" name="Text Box 47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3" name="Text Box 47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4" name="Text Box 47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5" name="Text Box 47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6" name="Text Box 47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7" name="Text Box 47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8" name="Text Box 47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19" name="Text Box 47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0" name="Text Box 47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1" name="Text Box 47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2" name="Text Box 47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3" name="Text Box 47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4" name="Text Box 47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5" name="Text Box 47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6" name="Text Box 47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7" name="Text Box 47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8" name="Text Box 47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29" name="Text Box 47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0" name="Text Box 47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1" name="Text Box 47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2" name="Text Box 47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3" name="Text Box 47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4" name="Text Box 47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5" name="Text Box 47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6" name="Text Box 47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7" name="Text Box 47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8" name="Text Box 47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39" name="Text Box 47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0" name="Text Box 47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1" name="Text Box 47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2" name="Text Box 47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3" name="Text Box 47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4" name="Text Box 47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5" name="Text Box 47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6" name="Text Box 47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7" name="Text Box 47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8" name="Text Box 47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49" name="Text Box 47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0" name="Text Box 47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1" name="Text Box 47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2" name="Text Box 47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3" name="Text Box 47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4" name="Text Box 47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5" name="Text Box 47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6" name="Text Box 47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7" name="Text Box 47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8" name="Text Box 47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59" name="Text Box 47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0" name="Text Box 47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1" name="Text Box 47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2" name="Text Box 47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3" name="Text Box 47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4" name="Text Box 47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5" name="Text Box 47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6" name="Text Box 47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7" name="Text Box 47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8" name="Text Box 47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69" name="Text Box 47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0" name="Text Box 47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1" name="Text Box 47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2" name="Text Box 47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3" name="Text Box 47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4" name="Text Box 47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5" name="Text Box 47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6" name="Text Box 47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7" name="Text Box 47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8" name="Text Box 47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79" name="Text Box 47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0" name="Text Box 47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1" name="Text Box 47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2" name="Text Box 47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3" name="Text Box 47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4" name="Text Box 47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5" name="Text Box 47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6" name="Text Box 47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7" name="Text Box 47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8" name="Text Box 47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89" name="Text Box 47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0" name="Text Box 47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1" name="Text Box 47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2" name="Text Box 47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3" name="Text Box 47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4" name="Text Box 48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5" name="Text Box 48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6" name="Text Box 48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7" name="Text Box 48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8" name="Text Box 48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399" name="Text Box 48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0" name="Text Box 48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1" name="Text Box 48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2" name="Text Box 48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3" name="Text Box 48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4" name="Text Box 48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5" name="Text Box 48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6" name="Text Box 48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7" name="Text Box 48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8" name="Text Box 48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09" name="Text Box 48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0" name="Text Box 48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1" name="Text Box 48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2" name="Text Box 48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3" name="Text Box 48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4" name="Text Box 48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5" name="Text Box 48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6" name="Text Box 48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7" name="Text Box 48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8" name="Text Box 48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19" name="Text Box 48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0" name="Text Box 48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1" name="Text Box 48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2" name="Text Box 48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3" name="Text Box 48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4" name="Text Box 48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5" name="Text Box 48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6" name="Text Box 48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7" name="Text Box 48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8" name="Text Box 48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29" name="Text Box 48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0" name="Text Box 48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1" name="Text Box 48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2" name="Text Box 48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3" name="Text Box 48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4" name="Text Box 48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5" name="Text Box 48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6" name="Text Box 48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7" name="Text Box 48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8" name="Text Box 48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39" name="Text Box 48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0" name="Text Box 48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1" name="Text Box 48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2" name="Text Box 48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3" name="Text Box 48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4" name="Text Box 48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5" name="Text Box 48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6" name="Text Box 48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7" name="Text Box 48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8" name="Text Box 48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49" name="Text Box 48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0" name="Text Box 48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1" name="Text Box 48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2" name="Text Box 48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3" name="Text Box 48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4" name="Text Box 48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5" name="Text Box 48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6" name="Text Box 48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7" name="Text Box 48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8" name="Text Box 48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59" name="Text Box 48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0" name="Text Box 48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1" name="Text Box 48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2" name="Text Box 48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3" name="Text Box 48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4" name="Text Box 48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5" name="Text Box 48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6" name="Text Box 48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7" name="Text Box 48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8" name="Text Box 48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69" name="Text Box 48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0" name="Text Box 48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1" name="Text Box 48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2" name="Text Box 48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3" name="Text Box 48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4" name="Text Box 48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5" name="Text Box 48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6" name="Text Box 48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7" name="Text Box 48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8" name="Text Box 48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79" name="Text Box 48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0" name="Text Box 48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1" name="Text Box 48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2" name="Text Box 48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3" name="Text Box 48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4" name="Text Box 48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5" name="Text Box 48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6" name="Text Box 48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7" name="Text Box 48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8" name="Text Box 48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89" name="Text Box 48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0" name="Text Box 48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1" name="Text Box 48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2" name="Text Box 48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3" name="Text Box 48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4" name="Text Box 49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5" name="Text Box 49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6" name="Text Box 49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7" name="Text Box 49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8" name="Text Box 49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499" name="Text Box 49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0" name="Text Box 49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1" name="Text Box 49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2" name="Text Box 49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3" name="Text Box 49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4" name="Text Box 49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5" name="Text Box 49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6" name="Text Box 49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7" name="Text Box 49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8" name="Text Box 49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09" name="Text Box 49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0" name="Text Box 49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1" name="Text Box 49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2" name="Text Box 49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3" name="Text Box 49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4" name="Text Box 49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5" name="Text Box 49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6" name="Text Box 49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7" name="Text Box 49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8" name="Text Box 49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19" name="Text Box 49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0" name="Text Box 49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1" name="Text Box 49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2" name="Text Box 49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3" name="Text Box 49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4" name="Text Box 49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5" name="Text Box 49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6" name="Text Box 49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7" name="Text Box 49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8" name="Text Box 49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29" name="Text Box 49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0" name="Text Box 49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1" name="Text Box 49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2" name="Text Box 49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3" name="Text Box 49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4" name="Text Box 49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5" name="Text Box 49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6" name="Text Box 49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7" name="Text Box 49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8" name="Text Box 49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39" name="Text Box 49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0" name="Text Box 49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1" name="Text Box 49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2" name="Text Box 49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3" name="Text Box 49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4" name="Text Box 49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5" name="Text Box 49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6" name="Text Box 49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7" name="Text Box 49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8" name="Text Box 49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49" name="Text Box 49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0" name="Text Box 49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1" name="Text Box 49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2" name="Text Box 49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3" name="Text Box 49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4" name="Text Box 49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5" name="Text Box 49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6" name="Text Box 49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7" name="Text Box 49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8" name="Text Box 49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59" name="Text Box 49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0" name="Text Box 49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1" name="Text Box 49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2" name="Text Box 49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3" name="Text Box 49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4" name="Text Box 49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5" name="Text Box 49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6" name="Text Box 49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7" name="Text Box 49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8" name="Text Box 49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69" name="Text Box 49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0" name="Text Box 49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1" name="Text Box 49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2" name="Text Box 49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3" name="Text Box 49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4" name="Text Box 49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5" name="Text Box 49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6" name="Text Box 49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7" name="Text Box 49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8" name="Text Box 49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79" name="Text Box 49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0" name="Text Box 49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1" name="Text Box 49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2" name="Text Box 49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3" name="Text Box 49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4" name="Text Box 49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5" name="Text Box 49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6" name="Text Box 49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7" name="Text Box 49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8" name="Text Box 49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89" name="Text Box 49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0" name="Text Box 49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1" name="Text Box 49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2" name="Text Box 49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3" name="Text Box 49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4" name="Text Box 50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5" name="Text Box 50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6" name="Text Box 50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7" name="Text Box 50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8" name="Text Box 50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599" name="Text Box 50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0" name="Text Box 50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1" name="Text Box 50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2" name="Text Box 50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3" name="Text Box 50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4" name="Text Box 50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5" name="Text Box 50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6" name="Text Box 50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7" name="Text Box 50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8" name="Text Box 50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09" name="Text Box 50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0" name="Text Box 50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1" name="Text Box 50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2" name="Text Box 50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3" name="Text Box 50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4" name="Text Box 50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5" name="Text Box 50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6" name="Text Box 50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7" name="Text Box 50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8" name="Text Box 50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19" name="Text Box 50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0" name="Text Box 50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1" name="Text Box 50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2" name="Text Box 50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3" name="Text Box 50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4" name="Text Box 50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5" name="Text Box 50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6" name="Text Box 50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7" name="Text Box 50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8" name="Text Box 50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29" name="Text Box 50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0" name="Text Box 50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1" name="Text Box 50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2" name="Text Box 50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3" name="Text Box 50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4" name="Text Box 50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5" name="Text Box 50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6" name="Text Box 50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7" name="Text Box 50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8" name="Text Box 50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39" name="Text Box 50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0" name="Text Box 50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1" name="Text Box 50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2" name="Text Box 50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3" name="Text Box 50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4" name="Text Box 50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5" name="Text Box 50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6" name="Text Box 50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7" name="Text Box 50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8" name="Text Box 50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49" name="Text Box 50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0" name="Text Box 50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1" name="Text Box 50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2" name="Text Box 50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3" name="Text Box 50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4" name="Text Box 50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5" name="Text Box 50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6" name="Text Box 50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7" name="Text Box 50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8" name="Text Box 50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59" name="Text Box 50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0" name="Text Box 50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1" name="Text Box 50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2" name="Text Box 50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3" name="Text Box 50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4" name="Text Box 50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5" name="Text Box 50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6" name="Text Box 50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7" name="Text Box 50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8" name="Text Box 50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69" name="Text Box 50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0" name="Text Box 50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1" name="Text Box 50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2" name="Text Box 50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3" name="Text Box 50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4" name="Text Box 50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5" name="Text Box 50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6" name="Text Box 50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7" name="Text Box 50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8" name="Text Box 50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79" name="Text Box 50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0" name="Text Box 50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1" name="Text Box 50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2" name="Text Box 50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3" name="Text Box 50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4" name="Text Box 50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5" name="Text Box 50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6" name="Text Box 50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7" name="Text Box 50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8" name="Text Box 50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89" name="Text Box 50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0" name="Text Box 50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1" name="Text Box 50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2" name="Text Box 50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3" name="Text Box 50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4" name="Text Box 51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5" name="Text Box 51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6" name="Text Box 51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7" name="Text Box 51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8" name="Text Box 51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699" name="Text Box 51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0" name="Text Box 51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1" name="Text Box 51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2" name="Text Box 51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3" name="Text Box 51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4" name="Text Box 51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5" name="Text Box 51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6" name="Text Box 51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7" name="Text Box 51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8" name="Text Box 51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09" name="Text Box 51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0" name="Text Box 51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1" name="Text Box 51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2" name="Text Box 51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3" name="Text Box 51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4" name="Text Box 51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5" name="Text Box 51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6" name="Text Box 51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7" name="Text Box 51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8" name="Text Box 51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19" name="Text Box 51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0" name="Text Box 51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1" name="Text Box 51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2" name="Text Box 51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3" name="Text Box 51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4" name="Text Box 51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5" name="Text Box 51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6" name="Text Box 51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7" name="Text Box 51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8" name="Text Box 51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29" name="Text Box 51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0" name="Text Box 51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1" name="Text Box 51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2" name="Text Box 51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3" name="Text Box 51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4" name="Text Box 51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5" name="Text Box 51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6" name="Text Box 51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7" name="Text Box 51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8" name="Text Box 51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39" name="Text Box 51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0" name="Text Box 51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1" name="Text Box 51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2" name="Text Box 51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3" name="Text Box 51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4" name="Text Box 51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5" name="Text Box 51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6" name="Text Box 51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7" name="Text Box 51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8" name="Text Box 51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49" name="Text Box 51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0" name="Text Box 51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1" name="Text Box 51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2" name="Text Box 51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3" name="Text Box 51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4" name="Text Box 51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5" name="Text Box 51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6" name="Text Box 516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7" name="Text Box 516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8" name="Text Box 516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59" name="Text Box 516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0" name="Text Box 516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1" name="Text Box 516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2" name="Text Box 516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3" name="Text Box 516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4" name="Text Box 517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5" name="Text Box 517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6" name="Text Box 517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7" name="Text Box 517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8" name="Text Box 517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69" name="Text Box 517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0" name="Text Box 517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1" name="Text Box 517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2" name="Text Box 517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3" name="Text Box 517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4" name="Text Box 518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5" name="Text Box 518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6" name="Text Box 518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7" name="Text Box 518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8" name="Text Box 518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79" name="Text Box 518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0" name="Text Box 518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1" name="Text Box 518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2" name="Text Box 518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3" name="Text Box 518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4" name="Text Box 519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5" name="Text Box 519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6" name="Text Box 519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7" name="Text Box 519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8" name="Text Box 519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89" name="Text Box 519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0" name="Text Box 519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1" name="Text Box 519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2" name="Text Box 519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3" name="Text Box 519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4" name="Text Box 520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5" name="Text Box 520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6" name="Text Box 520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7" name="Text Box 520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8" name="Text Box 520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799" name="Text Box 520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0" name="Text Box 520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1" name="Text Box 520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2" name="Text Box 520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3" name="Text Box 520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4" name="Text Box 521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5" name="Text Box 521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6" name="Text Box 521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7" name="Text Box 521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8" name="Text Box 521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09" name="Text Box 521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0" name="Text Box 521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1" name="Text Box 521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2" name="Text Box 521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3" name="Text Box 521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4" name="Text Box 522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5" name="Text Box 522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6" name="Text Box 522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7" name="Text Box 522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8" name="Text Box 522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19" name="Text Box 522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0" name="Text Box 522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1" name="Text Box 522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2" name="Text Box 522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3" name="Text Box 522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4" name="Text Box 523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5" name="Text Box 523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6" name="Text Box 523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7" name="Text Box 523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8" name="Text Box 523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29" name="Text Box 523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0" name="Text Box 523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1" name="Text Box 523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2" name="Text Box 523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3" name="Text Box 523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4" name="Text Box 524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5" name="Text Box 524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6" name="Text Box 524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7" name="Text Box 524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8" name="Text Box 524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39" name="Text Box 524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0" name="Text Box 524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1" name="Text Box 524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2" name="Text Box 524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3" name="Text Box 524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4" name="Text Box 525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5" name="Text Box 525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6" name="Text Box 5252"/>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7" name="Text Box 5253"/>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8" name="Text Box 5254"/>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49" name="Text Box 5255"/>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0" name="Text Box 5256"/>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1" name="Text Box 5257"/>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2" name="Text Box 5258"/>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3" name="Text Box 5259"/>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4" name="Text Box 5260"/>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1750</xdr:row>
      <xdr:rowOff>0</xdr:rowOff>
    </xdr:from>
    <xdr:ext cx="85725" cy="205410"/>
    <xdr:sp macro="" textlink="">
      <xdr:nvSpPr>
        <xdr:cNvPr id="18855" name="Text Box 5261"/>
        <xdr:cNvSpPr txBox="1">
          <a:spLocks noChangeArrowheads="1"/>
        </xdr:cNvSpPr>
      </xdr:nvSpPr>
      <xdr:spPr bwMode="auto">
        <a:xfrm>
          <a:off x="4686300" y="33337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1770</xdr:row>
      <xdr:rowOff>0</xdr:rowOff>
    </xdr:from>
    <xdr:to>
      <xdr:col>4</xdr:col>
      <xdr:colOff>85725</xdr:colOff>
      <xdr:row>1771</xdr:row>
      <xdr:rowOff>47625</xdr:rowOff>
    </xdr:to>
    <xdr:sp macro="" textlink="">
      <xdr:nvSpPr>
        <xdr:cNvPr id="18856" name="Text Box 25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57" name="Text Box 25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58" name="Text Box 25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59" name="Text Box 25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0" name="Text Box 25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1" name="Text Box 25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2" name="Text Box 25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3" name="Text Box 25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4" name="Text Box 25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5" name="Text Box 25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6" name="Text Box 25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7" name="Text Box 25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8" name="Text Box 25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69" name="Text Box 25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0" name="Text Box 26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1" name="Text Box 26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2" name="Text Box 26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3" name="Text Box 26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4" name="Text Box 26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5" name="Text Box 26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6" name="Text Box 26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7" name="Text Box 26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8" name="Text Box 26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79" name="Text Box 26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0" name="Text Box 26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1" name="Text Box 26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2" name="Text Box 26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3" name="Text Box 26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4" name="Text Box 26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5" name="Text Box 26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6" name="Text Box 26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7" name="Text Box 26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8" name="Text Box 26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89" name="Text Box 26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0" name="Text Box 26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1" name="Text Box 26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2" name="Text Box 26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3" name="Text Box 26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4" name="Text Box 26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5" name="Text Box 26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6" name="Text Box 26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7" name="Text Box 26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8" name="Text Box 26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899" name="Text Box 26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0" name="Text Box 26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1" name="Text Box 26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2" name="Text Box 26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3" name="Text Box 26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4" name="Text Box 26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5" name="Text Box 26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6" name="Text Box 26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7" name="Text Box 26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8" name="Text Box 26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09" name="Text Box 26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0" name="Text Box 26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1" name="Text Box 26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2" name="Text Box 26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3" name="Text Box 26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4" name="Text Box 26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5" name="Text Box 26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6" name="Text Box 26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7" name="Text Box 26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8" name="Text Box 26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19" name="Text Box 26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0" name="Text Box 26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1" name="Text Box 26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2" name="Text Box 26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3" name="Text Box 26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4" name="Text Box 26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5" name="Text Box 26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6" name="Text Box 26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7" name="Text Box 26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8" name="Text Box 27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29" name="Text Box 27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0" name="Text Box 27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1" name="Text Box 27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2" name="Text Box 27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3" name="Text Box 27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4" name="Text Box 27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5" name="Text Box 27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6" name="Text Box 27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7" name="Text Box 27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8" name="Text Box 27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39" name="Text Box 27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0" name="Text Box 27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1" name="Text Box 27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2" name="Text Box 27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3" name="Text Box 27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4" name="Text Box 27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5" name="Text Box 27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6" name="Text Box 27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7" name="Text Box 27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8" name="Text Box 27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49" name="Text Box 27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0" name="Text Box 27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1" name="Text Box 27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2" name="Text Box 27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3" name="Text Box 27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4" name="Text Box 27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5" name="Text Box 27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6" name="Text Box 27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7" name="Text Box 27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8" name="Text Box 27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59" name="Text Box 27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0" name="Text Box 27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1" name="Text Box 27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2" name="Text Box 27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3" name="Text Box 27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4" name="Text Box 27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5" name="Text Box 27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6" name="Text Box 27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7" name="Text Box 27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8" name="Text Box 27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69" name="Text Box 27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0" name="Text Box 27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1" name="Text Box 27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2" name="Text Box 27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3" name="Text Box 27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4" name="Text Box 27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5" name="Text Box 27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6" name="Text Box 27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7" name="Text Box 27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8" name="Text Box 27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79" name="Text Box 27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0" name="Text Box 27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1" name="Text Box 27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2" name="Text Box 27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3" name="Text Box 27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4" name="Text Box 27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5" name="Text Box 27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6" name="Text Box 27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7" name="Text Box 27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8" name="Text Box 27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89" name="Text Box 27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0" name="Text Box 27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1" name="Text Box 27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2" name="Text Box 27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3" name="Text Box 27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4" name="Text Box 27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5" name="Text Box 27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6" name="Text Box 27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7" name="Text Box 27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8" name="Text Box 27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8999" name="Text Box 27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0" name="Text Box 27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1" name="Text Box 27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2" name="Text Box 27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3" name="Text Box 27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4" name="Text Box 27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5" name="Text Box 27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6" name="Text Box 27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7" name="Text Box 27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8" name="Text Box 27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09" name="Text Box 27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0" name="Text Box 27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1" name="Text Box 27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2" name="Text Box 27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3" name="Text Box 27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4" name="Text Box 27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5" name="Text Box 27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6" name="Text Box 27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7" name="Text Box 27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8" name="Text Box 27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19" name="Text Box 27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0" name="Text Box 27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1" name="Text Box 27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2" name="Text Box 27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3" name="Text Box 27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4" name="Text Box 27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5" name="Text Box 27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6" name="Text Box 27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7" name="Text Box 27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8" name="Text Box 28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29" name="Text Box 28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0" name="Text Box 28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1" name="Text Box 28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2" name="Text Box 28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3" name="Text Box 28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4" name="Text Box 28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5" name="Text Box 28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6" name="Text Box 28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7" name="Text Box 28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8" name="Text Box 28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39" name="Text Box 28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0" name="Text Box 28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1" name="Text Box 28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2" name="Text Box 28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3" name="Text Box 28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4" name="Text Box 28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5" name="Text Box 28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6" name="Text Box 28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7" name="Text Box 28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8" name="Text Box 28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49" name="Text Box 28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0" name="Text Box 28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1" name="Text Box 28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2" name="Text Box 28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3" name="Text Box 28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4" name="Text Box 28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5" name="Text Box 28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6" name="Text Box 28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7" name="Text Box 28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8" name="Text Box 28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59" name="Text Box 28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0" name="Text Box 28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1" name="Text Box 28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2" name="Text Box 28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3" name="Text Box 28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4" name="Text Box 28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5" name="Text Box 28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6" name="Text Box 28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7" name="Text Box 28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8" name="Text Box 28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69" name="Text Box 28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0" name="Text Box 28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1" name="Text Box 28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2" name="Text Box 28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3" name="Text Box 28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4" name="Text Box 28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5" name="Text Box 28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6" name="Text Box 28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7" name="Text Box 28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8" name="Text Box 28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79" name="Text Box 28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0" name="Text Box 28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1" name="Text Box 28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2" name="Text Box 28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3" name="Text Box 28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4" name="Text Box 28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5" name="Text Box 28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6" name="Text Box 28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7" name="Text Box 28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8" name="Text Box 28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89" name="Text Box 28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0" name="Text Box 28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1" name="Text Box 28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2" name="Text Box 28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3" name="Text Box 28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4" name="Text Box 28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5" name="Text Box 28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6" name="Text Box 28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7" name="Text Box 28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8" name="Text Box 28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099" name="Text Box 28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0" name="Text Box 28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1" name="Text Box 28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2" name="Text Box 28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3" name="Text Box 28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4" name="Text Box 28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5" name="Text Box 28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6" name="Text Box 28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7" name="Text Box 28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8" name="Text Box 28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09" name="Text Box 28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0" name="Text Box 28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1" name="Text Box 28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2" name="Text Box 28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3" name="Text Box 28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4" name="Text Box 28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5" name="Text Box 28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6" name="Text Box 28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7" name="Text Box 28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8" name="Text Box 28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19" name="Text Box 28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0" name="Text Box 28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1" name="Text Box 28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2" name="Text Box 28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3" name="Text Box 28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4" name="Text Box 28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5" name="Text Box 28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6" name="Text Box 28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7" name="Text Box 28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8" name="Text Box 29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29" name="Text Box 29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0" name="Text Box 29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1" name="Text Box 29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2" name="Text Box 29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3" name="Text Box 29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4" name="Text Box 29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5" name="Text Box 29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6" name="Text Box 29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7" name="Text Box 29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8" name="Text Box 29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39" name="Text Box 29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0" name="Text Box 29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1" name="Text Box 29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2" name="Text Box 29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3" name="Text Box 29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4" name="Text Box 29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5" name="Text Box 29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6" name="Text Box 29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7" name="Text Box 29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8" name="Text Box 29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49" name="Text Box 29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0" name="Text Box 29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1" name="Text Box 29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2" name="Text Box 29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3" name="Text Box 29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4" name="Text Box 29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5" name="Text Box 29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6" name="Text Box 29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7" name="Text Box 29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8" name="Text Box 29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59" name="Text Box 29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0" name="Text Box 29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1" name="Text Box 29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2" name="Text Box 29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3" name="Text Box 29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4" name="Text Box 29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5" name="Text Box 29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6" name="Text Box 29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7" name="Text Box 29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8" name="Text Box 29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69" name="Text Box 29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0" name="Text Box 29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1" name="Text Box 29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2" name="Text Box 29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3" name="Text Box 29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4" name="Text Box 29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5" name="Text Box 29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6" name="Text Box 29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7" name="Text Box 29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8" name="Text Box 29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79" name="Text Box 29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0" name="Text Box 29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1" name="Text Box 29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2" name="Text Box 29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3" name="Text Box 29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4" name="Text Box 29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5" name="Text Box 29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6" name="Text Box 29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7" name="Text Box 29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8" name="Text Box 29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89" name="Text Box 29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0" name="Text Box 29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1" name="Text Box 29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2" name="Text Box 29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3" name="Text Box 29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4" name="Text Box 29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5" name="Text Box 29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6" name="Text Box 29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7" name="Text Box 29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8" name="Text Box 29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199" name="Text Box 29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0" name="Text Box 29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1" name="Text Box 29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2" name="Text Box 29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3" name="Text Box 29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4" name="Text Box 29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5" name="Text Box 29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6" name="Text Box 29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7" name="Text Box 29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8" name="Text Box 29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09" name="Text Box 29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0" name="Text Box 29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1" name="Text Box 29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2" name="Text Box 29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3" name="Text Box 29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4" name="Text Box 29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5" name="Text Box 29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6" name="Text Box 29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7" name="Text Box 29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8" name="Text Box 29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19" name="Text Box 29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0" name="Text Box 29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1" name="Text Box 29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2" name="Text Box 29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3" name="Text Box 29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4" name="Text Box 29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5" name="Text Box 29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6" name="Text Box 29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7" name="Text Box 29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8" name="Text Box 30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29" name="Text Box 30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0" name="Text Box 30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1" name="Text Box 30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2" name="Text Box 30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3" name="Text Box 30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4" name="Text Box 30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5" name="Text Box 30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6" name="Text Box 30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7" name="Text Box 30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8" name="Text Box 30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39" name="Text Box 30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0" name="Text Box 30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1" name="Text Box 30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2" name="Text Box 30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3" name="Text Box 30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4" name="Text Box 30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5" name="Text Box 30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6" name="Text Box 30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7" name="Text Box 30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8" name="Text Box 30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49" name="Text Box 30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0" name="Text Box 30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1" name="Text Box 30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2" name="Text Box 30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3" name="Text Box 30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4" name="Text Box 30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5" name="Text Box 30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6" name="Text Box 30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7" name="Text Box 30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8" name="Text Box 30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59" name="Text Box 30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0" name="Text Box 30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1" name="Text Box 30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2" name="Text Box 30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3" name="Text Box 30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4" name="Text Box 30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5" name="Text Box 30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6" name="Text Box 30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7" name="Text Box 30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8" name="Text Box 30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69" name="Text Box 30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0" name="Text Box 30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1" name="Text Box 30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2" name="Text Box 30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3" name="Text Box 30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4" name="Text Box 30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5" name="Text Box 30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6" name="Text Box 30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7" name="Text Box 30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8" name="Text Box 30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79" name="Text Box 30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0" name="Text Box 30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1" name="Text Box 30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2" name="Text Box 30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3" name="Text Box 30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4" name="Text Box 30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5" name="Text Box 30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6" name="Text Box 30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7" name="Text Box 30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8" name="Text Box 30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89" name="Text Box 30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0" name="Text Box 30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1" name="Text Box 30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2" name="Text Box 30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3" name="Text Box 30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4" name="Text Box 30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5" name="Text Box 30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6" name="Text Box 30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7" name="Text Box 30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8" name="Text Box 30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299" name="Text Box 30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0" name="Text Box 30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1" name="Text Box 30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2" name="Text Box 30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3" name="Text Box 30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4" name="Text Box 30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5" name="Text Box 30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6" name="Text Box 30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7" name="Text Box 30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8" name="Text Box 30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09" name="Text Box 30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0" name="Text Box 30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1" name="Text Box 30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2" name="Text Box 30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3" name="Text Box 30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4" name="Text Box 30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5" name="Text Box 30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6" name="Text Box 30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7" name="Text Box 30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8" name="Text Box 30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19" name="Text Box 30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0" name="Text Box 30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1" name="Text Box 30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2" name="Text Box 30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3" name="Text Box 30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4" name="Text Box 30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5" name="Text Box 30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6" name="Text Box 30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7" name="Text Box 30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8" name="Text Box 31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29" name="Text Box 31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0" name="Text Box 31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1" name="Text Box 31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2" name="Text Box 31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3" name="Text Box 31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4" name="Text Box 31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5" name="Text Box 31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6" name="Text Box 31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7" name="Text Box 31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8" name="Text Box 31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39" name="Text Box 31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0" name="Text Box 31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1" name="Text Box 31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2" name="Text Box 31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3" name="Text Box 31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4" name="Text Box 31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5" name="Text Box 31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6" name="Text Box 31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7" name="Text Box 31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8" name="Text Box 31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49" name="Text Box 31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0" name="Text Box 31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1" name="Text Box 31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2" name="Text Box 31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3" name="Text Box 31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4" name="Text Box 31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5" name="Text Box 31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6" name="Text Box 31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7" name="Text Box 31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8" name="Text Box 31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59" name="Text Box 31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0" name="Text Box 31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1" name="Text Box 31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2" name="Text Box 31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3" name="Text Box 31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4" name="Text Box 31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5" name="Text Box 31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6" name="Text Box 31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7" name="Text Box 31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8" name="Text Box 31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69" name="Text Box 31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0" name="Text Box 31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1" name="Text Box 31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2" name="Text Box 31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3" name="Text Box 31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4" name="Text Box 31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5" name="Text Box 31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6" name="Text Box 31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7" name="Text Box 31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8" name="Text Box 31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79" name="Text Box 31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0" name="Text Box 31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1" name="Text Box 31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2" name="Text Box 31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3" name="Text Box 31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4" name="Text Box 31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5" name="Text Box 31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6" name="Text Box 31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7" name="Text Box 31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8" name="Text Box 31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89" name="Text Box 31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0" name="Text Box 31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1" name="Text Box 31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2" name="Text Box 31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3" name="Text Box 31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4" name="Text Box 31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5" name="Text Box 31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6" name="Text Box 31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7" name="Text Box 31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8" name="Text Box 31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399" name="Text Box 31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0" name="Text Box 31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1" name="Text Box 31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2" name="Text Box 31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3" name="Text Box 31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4" name="Text Box 31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5" name="Text Box 31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6" name="Text Box 31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7" name="Text Box 31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8" name="Text Box 31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09" name="Text Box 31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0" name="Text Box 31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1" name="Text Box 31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2" name="Text Box 31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3" name="Text Box 31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4" name="Text Box 31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5" name="Text Box 31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6" name="Text Box 31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7" name="Text Box 31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8" name="Text Box 31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19" name="Text Box 31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0" name="Text Box 31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1" name="Text Box 31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2" name="Text Box 31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3" name="Text Box 31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4" name="Text Box 31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5" name="Text Box 31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6" name="Text Box 31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7" name="Text Box 31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8" name="Text Box 32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29" name="Text Box 32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0" name="Text Box 32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1" name="Text Box 32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2" name="Text Box 32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3" name="Text Box 32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4" name="Text Box 32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5" name="Text Box 32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6" name="Text Box 32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7" name="Text Box 32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8" name="Text Box 32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39" name="Text Box 32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0" name="Text Box 32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1" name="Text Box 32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2" name="Text Box 32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3" name="Text Box 32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4" name="Text Box 32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5" name="Text Box 32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6" name="Text Box 32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7" name="Text Box 32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8" name="Text Box 32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49" name="Text Box 32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0" name="Text Box 32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1" name="Text Box 32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2" name="Text Box 32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3" name="Text Box 32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4" name="Text Box 32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5" name="Text Box 32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6" name="Text Box 32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7" name="Text Box 32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8" name="Text Box 32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59" name="Text Box 32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0" name="Text Box 32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1" name="Text Box 32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2" name="Text Box 32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3" name="Text Box 32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4" name="Text Box 32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5" name="Text Box 32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6" name="Text Box 32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7" name="Text Box 32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8" name="Text Box 32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69" name="Text Box 32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0" name="Text Box 32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1" name="Text Box 32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2" name="Text Box 32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3" name="Text Box 32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4" name="Text Box 32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5" name="Text Box 32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6" name="Text Box 32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7" name="Text Box 32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8" name="Text Box 32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79" name="Text Box 32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0" name="Text Box 32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1" name="Text Box 32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2" name="Text Box 32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3" name="Text Box 32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4" name="Text Box 32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5" name="Text Box 32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6" name="Text Box 32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7" name="Text Box 32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8" name="Text Box 32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89" name="Text Box 32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0" name="Text Box 32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1" name="Text Box 32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2" name="Text Box 32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3" name="Text Box 32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4" name="Text Box 32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5" name="Text Box 32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6" name="Text Box 32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7" name="Text Box 32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8" name="Text Box 32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499" name="Text Box 32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0" name="Text Box 32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1" name="Text Box 32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2" name="Text Box 32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3" name="Text Box 32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4" name="Text Box 32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5" name="Text Box 32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6" name="Text Box 32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7" name="Text Box 32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8" name="Text Box 32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09" name="Text Box 32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0" name="Text Box 32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1" name="Text Box 32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2" name="Text Box 32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3" name="Text Box 32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4" name="Text Box 32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5" name="Text Box 32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6" name="Text Box 32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7" name="Text Box 32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8" name="Text Box 32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19" name="Text Box 32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0" name="Text Box 32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1" name="Text Box 32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2" name="Text Box 32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3" name="Text Box 32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4" name="Text Box 32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5" name="Text Box 32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6" name="Text Box 32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7" name="Text Box 32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8" name="Text Box 33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29" name="Text Box 33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0" name="Text Box 33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1" name="Text Box 33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2" name="Text Box 33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3" name="Text Box 33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4" name="Text Box 33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5" name="Text Box 33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6" name="Text Box 33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7" name="Text Box 33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8" name="Text Box 33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39" name="Text Box 33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0" name="Text Box 33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1" name="Text Box 33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2" name="Text Box 33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3" name="Text Box 33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4" name="Text Box 33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5" name="Text Box 33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6" name="Text Box 33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7" name="Text Box 33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8" name="Text Box 33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49" name="Text Box 33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0" name="Text Box 33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1" name="Text Box 33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2" name="Text Box 33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3" name="Text Box 33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4" name="Text Box 33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5" name="Text Box 33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6" name="Text Box 33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7" name="Text Box 33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8" name="Text Box 33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59" name="Text Box 33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0" name="Text Box 33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1" name="Text Box 33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2" name="Text Box 33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3" name="Text Box 33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4" name="Text Box 33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5" name="Text Box 33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6" name="Text Box 33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7" name="Text Box 33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8" name="Text Box 33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69" name="Text Box 33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0" name="Text Box 33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1" name="Text Box 33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2" name="Text Box 33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3" name="Text Box 33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4" name="Text Box 33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5" name="Text Box 33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6" name="Text Box 33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7" name="Text Box 33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8" name="Text Box 33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79" name="Text Box 33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0" name="Text Box 33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1" name="Text Box 33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2" name="Text Box 33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3" name="Text Box 33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4" name="Text Box 33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5" name="Text Box 33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6" name="Text Box 33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7" name="Text Box 33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8" name="Text Box 33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89" name="Text Box 33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0" name="Text Box 33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1" name="Text Box 33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2" name="Text Box 33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3" name="Text Box 33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4" name="Text Box 33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5" name="Text Box 33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6" name="Text Box 33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7" name="Text Box 33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8" name="Text Box 33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599" name="Text Box 33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0" name="Text Box 33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1" name="Text Box 33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2" name="Text Box 33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3" name="Text Box 33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4" name="Text Box 33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5" name="Text Box 33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6" name="Text Box 33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7" name="Text Box 33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8" name="Text Box 33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09" name="Text Box 33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0" name="Text Box 33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1" name="Text Box 33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2" name="Text Box 33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3" name="Text Box 33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4" name="Text Box 33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5" name="Text Box 33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6" name="Text Box 33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7" name="Text Box 33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8" name="Text Box 33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19" name="Text Box 33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0" name="Text Box 33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1" name="Text Box 33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2" name="Text Box 33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3" name="Text Box 33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4" name="Text Box 33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5" name="Text Box 33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6" name="Text Box 33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7" name="Text Box 33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8" name="Text Box 34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29" name="Text Box 34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0" name="Text Box 34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1" name="Text Box 34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2" name="Text Box 34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3" name="Text Box 34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4" name="Text Box 34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5" name="Text Box 34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6" name="Text Box 34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7" name="Text Box 34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8" name="Text Box 34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39" name="Text Box 34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0" name="Text Box 34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1" name="Text Box 34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2" name="Text Box 34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3" name="Text Box 34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4" name="Text Box 34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5" name="Text Box 34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6" name="Text Box 34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7" name="Text Box 34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8" name="Text Box 34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49" name="Text Box 34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0" name="Text Box 34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1" name="Text Box 34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2" name="Text Box 34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3" name="Text Box 34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4" name="Text Box 34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5" name="Text Box 34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6" name="Text Box 34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7" name="Text Box 34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8" name="Text Box 34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59" name="Text Box 34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0" name="Text Box 34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1" name="Text Box 34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2" name="Text Box 34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3" name="Text Box 34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4" name="Text Box 34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5" name="Text Box 34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6" name="Text Box 34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7" name="Text Box 34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8" name="Text Box 34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69" name="Text Box 34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0" name="Text Box 34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1" name="Text Box 34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2" name="Text Box 34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3" name="Text Box 34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4" name="Text Box 34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5" name="Text Box 34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6" name="Text Box 34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7" name="Text Box 34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8" name="Text Box 34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79" name="Text Box 34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0" name="Text Box 34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1" name="Text Box 34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2" name="Text Box 34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3" name="Text Box 34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4" name="Text Box 34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5" name="Text Box 34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6" name="Text Box 34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7" name="Text Box 34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8" name="Text Box 34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89" name="Text Box 34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0" name="Text Box 34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1" name="Text Box 34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2" name="Text Box 34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3" name="Text Box 34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4" name="Text Box 34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5" name="Text Box 34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6" name="Text Box 34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7" name="Text Box 34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8" name="Text Box 34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699" name="Text Box 34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0" name="Text Box 34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1" name="Text Box 34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2" name="Text Box 34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3" name="Text Box 34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4" name="Text Box 34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5" name="Text Box 34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6" name="Text Box 34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7" name="Text Box 34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8" name="Text Box 34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09" name="Text Box 34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0" name="Text Box 34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1" name="Text Box 34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2" name="Text Box 34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3" name="Text Box 34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4" name="Text Box 34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5" name="Text Box 34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6" name="Text Box 34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7" name="Text Box 34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8" name="Text Box 34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19" name="Text Box 34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0" name="Text Box 34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1" name="Text Box 34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2" name="Text Box 34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3" name="Text Box 34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4" name="Text Box 34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5" name="Text Box 34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6" name="Text Box 34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7" name="Text Box 34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8" name="Text Box 35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29" name="Text Box 35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0" name="Text Box 35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1" name="Text Box 35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2" name="Text Box 35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3" name="Text Box 35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4" name="Text Box 35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5" name="Text Box 35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6" name="Text Box 35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7" name="Text Box 35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8" name="Text Box 35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39" name="Text Box 35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0" name="Text Box 35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1" name="Text Box 35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2" name="Text Box 35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3" name="Text Box 35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4" name="Text Box 35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5" name="Text Box 35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6" name="Text Box 35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7" name="Text Box 35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8" name="Text Box 35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49" name="Text Box 35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0" name="Text Box 35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1" name="Text Box 35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2" name="Text Box 35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3" name="Text Box 35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4" name="Text Box 35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5" name="Text Box 35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6" name="Text Box 35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7" name="Text Box 35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8" name="Text Box 35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59" name="Text Box 35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0" name="Text Box 35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1" name="Text Box 35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2" name="Text Box 35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3" name="Text Box 35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4" name="Text Box 35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5" name="Text Box 35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6" name="Text Box 35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7" name="Text Box 35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8" name="Text Box 35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69" name="Text Box 35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0" name="Text Box 35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1" name="Text Box 35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2" name="Text Box 35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3" name="Text Box 35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4" name="Text Box 35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5" name="Text Box 35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6" name="Text Box 35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7" name="Text Box 35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8" name="Text Box 35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79" name="Text Box 35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0" name="Text Box 35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1" name="Text Box 35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2" name="Text Box 35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3" name="Text Box 35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4" name="Text Box 35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5" name="Text Box 35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6" name="Text Box 35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7" name="Text Box 35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8" name="Text Box 35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89" name="Text Box 35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0" name="Text Box 35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1" name="Text Box 35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2" name="Text Box 35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3" name="Text Box 35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4" name="Text Box 35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5" name="Text Box 35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6" name="Text Box 35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7" name="Text Box 35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8" name="Text Box 35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799" name="Text Box 35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0" name="Text Box 35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1" name="Text Box 35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2" name="Text Box 35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3" name="Text Box 35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4" name="Text Box 35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5" name="Text Box 35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6" name="Text Box 35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7" name="Text Box 35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8" name="Text Box 35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09" name="Text Box 35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0" name="Text Box 35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1" name="Text Box 35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2" name="Text Box 35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3" name="Text Box 35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4" name="Text Box 35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5" name="Text Box 35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6" name="Text Box 35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7" name="Text Box 35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8" name="Text Box 35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19" name="Text Box 35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0" name="Text Box 35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1" name="Text Box 35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2" name="Text Box 35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3" name="Text Box 35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4" name="Text Box 35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5" name="Text Box 35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6" name="Text Box 35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7" name="Text Box 35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8" name="Text Box 36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29" name="Text Box 36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0" name="Text Box 36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1" name="Text Box 36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2" name="Text Box 36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3" name="Text Box 36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4" name="Text Box 36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5" name="Text Box 36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6" name="Text Box 36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7" name="Text Box 36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8" name="Text Box 36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39" name="Text Box 36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0" name="Text Box 36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1" name="Text Box 36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2" name="Text Box 36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3" name="Text Box 36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4" name="Text Box 36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5" name="Text Box 36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6" name="Text Box 36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7" name="Text Box 36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8" name="Text Box 36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49" name="Text Box 36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0" name="Text Box 36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1" name="Text Box 36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2" name="Text Box 36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3" name="Text Box 36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4" name="Text Box 36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5" name="Text Box 36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6" name="Text Box 36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7" name="Text Box 36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8" name="Text Box 36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59" name="Text Box 36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0" name="Text Box 36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1" name="Text Box 36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2" name="Text Box 36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3" name="Text Box 36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4" name="Text Box 36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5" name="Text Box 36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6" name="Text Box 36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7" name="Text Box 36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8" name="Text Box 36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69" name="Text Box 36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0" name="Text Box 36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1" name="Text Box 36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2" name="Text Box 36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3" name="Text Box 36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4" name="Text Box 36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5" name="Text Box 36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6" name="Text Box 36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7" name="Text Box 36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8" name="Text Box 36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79" name="Text Box 36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0" name="Text Box 36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1" name="Text Box 36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2" name="Text Box 36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3" name="Text Box 36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4" name="Text Box 36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5" name="Text Box 36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6" name="Text Box 36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7" name="Text Box 36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8" name="Text Box 36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89" name="Text Box 36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0" name="Text Box 36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1" name="Text Box 36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2" name="Text Box 36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3" name="Text Box 36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4" name="Text Box 36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5" name="Text Box 36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6" name="Text Box 36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7" name="Text Box 36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8" name="Text Box 36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899" name="Text Box 36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0" name="Text Box 36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1" name="Text Box 36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2" name="Text Box 36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3" name="Text Box 36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4" name="Text Box 36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5" name="Text Box 36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6" name="Text Box 36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7" name="Text Box 36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8" name="Text Box 36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09" name="Text Box 36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0" name="Text Box 36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1" name="Text Box 36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2" name="Text Box 36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3" name="Text Box 36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4" name="Text Box 36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5" name="Text Box 36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6" name="Text Box 36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7" name="Text Box 36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8" name="Text Box 36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19" name="Text Box 36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0" name="Text Box 36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1" name="Text Box 36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2" name="Text Box 36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3" name="Text Box 36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4" name="Text Box 36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5" name="Text Box 36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6" name="Text Box 36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7" name="Text Box 36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8" name="Text Box 37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29" name="Text Box 37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0" name="Text Box 37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1" name="Text Box 37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2" name="Text Box 37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3" name="Text Box 37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4" name="Text Box 37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5" name="Text Box 37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6" name="Text Box 37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7" name="Text Box 37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8" name="Text Box 37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39" name="Text Box 37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0" name="Text Box 37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1" name="Text Box 37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2" name="Text Box 37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3" name="Text Box 37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4" name="Text Box 37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5" name="Text Box 37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6" name="Text Box 37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7" name="Text Box 37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8" name="Text Box 37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49" name="Text Box 37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0" name="Text Box 37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1" name="Text Box 37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2" name="Text Box 37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3" name="Text Box 37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4" name="Text Box 37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5" name="Text Box 37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6" name="Text Box 37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7" name="Text Box 37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8" name="Text Box 37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59" name="Text Box 37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0" name="Text Box 37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1" name="Text Box 37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2" name="Text Box 37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3" name="Text Box 37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4" name="Text Box 37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5" name="Text Box 37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6" name="Text Box 37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7" name="Text Box 37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8" name="Text Box 37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69" name="Text Box 37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0" name="Text Box 37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1" name="Text Box 37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2" name="Text Box 37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3" name="Text Box 37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4" name="Text Box 37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5" name="Text Box 37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6" name="Text Box 37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7" name="Text Box 37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8" name="Text Box 37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79" name="Text Box 37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0" name="Text Box 37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1" name="Text Box 37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2" name="Text Box 37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3" name="Text Box 37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4" name="Text Box 37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5" name="Text Box 37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6" name="Text Box 37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7" name="Text Box 37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8" name="Text Box 37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89" name="Text Box 37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0" name="Text Box 37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1" name="Text Box 37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2" name="Text Box 37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3" name="Text Box 37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4" name="Text Box 37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5" name="Text Box 37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6" name="Text Box 37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7" name="Text Box 37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8" name="Text Box 37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19999" name="Text Box 37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0" name="Text Box 37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1" name="Text Box 37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2" name="Text Box 37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3" name="Text Box 37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4" name="Text Box 37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5" name="Text Box 37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6" name="Text Box 37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7" name="Text Box 37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8" name="Text Box 37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09" name="Text Box 37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0" name="Text Box 37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1" name="Text Box 37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2" name="Text Box 37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3" name="Text Box 37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4" name="Text Box 37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5" name="Text Box 37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6" name="Text Box 37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7" name="Text Box 37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8" name="Text Box 37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19" name="Text Box 37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0" name="Text Box 37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1" name="Text Box 37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2" name="Text Box 37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3" name="Text Box 37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4" name="Text Box 37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5" name="Text Box 37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6" name="Text Box 37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7" name="Text Box 37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8" name="Text Box 38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29" name="Text Box 38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0" name="Text Box 38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1" name="Text Box 38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2" name="Text Box 38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3" name="Text Box 38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4" name="Text Box 38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5" name="Text Box 38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6" name="Text Box 38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7" name="Text Box 38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8" name="Text Box 38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39" name="Text Box 38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0" name="Text Box 38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1" name="Text Box 38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2" name="Text Box 38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3" name="Text Box 38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4" name="Text Box 38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5" name="Text Box 38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6" name="Text Box 38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7" name="Text Box 38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8" name="Text Box 38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49" name="Text Box 38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0" name="Text Box 38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1" name="Text Box 38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2" name="Text Box 38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3" name="Text Box 38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4" name="Text Box 38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5" name="Text Box 38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6" name="Text Box 38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7" name="Text Box 38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8" name="Text Box 38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59" name="Text Box 38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0" name="Text Box 38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1" name="Text Box 38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2" name="Text Box 38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3" name="Text Box 38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4" name="Text Box 38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5" name="Text Box 38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6" name="Text Box 38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7" name="Text Box 38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8" name="Text Box 38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69" name="Text Box 38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0" name="Text Box 38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1" name="Text Box 38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2" name="Text Box 38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3" name="Text Box 38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4" name="Text Box 38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5" name="Text Box 38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6" name="Text Box 38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7" name="Text Box 38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8" name="Text Box 38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79" name="Text Box 38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0" name="Text Box 38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1" name="Text Box 38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2" name="Text Box 38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3" name="Text Box 38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4" name="Text Box 38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5" name="Text Box 38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6" name="Text Box 38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7" name="Text Box 38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8" name="Text Box 38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89" name="Text Box 38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0" name="Text Box 38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1" name="Text Box 38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2" name="Text Box 38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3" name="Text Box 38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4" name="Text Box 38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5" name="Text Box 38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6" name="Text Box 38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7" name="Text Box 38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8" name="Text Box 38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099" name="Text Box 38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0" name="Text Box 38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1" name="Text Box 38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2" name="Text Box 38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3" name="Text Box 38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4" name="Text Box 38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5" name="Text Box 38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6" name="Text Box 38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7" name="Text Box 38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8" name="Text Box 38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09" name="Text Box 38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0" name="Text Box 38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1" name="Text Box 38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2" name="Text Box 38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3" name="Text Box 38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4" name="Text Box 38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5" name="Text Box 38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6" name="Text Box 38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7" name="Text Box 38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8" name="Text Box 38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19" name="Text Box 38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0" name="Text Box 38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1" name="Text Box 38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2" name="Text Box 38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3" name="Text Box 38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4" name="Text Box 38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5" name="Text Box 38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6" name="Text Box 38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7" name="Text Box 38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8" name="Text Box 39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29" name="Text Box 39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0" name="Text Box 39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1" name="Text Box 39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2" name="Text Box 39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3" name="Text Box 39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4" name="Text Box 39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5" name="Text Box 39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6" name="Text Box 39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7" name="Text Box 39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8" name="Text Box 39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39" name="Text Box 39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0" name="Text Box 39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1" name="Text Box 39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2" name="Text Box 39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3" name="Text Box 39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4" name="Text Box 39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5" name="Text Box 39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6" name="Text Box 39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7" name="Text Box 39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8" name="Text Box 39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49" name="Text Box 39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0" name="Text Box 39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1" name="Text Box 39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2" name="Text Box 39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3" name="Text Box 39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4" name="Text Box 39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5" name="Text Box 39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6" name="Text Box 39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7" name="Text Box 39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8" name="Text Box 39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59" name="Text Box 39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0" name="Text Box 39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1" name="Text Box 39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2" name="Text Box 39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3" name="Text Box 39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4" name="Text Box 39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5" name="Text Box 39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6" name="Text Box 39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7" name="Text Box 39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8" name="Text Box 39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69" name="Text Box 39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0" name="Text Box 39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1" name="Text Box 39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2" name="Text Box 39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3" name="Text Box 39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4" name="Text Box 39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5" name="Text Box 39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6" name="Text Box 39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7" name="Text Box 39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8" name="Text Box 39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79" name="Text Box 39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0" name="Text Box 39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1" name="Text Box 39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2" name="Text Box 39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3" name="Text Box 39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4" name="Text Box 39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5" name="Text Box 39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6" name="Text Box 39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7" name="Text Box 39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8" name="Text Box 39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89" name="Text Box 39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0" name="Text Box 39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1" name="Text Box 39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2" name="Text Box 39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3" name="Text Box 39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4" name="Text Box 39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5" name="Text Box 39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6" name="Text Box 39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7" name="Text Box 39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8" name="Text Box 39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199" name="Text Box 39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0" name="Text Box 39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1" name="Text Box 39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2" name="Text Box 39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3" name="Text Box 39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4" name="Text Box 39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5" name="Text Box 39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6" name="Text Box 39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7" name="Text Box 39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8" name="Text Box 39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09" name="Text Box 39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0" name="Text Box 39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1" name="Text Box 39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2" name="Text Box 39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3" name="Text Box 39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4" name="Text Box 39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5" name="Text Box 39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6" name="Text Box 39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7" name="Text Box 39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8" name="Text Box 39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19" name="Text Box 39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0" name="Text Box 39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1" name="Text Box 39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2" name="Text Box 39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3" name="Text Box 39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4" name="Text Box 39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5" name="Text Box 39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6" name="Text Box 39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7" name="Text Box 39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8" name="Text Box 40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29" name="Text Box 40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0" name="Text Box 40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1" name="Text Box 40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2" name="Text Box 40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3" name="Text Box 40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4" name="Text Box 40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5" name="Text Box 40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6" name="Text Box 40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7" name="Text Box 40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8" name="Text Box 40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39" name="Text Box 40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0" name="Text Box 40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1" name="Text Box 40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2" name="Text Box 40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3" name="Text Box 40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4" name="Text Box 40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5" name="Text Box 40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6" name="Text Box 40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7" name="Text Box 40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8" name="Text Box 40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49" name="Text Box 40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0" name="Text Box 40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1" name="Text Box 40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2" name="Text Box 40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3" name="Text Box 40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4" name="Text Box 40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5" name="Text Box 40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6" name="Text Box 40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7" name="Text Box 40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8" name="Text Box 40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59" name="Text Box 40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0" name="Text Box 40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1" name="Text Box 40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2" name="Text Box 40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3" name="Text Box 40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4" name="Text Box 40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5" name="Text Box 40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6" name="Text Box 40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7" name="Text Box 40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8" name="Text Box 40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69" name="Text Box 40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0" name="Text Box 40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1" name="Text Box 40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2" name="Text Box 40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3" name="Text Box 40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4" name="Text Box 40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5" name="Text Box 40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6" name="Text Box 40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7" name="Text Box 40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8" name="Text Box 40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79" name="Text Box 40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0" name="Text Box 40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1" name="Text Box 40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2" name="Text Box 40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3" name="Text Box 40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4" name="Text Box 40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5" name="Text Box 40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6" name="Text Box 40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7" name="Text Box 40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8" name="Text Box 40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89" name="Text Box 40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0" name="Text Box 40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1" name="Text Box 40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2" name="Text Box 40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3" name="Text Box 40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4" name="Text Box 40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5" name="Text Box 40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6" name="Text Box 40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7" name="Text Box 40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8" name="Text Box 40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299" name="Text Box 40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0" name="Text Box 40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1" name="Text Box 40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2" name="Text Box 40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3" name="Text Box 40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4" name="Text Box 40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5" name="Text Box 40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6" name="Text Box 40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7" name="Text Box 40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8" name="Text Box 40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09" name="Text Box 40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0" name="Text Box 40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1" name="Text Box 40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2" name="Text Box 40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3" name="Text Box 40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4" name="Text Box 40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5" name="Text Box 40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6" name="Text Box 40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7" name="Text Box 40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8" name="Text Box 40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19" name="Text Box 40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0" name="Text Box 40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1" name="Text Box 40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2" name="Text Box 40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3" name="Text Box 40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4" name="Text Box 40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5" name="Text Box 40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6" name="Text Box 40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7" name="Text Box 40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8" name="Text Box 41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29" name="Text Box 41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0" name="Text Box 41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1" name="Text Box 41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2" name="Text Box 41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3" name="Text Box 41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4" name="Text Box 41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5" name="Text Box 41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6" name="Text Box 41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7" name="Text Box 41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8" name="Text Box 41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39" name="Text Box 41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0" name="Text Box 41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1" name="Text Box 41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2" name="Text Box 41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3" name="Text Box 41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4" name="Text Box 41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5" name="Text Box 41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6" name="Text Box 41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7" name="Text Box 41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8" name="Text Box 41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49" name="Text Box 41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0" name="Text Box 41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1" name="Text Box 41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2" name="Text Box 41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3" name="Text Box 41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4" name="Text Box 41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5" name="Text Box 41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6" name="Text Box 41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7" name="Text Box 41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8" name="Text Box 41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59" name="Text Box 41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0" name="Text Box 41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1" name="Text Box 41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2" name="Text Box 41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3" name="Text Box 41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4" name="Text Box 41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5" name="Text Box 41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6" name="Text Box 41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7" name="Text Box 41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8" name="Text Box 41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69" name="Text Box 41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0" name="Text Box 41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1" name="Text Box 41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2" name="Text Box 41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3" name="Text Box 41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4" name="Text Box 41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5" name="Text Box 41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6" name="Text Box 41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7" name="Text Box 41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8" name="Text Box 41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79" name="Text Box 41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0" name="Text Box 41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1" name="Text Box 41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2" name="Text Box 41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3" name="Text Box 41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4" name="Text Box 41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5" name="Text Box 41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6" name="Text Box 41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7" name="Text Box 41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8" name="Text Box 41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89" name="Text Box 41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0" name="Text Box 41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1" name="Text Box 41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2" name="Text Box 41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3" name="Text Box 41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4" name="Text Box 41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5" name="Text Box 41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6" name="Text Box 41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7" name="Text Box 41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8" name="Text Box 41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399" name="Text Box 41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0" name="Text Box 41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1" name="Text Box 41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2" name="Text Box 41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3" name="Text Box 41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4" name="Text Box 41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5" name="Text Box 41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6" name="Text Box 41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7" name="Text Box 41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8" name="Text Box 41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09" name="Text Box 41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0" name="Text Box 41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1" name="Text Box 41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2" name="Text Box 41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3" name="Text Box 41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4" name="Text Box 41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5" name="Text Box 41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6" name="Text Box 41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7" name="Text Box 41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8" name="Text Box 41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19" name="Text Box 41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0" name="Text Box 41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1" name="Text Box 41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2" name="Text Box 41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3" name="Text Box 41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4" name="Text Box 41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5" name="Text Box 41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6" name="Text Box 41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7" name="Text Box 41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8" name="Text Box 42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29" name="Text Box 42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0" name="Text Box 42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1" name="Text Box 42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2" name="Text Box 42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3" name="Text Box 42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4" name="Text Box 42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5" name="Text Box 42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6" name="Text Box 42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7" name="Text Box 42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8" name="Text Box 42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39" name="Text Box 42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0" name="Text Box 42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1" name="Text Box 42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2" name="Text Box 42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3" name="Text Box 42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4" name="Text Box 42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5" name="Text Box 42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6" name="Text Box 42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7" name="Text Box 42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8" name="Text Box 42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49" name="Text Box 42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0" name="Text Box 42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1" name="Text Box 42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2" name="Text Box 42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3" name="Text Box 42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4" name="Text Box 42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5" name="Text Box 42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6" name="Text Box 42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7" name="Text Box 42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8" name="Text Box 42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59" name="Text Box 42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0" name="Text Box 42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1" name="Text Box 42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2" name="Text Box 42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3" name="Text Box 42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4" name="Text Box 42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5" name="Text Box 42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6" name="Text Box 42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7" name="Text Box 42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8" name="Text Box 42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69" name="Text Box 42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0" name="Text Box 42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1" name="Text Box 42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2" name="Text Box 42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3" name="Text Box 42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4" name="Text Box 42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5" name="Text Box 42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6" name="Text Box 42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7" name="Text Box 42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8" name="Text Box 42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79" name="Text Box 42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0" name="Text Box 42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1" name="Text Box 42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2" name="Text Box 42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3" name="Text Box 42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4" name="Text Box 42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5" name="Text Box 42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6" name="Text Box 42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7" name="Text Box 42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8" name="Text Box 42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89" name="Text Box 42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0" name="Text Box 42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1" name="Text Box 42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2" name="Text Box 42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3" name="Text Box 42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4" name="Text Box 42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5" name="Text Box 42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6" name="Text Box 42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7" name="Text Box 42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8" name="Text Box 42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499" name="Text Box 42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0" name="Text Box 42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1" name="Text Box 42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2" name="Text Box 42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3" name="Text Box 42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4" name="Text Box 42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5" name="Text Box 42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6" name="Text Box 42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7" name="Text Box 42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8" name="Text Box 42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09" name="Text Box 42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0" name="Text Box 42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1" name="Text Box 42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2" name="Text Box 42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3" name="Text Box 42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4" name="Text Box 42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5" name="Text Box 42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6" name="Text Box 42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7" name="Text Box 42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8" name="Text Box 42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19" name="Text Box 42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0" name="Text Box 42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1" name="Text Box 42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2" name="Text Box 42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3" name="Text Box 42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4" name="Text Box 42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5" name="Text Box 42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6" name="Text Box 42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7" name="Text Box 42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8" name="Text Box 43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29" name="Text Box 43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0" name="Text Box 43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1" name="Text Box 43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2" name="Text Box 43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3" name="Text Box 43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4" name="Text Box 43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5" name="Text Box 43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6" name="Text Box 43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7" name="Text Box 43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8" name="Text Box 43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39" name="Text Box 43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0" name="Text Box 43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1" name="Text Box 43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2" name="Text Box 43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3" name="Text Box 43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4" name="Text Box 43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5" name="Text Box 43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6" name="Text Box 43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7" name="Text Box 43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8" name="Text Box 43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49" name="Text Box 43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0" name="Text Box 43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1" name="Text Box 43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2" name="Text Box 43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3" name="Text Box 43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4" name="Text Box 43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5" name="Text Box 43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6" name="Text Box 43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7" name="Text Box 43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8" name="Text Box 43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59" name="Text Box 43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0" name="Text Box 43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1" name="Text Box 43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2" name="Text Box 43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3" name="Text Box 43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4" name="Text Box 43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5" name="Text Box 43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6" name="Text Box 43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7" name="Text Box 43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8" name="Text Box 43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69" name="Text Box 43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0" name="Text Box 43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1" name="Text Box 43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2" name="Text Box 43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3" name="Text Box 43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4" name="Text Box 43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5" name="Text Box 43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6" name="Text Box 43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7" name="Text Box 43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8" name="Text Box 43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79" name="Text Box 43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0" name="Text Box 43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1" name="Text Box 43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2" name="Text Box 43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3" name="Text Box 43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4" name="Text Box 43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5" name="Text Box 43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6" name="Text Box 43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7" name="Text Box 43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8" name="Text Box 43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89" name="Text Box 43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0" name="Text Box 43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1" name="Text Box 43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2" name="Text Box 43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3" name="Text Box 43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4" name="Text Box 43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5" name="Text Box 43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6" name="Text Box 43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7" name="Text Box 43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8" name="Text Box 43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599" name="Text Box 43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0" name="Text Box 43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1" name="Text Box 43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2" name="Text Box 43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3" name="Text Box 43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4" name="Text Box 43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5" name="Text Box 43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6" name="Text Box 43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7" name="Text Box 43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8" name="Text Box 43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09" name="Text Box 43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0" name="Text Box 43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1" name="Text Box 43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2" name="Text Box 43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3" name="Text Box 43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4" name="Text Box 43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5" name="Text Box 43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6" name="Text Box 43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7" name="Text Box 43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8" name="Text Box 43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19" name="Text Box 43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0" name="Text Box 43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1" name="Text Box 43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2" name="Text Box 43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3" name="Text Box 43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4" name="Text Box 43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5" name="Text Box 43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6" name="Text Box 43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7" name="Text Box 43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8" name="Text Box 44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29" name="Text Box 44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0" name="Text Box 44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1" name="Text Box 44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2" name="Text Box 44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3" name="Text Box 44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4" name="Text Box 44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5" name="Text Box 44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6" name="Text Box 44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7" name="Text Box 44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8" name="Text Box 44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39" name="Text Box 44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0" name="Text Box 44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1" name="Text Box 44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2" name="Text Box 44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3" name="Text Box 44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4" name="Text Box 44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5" name="Text Box 44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6" name="Text Box 44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7" name="Text Box 44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8" name="Text Box 44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49" name="Text Box 44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0" name="Text Box 44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1" name="Text Box 44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2" name="Text Box 44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3" name="Text Box 44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4" name="Text Box 44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5" name="Text Box 44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6" name="Text Box 44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7" name="Text Box 44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8" name="Text Box 44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59" name="Text Box 44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0" name="Text Box 44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1" name="Text Box 44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2" name="Text Box 44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3" name="Text Box 44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4" name="Text Box 44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5" name="Text Box 44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6" name="Text Box 44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7" name="Text Box 44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8" name="Text Box 44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69" name="Text Box 44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0" name="Text Box 44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1" name="Text Box 44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2" name="Text Box 44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3" name="Text Box 44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4" name="Text Box 44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5" name="Text Box 44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6" name="Text Box 44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7" name="Text Box 44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8" name="Text Box 44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79" name="Text Box 44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0" name="Text Box 44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1" name="Text Box 44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2" name="Text Box 44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3" name="Text Box 44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4" name="Text Box 44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5" name="Text Box 44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6" name="Text Box 44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7" name="Text Box 44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8" name="Text Box 44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89" name="Text Box 44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0" name="Text Box 44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1" name="Text Box 44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2" name="Text Box 44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3" name="Text Box 44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4" name="Text Box 44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5" name="Text Box 44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6" name="Text Box 44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7" name="Text Box 44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8" name="Text Box 44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699" name="Text Box 44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0" name="Text Box 44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1" name="Text Box 44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2" name="Text Box 44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3" name="Text Box 44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4" name="Text Box 44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5" name="Text Box 44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6" name="Text Box 44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7" name="Text Box 44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8" name="Text Box 44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09" name="Text Box 44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0" name="Text Box 44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1" name="Text Box 44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2" name="Text Box 44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3" name="Text Box 44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4" name="Text Box 44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5" name="Text Box 44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6" name="Text Box 44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7" name="Text Box 44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8" name="Text Box 44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19" name="Text Box 44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0" name="Text Box 44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1" name="Text Box 44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2" name="Text Box 44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3" name="Text Box 44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4" name="Text Box 44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5" name="Text Box 44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6" name="Text Box 44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7" name="Text Box 44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8" name="Text Box 45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29" name="Text Box 45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0" name="Text Box 45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1" name="Text Box 45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2" name="Text Box 45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3" name="Text Box 45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4" name="Text Box 45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5" name="Text Box 45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6" name="Text Box 45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7" name="Text Box 45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8" name="Text Box 45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39" name="Text Box 45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0" name="Text Box 45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1" name="Text Box 45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2" name="Text Box 45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3" name="Text Box 45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4" name="Text Box 45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5" name="Text Box 45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6" name="Text Box 45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7" name="Text Box 45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8" name="Text Box 45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49" name="Text Box 45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0" name="Text Box 45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1" name="Text Box 45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2" name="Text Box 45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3" name="Text Box 45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4" name="Text Box 45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5" name="Text Box 45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6" name="Text Box 45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7" name="Text Box 45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8" name="Text Box 45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59" name="Text Box 45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0" name="Text Box 45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1" name="Text Box 45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2" name="Text Box 45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3" name="Text Box 45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4" name="Text Box 45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5" name="Text Box 45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6" name="Text Box 45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7" name="Text Box 45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8" name="Text Box 45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69" name="Text Box 45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0" name="Text Box 45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1" name="Text Box 45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2" name="Text Box 45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3" name="Text Box 45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4" name="Text Box 45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5" name="Text Box 45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6" name="Text Box 45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7" name="Text Box 45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8" name="Text Box 45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79" name="Text Box 45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0" name="Text Box 45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1" name="Text Box 45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2" name="Text Box 45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3" name="Text Box 45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4" name="Text Box 45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5" name="Text Box 45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6" name="Text Box 45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7" name="Text Box 45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8" name="Text Box 45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89" name="Text Box 45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0" name="Text Box 45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1" name="Text Box 45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2" name="Text Box 45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3" name="Text Box 45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4" name="Text Box 45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5" name="Text Box 45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6" name="Text Box 45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7" name="Text Box 45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8" name="Text Box 45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799" name="Text Box 45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0" name="Text Box 45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1" name="Text Box 45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2" name="Text Box 45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3" name="Text Box 45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4" name="Text Box 45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5" name="Text Box 45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6" name="Text Box 45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7" name="Text Box 45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8" name="Text Box 45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09" name="Text Box 45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0" name="Text Box 45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1" name="Text Box 45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2" name="Text Box 45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3" name="Text Box 45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4" name="Text Box 45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5" name="Text Box 45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6" name="Text Box 45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7" name="Text Box 45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8" name="Text Box 45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19" name="Text Box 45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0" name="Text Box 45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1" name="Text Box 45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2" name="Text Box 45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3" name="Text Box 45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4" name="Text Box 45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5" name="Text Box 45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6" name="Text Box 45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7" name="Text Box 45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8" name="Text Box 46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29" name="Text Box 46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0" name="Text Box 46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1" name="Text Box 46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2" name="Text Box 46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3" name="Text Box 46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4" name="Text Box 46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5" name="Text Box 46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6" name="Text Box 46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7" name="Text Box 46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8" name="Text Box 46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39" name="Text Box 46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0" name="Text Box 46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1" name="Text Box 46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2" name="Text Box 46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3" name="Text Box 46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4" name="Text Box 46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5" name="Text Box 46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6" name="Text Box 46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7" name="Text Box 46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8" name="Text Box 46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49" name="Text Box 46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0" name="Text Box 46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1" name="Text Box 46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2" name="Text Box 46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3" name="Text Box 46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4" name="Text Box 46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5" name="Text Box 46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6" name="Text Box 46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7" name="Text Box 46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8" name="Text Box 46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59" name="Text Box 46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0" name="Text Box 46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1" name="Text Box 46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2" name="Text Box 46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3" name="Text Box 46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4" name="Text Box 46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5" name="Text Box 46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6" name="Text Box 46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7" name="Text Box 46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8" name="Text Box 46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69" name="Text Box 46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0" name="Text Box 46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1" name="Text Box 46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2" name="Text Box 46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3" name="Text Box 46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4" name="Text Box 46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5" name="Text Box 46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6" name="Text Box 46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7" name="Text Box 46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8" name="Text Box 46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79" name="Text Box 46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0" name="Text Box 46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1" name="Text Box 46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2" name="Text Box 46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3" name="Text Box 46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4" name="Text Box 46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5" name="Text Box 46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6" name="Text Box 46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7" name="Text Box 46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8" name="Text Box 46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89" name="Text Box 46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0" name="Text Box 46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1" name="Text Box 46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2" name="Text Box 46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3" name="Text Box 46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4" name="Text Box 46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5" name="Text Box 46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6" name="Text Box 46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7" name="Text Box 46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8" name="Text Box 46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899" name="Text Box 46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0" name="Text Box 46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1" name="Text Box 46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2" name="Text Box 46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3" name="Text Box 46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4" name="Text Box 46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5" name="Text Box 46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6" name="Text Box 46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7" name="Text Box 46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8" name="Text Box 46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09" name="Text Box 46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0" name="Text Box 46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1" name="Text Box 46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2" name="Text Box 46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3" name="Text Box 46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4" name="Text Box 46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5" name="Text Box 46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6" name="Text Box 46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7" name="Text Box 46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8" name="Text Box 46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19" name="Text Box 46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0" name="Text Box 46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1" name="Text Box 46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2" name="Text Box 46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3" name="Text Box 46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4" name="Text Box 46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5" name="Text Box 46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6" name="Text Box 46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7" name="Text Box 46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8" name="Text Box 47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29" name="Text Box 47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0" name="Text Box 47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1" name="Text Box 47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2" name="Text Box 47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3" name="Text Box 47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4" name="Text Box 47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5" name="Text Box 47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6" name="Text Box 47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7" name="Text Box 47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8" name="Text Box 47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39" name="Text Box 47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0" name="Text Box 47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1" name="Text Box 47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2" name="Text Box 47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3" name="Text Box 47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4" name="Text Box 47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5" name="Text Box 47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6" name="Text Box 47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7" name="Text Box 47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8" name="Text Box 47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49" name="Text Box 47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0" name="Text Box 47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1" name="Text Box 47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2" name="Text Box 47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3" name="Text Box 47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4" name="Text Box 47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5" name="Text Box 47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6" name="Text Box 47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7" name="Text Box 47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8" name="Text Box 47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59" name="Text Box 47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0" name="Text Box 47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1" name="Text Box 47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2" name="Text Box 47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3" name="Text Box 47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4" name="Text Box 47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5" name="Text Box 47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6" name="Text Box 47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7" name="Text Box 47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8" name="Text Box 47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69" name="Text Box 47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0" name="Text Box 47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1" name="Text Box 47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2" name="Text Box 47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3" name="Text Box 47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4" name="Text Box 47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5" name="Text Box 47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6" name="Text Box 47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7" name="Text Box 47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8" name="Text Box 47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79" name="Text Box 47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0" name="Text Box 47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1" name="Text Box 47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2" name="Text Box 47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3" name="Text Box 47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4" name="Text Box 47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5" name="Text Box 47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6" name="Text Box 47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7" name="Text Box 47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8" name="Text Box 47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89" name="Text Box 47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0" name="Text Box 47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1" name="Text Box 47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2" name="Text Box 47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3" name="Text Box 47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4" name="Text Box 47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5" name="Text Box 47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6" name="Text Box 47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7" name="Text Box 47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8" name="Text Box 47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0999" name="Text Box 47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0" name="Text Box 47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1" name="Text Box 47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2" name="Text Box 47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3" name="Text Box 47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4" name="Text Box 47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5" name="Text Box 47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6" name="Text Box 47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7" name="Text Box 47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8" name="Text Box 47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09" name="Text Box 47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0" name="Text Box 47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1" name="Text Box 47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2" name="Text Box 47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3" name="Text Box 47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4" name="Text Box 47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5" name="Text Box 47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6" name="Text Box 47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7" name="Text Box 47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8" name="Text Box 47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19" name="Text Box 47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0" name="Text Box 47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1" name="Text Box 47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2" name="Text Box 47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3" name="Text Box 47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4" name="Text Box 47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5" name="Text Box 47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6" name="Text Box 47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7" name="Text Box 47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8" name="Text Box 48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29" name="Text Box 48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0" name="Text Box 48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1" name="Text Box 48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2" name="Text Box 48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3" name="Text Box 48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4" name="Text Box 48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5" name="Text Box 48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6" name="Text Box 48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7" name="Text Box 48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8" name="Text Box 48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39" name="Text Box 48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0" name="Text Box 48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1" name="Text Box 48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2" name="Text Box 48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3" name="Text Box 48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4" name="Text Box 48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5" name="Text Box 48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6" name="Text Box 48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7" name="Text Box 48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8" name="Text Box 48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49" name="Text Box 48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0" name="Text Box 48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1" name="Text Box 48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2" name="Text Box 48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3" name="Text Box 48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4" name="Text Box 48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5" name="Text Box 48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6" name="Text Box 48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7" name="Text Box 48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8" name="Text Box 48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59" name="Text Box 48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0" name="Text Box 48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1" name="Text Box 48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2" name="Text Box 48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3" name="Text Box 48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4" name="Text Box 48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5" name="Text Box 48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6" name="Text Box 48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7" name="Text Box 48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8" name="Text Box 48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69" name="Text Box 48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0" name="Text Box 48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1" name="Text Box 48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2" name="Text Box 48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3" name="Text Box 48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4" name="Text Box 48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5" name="Text Box 48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6" name="Text Box 48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7" name="Text Box 48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8" name="Text Box 48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79" name="Text Box 48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0" name="Text Box 48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1" name="Text Box 48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2" name="Text Box 48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3" name="Text Box 48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4" name="Text Box 48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5" name="Text Box 48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6" name="Text Box 48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7" name="Text Box 48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8" name="Text Box 48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89" name="Text Box 48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0" name="Text Box 48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1" name="Text Box 48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2" name="Text Box 48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3" name="Text Box 48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4" name="Text Box 48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5" name="Text Box 48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6" name="Text Box 48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7" name="Text Box 48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8" name="Text Box 48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099" name="Text Box 48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0" name="Text Box 48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1" name="Text Box 48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2" name="Text Box 48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3" name="Text Box 48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4" name="Text Box 48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5" name="Text Box 48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6" name="Text Box 48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7" name="Text Box 48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8" name="Text Box 48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09" name="Text Box 48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0" name="Text Box 48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1" name="Text Box 48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2" name="Text Box 48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3" name="Text Box 48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4" name="Text Box 48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5" name="Text Box 48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6" name="Text Box 48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7" name="Text Box 48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8" name="Text Box 48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19" name="Text Box 48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0" name="Text Box 48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1" name="Text Box 48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2" name="Text Box 48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3" name="Text Box 48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4" name="Text Box 48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5" name="Text Box 48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6" name="Text Box 48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7" name="Text Box 48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8" name="Text Box 49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29" name="Text Box 49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0" name="Text Box 49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1" name="Text Box 49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2" name="Text Box 49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3" name="Text Box 49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4" name="Text Box 49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5" name="Text Box 49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6" name="Text Box 49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7" name="Text Box 49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8" name="Text Box 49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39" name="Text Box 49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0" name="Text Box 49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1" name="Text Box 49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2" name="Text Box 49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3" name="Text Box 49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4" name="Text Box 49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5" name="Text Box 49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6" name="Text Box 49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7" name="Text Box 49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8" name="Text Box 49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49" name="Text Box 49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0" name="Text Box 49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1" name="Text Box 49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2" name="Text Box 49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3" name="Text Box 49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4" name="Text Box 49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5" name="Text Box 49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6" name="Text Box 49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7" name="Text Box 49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8" name="Text Box 49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59" name="Text Box 49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0" name="Text Box 49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1" name="Text Box 49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2" name="Text Box 49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3" name="Text Box 49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4" name="Text Box 49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5" name="Text Box 49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6" name="Text Box 49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7" name="Text Box 49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8" name="Text Box 49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69" name="Text Box 49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0" name="Text Box 49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1" name="Text Box 49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2" name="Text Box 49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3" name="Text Box 49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4" name="Text Box 49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5" name="Text Box 49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6" name="Text Box 49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7" name="Text Box 49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8" name="Text Box 49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79" name="Text Box 49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0" name="Text Box 49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1" name="Text Box 49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2" name="Text Box 49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3" name="Text Box 49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4" name="Text Box 49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5" name="Text Box 49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6" name="Text Box 49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7" name="Text Box 49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8" name="Text Box 49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89" name="Text Box 49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0" name="Text Box 49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1" name="Text Box 49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2" name="Text Box 49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3" name="Text Box 49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4" name="Text Box 49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5" name="Text Box 49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6" name="Text Box 49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7" name="Text Box 49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8" name="Text Box 49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199" name="Text Box 49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0" name="Text Box 49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1" name="Text Box 49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2" name="Text Box 49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3" name="Text Box 49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4" name="Text Box 49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5" name="Text Box 49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6" name="Text Box 49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7" name="Text Box 49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8" name="Text Box 49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09" name="Text Box 49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0" name="Text Box 49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1" name="Text Box 49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2" name="Text Box 49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3" name="Text Box 49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4" name="Text Box 49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5" name="Text Box 49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6" name="Text Box 49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7" name="Text Box 49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8" name="Text Box 49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19" name="Text Box 49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0" name="Text Box 49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1" name="Text Box 49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2" name="Text Box 49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3" name="Text Box 49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4" name="Text Box 49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5" name="Text Box 49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6" name="Text Box 49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7" name="Text Box 49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8" name="Text Box 50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29" name="Text Box 50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0" name="Text Box 50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1" name="Text Box 50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2" name="Text Box 50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3" name="Text Box 50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4" name="Text Box 50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5" name="Text Box 50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6" name="Text Box 50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7" name="Text Box 50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8" name="Text Box 50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39" name="Text Box 50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0" name="Text Box 50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1" name="Text Box 50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2" name="Text Box 50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3" name="Text Box 50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4" name="Text Box 50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5" name="Text Box 50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6" name="Text Box 50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7" name="Text Box 50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8" name="Text Box 50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49" name="Text Box 50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0" name="Text Box 50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1" name="Text Box 50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2" name="Text Box 50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3" name="Text Box 50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4" name="Text Box 50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5" name="Text Box 50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6" name="Text Box 50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7" name="Text Box 50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8" name="Text Box 50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59" name="Text Box 50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0" name="Text Box 50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1" name="Text Box 50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2" name="Text Box 50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3" name="Text Box 50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4" name="Text Box 50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5" name="Text Box 50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6" name="Text Box 50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7" name="Text Box 50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8" name="Text Box 50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69" name="Text Box 50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0" name="Text Box 50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1" name="Text Box 50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2" name="Text Box 50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3" name="Text Box 50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4" name="Text Box 50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5" name="Text Box 50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6" name="Text Box 50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7" name="Text Box 50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8" name="Text Box 50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79" name="Text Box 50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0" name="Text Box 50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1" name="Text Box 50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2" name="Text Box 50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3" name="Text Box 50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4" name="Text Box 50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5" name="Text Box 50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6" name="Text Box 50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7" name="Text Box 50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8" name="Text Box 50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89" name="Text Box 50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0" name="Text Box 50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1" name="Text Box 50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2" name="Text Box 50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3" name="Text Box 50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4" name="Text Box 50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5" name="Text Box 50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6" name="Text Box 50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7" name="Text Box 50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8" name="Text Box 50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299" name="Text Box 50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0" name="Text Box 50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1" name="Text Box 50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2" name="Text Box 50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3" name="Text Box 50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4" name="Text Box 50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5" name="Text Box 50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6" name="Text Box 50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7" name="Text Box 50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8" name="Text Box 50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09" name="Text Box 50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0" name="Text Box 50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1" name="Text Box 50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2" name="Text Box 50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3" name="Text Box 50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4" name="Text Box 50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5" name="Text Box 50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6" name="Text Box 50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7" name="Text Box 50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8" name="Text Box 50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19" name="Text Box 50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0" name="Text Box 50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1" name="Text Box 50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2" name="Text Box 50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3" name="Text Box 50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4" name="Text Box 50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5" name="Text Box 50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6" name="Text Box 50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7" name="Text Box 50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8" name="Text Box 51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29" name="Text Box 51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0" name="Text Box 51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1" name="Text Box 51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2" name="Text Box 51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3" name="Text Box 51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4" name="Text Box 51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5" name="Text Box 51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6" name="Text Box 51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7" name="Text Box 51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8" name="Text Box 51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39" name="Text Box 51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0" name="Text Box 51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1" name="Text Box 51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2" name="Text Box 51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3" name="Text Box 51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4" name="Text Box 51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5" name="Text Box 51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6" name="Text Box 51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7" name="Text Box 51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8" name="Text Box 51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49" name="Text Box 51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0" name="Text Box 51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1" name="Text Box 51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2" name="Text Box 51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3" name="Text Box 51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4" name="Text Box 51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5" name="Text Box 51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6" name="Text Box 51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7" name="Text Box 51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8" name="Text Box 51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59" name="Text Box 51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0" name="Text Box 51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1" name="Text Box 51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2" name="Text Box 51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3" name="Text Box 51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4" name="Text Box 51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5" name="Text Box 51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6" name="Text Box 51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7" name="Text Box 51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8" name="Text Box 51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69" name="Text Box 51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0" name="Text Box 51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1" name="Text Box 51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2" name="Text Box 51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3" name="Text Box 51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4" name="Text Box 51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5" name="Text Box 51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6" name="Text Box 51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7" name="Text Box 51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8" name="Text Box 51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79" name="Text Box 51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0" name="Text Box 51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1" name="Text Box 51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2" name="Text Box 51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3" name="Text Box 51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4" name="Text Box 51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5" name="Text Box 51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6" name="Text Box 51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7" name="Text Box 51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8" name="Text Box 51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89" name="Text Box 51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0" name="Text Box 51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1" name="Text Box 51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2" name="Text Box 51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3" name="Text Box 51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4" name="Text Box 51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5" name="Text Box 51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6" name="Text Box 51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7" name="Text Box 51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8" name="Text Box 51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399" name="Text Box 51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0" name="Text Box 51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1" name="Text Box 51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2" name="Text Box 51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3" name="Text Box 51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4" name="Text Box 51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5" name="Text Box 51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6" name="Text Box 51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7" name="Text Box 51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8" name="Text Box 51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09" name="Text Box 51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0" name="Text Box 51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1" name="Text Box 51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2" name="Text Box 51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3" name="Text Box 51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4" name="Text Box 51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5" name="Text Box 51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6" name="Text Box 51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7" name="Text Box 51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8" name="Text Box 51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19" name="Text Box 51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0" name="Text Box 51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1" name="Text Box 51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2" name="Text Box 51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3" name="Text Box 51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4" name="Text Box 51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5" name="Text Box 51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6" name="Text Box 51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7" name="Text Box 51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8" name="Text Box 52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29" name="Text Box 52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0" name="Text Box 52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1" name="Text Box 52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2" name="Text Box 52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3" name="Text Box 52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4" name="Text Box 52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5" name="Text Box 52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6" name="Text Box 52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7" name="Text Box 52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8" name="Text Box 52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39" name="Text Box 52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0" name="Text Box 52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1" name="Text Box 52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2" name="Text Box 52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3" name="Text Box 52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4" name="Text Box 52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5" name="Text Box 52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6" name="Text Box 52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7" name="Text Box 52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8" name="Text Box 52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49" name="Text Box 52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0" name="Text Box 52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1" name="Text Box 52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2" name="Text Box 52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3" name="Text Box 52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4" name="Text Box 52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5" name="Text Box 52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6" name="Text Box 52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7" name="Text Box 52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8" name="Text Box 52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59" name="Text Box 52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0" name="Text Box 52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1" name="Text Box 52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2" name="Text Box 52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3" name="Text Box 52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4" name="Text Box 52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5" name="Text Box 52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6" name="Text Box 52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7" name="Text Box 52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8" name="Text Box 52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69" name="Text Box 52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0" name="Text Box 52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1" name="Text Box 52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2" name="Text Box 52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3" name="Text Box 52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4" name="Text Box 52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5" name="Text Box 52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6" name="Text Box 52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7" name="Text Box 52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8" name="Text Box 52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79" name="Text Box 52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0" name="Text Box 52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1" name="Text Box 52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2" name="Text Box 52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3" name="Text Box 52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4" name="Text Box 52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5" name="Text Box 52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6" name="Text Box 52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7" name="Text Box 52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8" name="Text Box 52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89" name="Text Box 52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0" name="Text Box 52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1" name="Text Box 52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2" name="Text Box 52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3" name="Text Box 52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4" name="Text Box 52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5" name="Text Box 52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6" name="Text Box 52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7" name="Text Box 52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8" name="Text Box 52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499" name="Text Box 52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0" name="Text Box 52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1" name="Text Box 52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2" name="Text Box 52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3" name="Text Box 52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4" name="Text Box 52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5" name="Text Box 52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6" name="Text Box 52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7" name="Text Box 52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8" name="Text Box 52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09" name="Text Box 52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0" name="Text Box 52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1" name="Text Box 52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2" name="Text Box 52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3" name="Text Box 52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4" name="Text Box 52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5" name="Text Box 52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6" name="Text Box 52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7" name="Text Box 52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8" name="Text Box 52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19" name="Text Box 52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0" name="Text Box 52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1" name="Text Box 52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2" name="Text Box 52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3" name="Text Box 52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4" name="Text Box 52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5" name="Text Box 52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6" name="Text Box 52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7" name="Text Box 52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8" name="Text Box 53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29" name="Text Box 53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0" name="Text Box 53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1" name="Text Box 53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2" name="Text Box 53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3" name="Text Box 53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4" name="Text Box 53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5" name="Text Box 53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6" name="Text Box 530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7" name="Text Box 530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8" name="Text Box 531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39" name="Text Box 531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0" name="Text Box 531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1" name="Text Box 531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2" name="Text Box 531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3" name="Text Box 531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4" name="Text Box 531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5" name="Text Box 531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6" name="Text Box 531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7" name="Text Box 531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8" name="Text Box 532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49" name="Text Box 532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0" name="Text Box 532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1" name="Text Box 532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2" name="Text Box 532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3" name="Text Box 532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4" name="Text Box 532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5" name="Text Box 532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6" name="Text Box 532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7" name="Text Box 532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8" name="Text Box 533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59" name="Text Box 533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0" name="Text Box 533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1" name="Text Box 533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2" name="Text Box 533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3" name="Text Box 533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4" name="Text Box 533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5" name="Text Box 533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6" name="Text Box 533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7" name="Text Box 533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8" name="Text Box 534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69" name="Text Box 534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0" name="Text Box 534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1" name="Text Box 534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2" name="Text Box 534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3" name="Text Box 534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4" name="Text Box 534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5" name="Text Box 534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6" name="Text Box 534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7" name="Text Box 534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8" name="Text Box 535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79" name="Text Box 535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0" name="Text Box 535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1" name="Text Box 535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2" name="Text Box 535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3" name="Text Box 535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4" name="Text Box 535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5" name="Text Box 535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6" name="Text Box 535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7" name="Text Box 535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8" name="Text Box 536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89" name="Text Box 536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0" name="Text Box 536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1" name="Text Box 536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2" name="Text Box 536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3" name="Text Box 536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4" name="Text Box 536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5" name="Text Box 536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6" name="Text Box 536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7" name="Text Box 536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8" name="Text Box 537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599" name="Text Box 537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0" name="Text Box 537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1" name="Text Box 537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2" name="Text Box 537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3" name="Text Box 537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4" name="Text Box 537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5" name="Text Box 537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6" name="Text Box 537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7" name="Text Box 537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8" name="Text Box 538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09" name="Text Box 538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0" name="Text Box 538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1" name="Text Box 538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2" name="Text Box 538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3" name="Text Box 538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4" name="Text Box 538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5" name="Text Box 538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6" name="Text Box 538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7" name="Text Box 538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8" name="Text Box 539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19" name="Text Box 539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0" name="Text Box 539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1" name="Text Box 539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2" name="Text Box 539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3" name="Text Box 539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4" name="Text Box 539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5" name="Text Box 539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6" name="Text Box 5398"/>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7" name="Text Box 5399"/>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8" name="Text Box 5400"/>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29" name="Text Box 5401"/>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0" name="Text Box 5402"/>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1" name="Text Box 5403"/>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2" name="Text Box 5404"/>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3" name="Text Box 5405"/>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4" name="Text Box 5406"/>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1770</xdr:row>
      <xdr:rowOff>0</xdr:rowOff>
    </xdr:from>
    <xdr:to>
      <xdr:col>4</xdr:col>
      <xdr:colOff>85725</xdr:colOff>
      <xdr:row>1771</xdr:row>
      <xdr:rowOff>47625</xdr:rowOff>
    </xdr:to>
    <xdr:sp macro="" textlink="">
      <xdr:nvSpPr>
        <xdr:cNvPr id="21635" name="Text Box 5407"/>
        <xdr:cNvSpPr txBox="1">
          <a:spLocks noChangeArrowheads="1"/>
        </xdr:cNvSpPr>
      </xdr:nvSpPr>
      <xdr:spPr bwMode="auto">
        <a:xfrm>
          <a:off x="4686300" y="33718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36" name="Text Box 5427"/>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37" name="Text Box 5428"/>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38" name="Text Box 5429"/>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39" name="Text Box 5430"/>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0" name="Text Box 5431"/>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1" name="Text Box 5432"/>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2" name="Text Box 5433"/>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3" name="Text Box 5434"/>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4" name="Text Box 5435"/>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5" name="Text Box 5436"/>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6" name="Text Box 5437"/>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7" name="Text Box 5438"/>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8" name="Text Box 5439"/>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49" name="Text Box 5440"/>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0" name="Text Box 5441"/>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1" name="Text Box 5442"/>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2" name="Text Box 5443"/>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3" name="Text Box 5444"/>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4" name="Text Box 5445"/>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5" name="Text Box 5446"/>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6" name="Text Box 5447"/>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7" name="Text Box 5448"/>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8" name="Text Box 5449"/>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59" name="Text Box 5450"/>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0" name="Text Box 5451"/>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1" name="Text Box 5452"/>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2" name="Text Box 5453"/>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3" name="Text Box 5454"/>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4" name="Text Box 5455"/>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5" name="Text Box 5456"/>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6" name="Text Box 5457"/>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7" name="Text Box 5458"/>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8" name="Text Box 5459"/>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69" name="Text Box 5460"/>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0" name="Text Box 5461"/>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1" name="Text Box 5462"/>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2" name="Text Box 5463"/>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3" name="Text Box 5464"/>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4" name="Text Box 5465"/>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5" name="Text Box 5466"/>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6" name="Text Box 5467"/>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1769</xdr:row>
      <xdr:rowOff>0</xdr:rowOff>
    </xdr:from>
    <xdr:to>
      <xdr:col>4</xdr:col>
      <xdr:colOff>85725</xdr:colOff>
      <xdr:row>1770</xdr:row>
      <xdr:rowOff>47626</xdr:rowOff>
    </xdr:to>
    <xdr:sp macro="" textlink="">
      <xdr:nvSpPr>
        <xdr:cNvPr id="21677" name="Text Box 5468"/>
        <xdr:cNvSpPr txBox="1">
          <a:spLocks noChangeArrowheads="1"/>
        </xdr:cNvSpPr>
      </xdr:nvSpPr>
      <xdr:spPr bwMode="auto">
        <a:xfrm>
          <a:off x="4686300" y="336994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78" name="Text Box 25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79" name="Text Box 25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0" name="Text Box 25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1" name="Text Box 25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2" name="Text Box 25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3" name="Text Box 25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4" name="Text Box 25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5" name="Text Box 25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6" name="Text Box 25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7" name="Text Box 25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8" name="Text Box 25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89" name="Text Box 25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0" name="Text Box 25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1" name="Text Box 25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2" name="Text Box 26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3" name="Text Box 26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4" name="Text Box 26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5" name="Text Box 26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6" name="Text Box 26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7" name="Text Box 26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8" name="Text Box 26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699" name="Text Box 26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0" name="Text Box 26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1" name="Text Box 26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2" name="Text Box 26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3" name="Text Box 26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4" name="Text Box 26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5" name="Text Box 26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6" name="Text Box 26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7" name="Text Box 26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8" name="Text Box 26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09" name="Text Box 26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0" name="Text Box 26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1" name="Text Box 26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2" name="Text Box 26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3" name="Text Box 26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4" name="Text Box 26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5" name="Text Box 26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6" name="Text Box 26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7" name="Text Box 26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8" name="Text Box 26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19" name="Text Box 26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0" name="Text Box 26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1" name="Text Box 26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2" name="Text Box 26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3" name="Text Box 26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4" name="Text Box 26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5" name="Text Box 26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6" name="Text Box 26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7" name="Text Box 26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8" name="Text Box 26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29" name="Text Box 26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0" name="Text Box 26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1" name="Text Box 26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2" name="Text Box 26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3" name="Text Box 26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4" name="Text Box 26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5" name="Text Box 26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6" name="Text Box 26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7" name="Text Box 26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8" name="Text Box 26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39" name="Text Box 26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0" name="Text Box 26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1" name="Text Box 26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2" name="Text Box 26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3" name="Text Box 26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4" name="Text Box 26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5" name="Text Box 26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6" name="Text Box 26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7" name="Text Box 26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8" name="Text Box 26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49" name="Text Box 26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0" name="Text Box 27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1" name="Text Box 27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2" name="Text Box 27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3" name="Text Box 27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4" name="Text Box 27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5" name="Text Box 27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6" name="Text Box 27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7" name="Text Box 27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8" name="Text Box 27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59" name="Text Box 27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0" name="Text Box 27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1" name="Text Box 27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2" name="Text Box 27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3" name="Text Box 27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4" name="Text Box 27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5" name="Text Box 27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6" name="Text Box 27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7" name="Text Box 27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8" name="Text Box 27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69" name="Text Box 27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0" name="Text Box 27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1" name="Text Box 27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2" name="Text Box 27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3" name="Text Box 27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4" name="Text Box 27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5" name="Text Box 27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6" name="Text Box 27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7" name="Text Box 27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8" name="Text Box 27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79" name="Text Box 27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0" name="Text Box 27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1" name="Text Box 27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2" name="Text Box 27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3" name="Text Box 27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4" name="Text Box 27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5" name="Text Box 27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6" name="Text Box 27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7" name="Text Box 27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8" name="Text Box 27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89" name="Text Box 27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0" name="Text Box 27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1" name="Text Box 27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2" name="Text Box 27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3" name="Text Box 27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4" name="Text Box 27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5" name="Text Box 27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6" name="Text Box 27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7" name="Text Box 27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8" name="Text Box 27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799" name="Text Box 27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0" name="Text Box 27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1" name="Text Box 27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2" name="Text Box 27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3" name="Text Box 27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4" name="Text Box 27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5" name="Text Box 27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6" name="Text Box 27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7" name="Text Box 27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8" name="Text Box 27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09" name="Text Box 27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0" name="Text Box 27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1" name="Text Box 27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2" name="Text Box 27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3" name="Text Box 27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4" name="Text Box 27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5" name="Text Box 27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6" name="Text Box 27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7" name="Text Box 27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8" name="Text Box 27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19" name="Text Box 27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0" name="Text Box 27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1" name="Text Box 27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2" name="Text Box 27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3" name="Text Box 27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4" name="Text Box 27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5" name="Text Box 27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6" name="Text Box 27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7" name="Text Box 27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8" name="Text Box 27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29" name="Text Box 27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0" name="Text Box 27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1" name="Text Box 27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2" name="Text Box 27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3" name="Text Box 27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4" name="Text Box 27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5" name="Text Box 27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6" name="Text Box 27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7" name="Text Box 27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8" name="Text Box 27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39" name="Text Box 27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0" name="Text Box 27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1" name="Text Box 27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2" name="Text Box 27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3" name="Text Box 27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4" name="Text Box 27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5" name="Text Box 27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6" name="Text Box 27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7" name="Text Box 27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8" name="Text Box 27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49" name="Text Box 27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0" name="Text Box 28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1" name="Text Box 28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2" name="Text Box 28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3" name="Text Box 28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4" name="Text Box 28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5" name="Text Box 28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6" name="Text Box 28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7" name="Text Box 28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8" name="Text Box 28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59" name="Text Box 28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0" name="Text Box 28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1" name="Text Box 28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2" name="Text Box 28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3" name="Text Box 28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4" name="Text Box 28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5" name="Text Box 28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6" name="Text Box 28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7" name="Text Box 28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8" name="Text Box 28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69" name="Text Box 28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0" name="Text Box 28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1" name="Text Box 28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2" name="Text Box 28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3" name="Text Box 28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4" name="Text Box 28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5" name="Text Box 28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6" name="Text Box 28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7" name="Text Box 28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8" name="Text Box 28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79" name="Text Box 28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0" name="Text Box 28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1" name="Text Box 28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2" name="Text Box 28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3" name="Text Box 28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4" name="Text Box 28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5" name="Text Box 28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6" name="Text Box 28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7" name="Text Box 28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8" name="Text Box 28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89" name="Text Box 28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0" name="Text Box 28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1" name="Text Box 28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2" name="Text Box 28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3" name="Text Box 28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4" name="Text Box 28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5" name="Text Box 28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6" name="Text Box 28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7" name="Text Box 28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8" name="Text Box 28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899" name="Text Box 28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0" name="Text Box 28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1" name="Text Box 28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2" name="Text Box 28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3" name="Text Box 28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4" name="Text Box 28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5" name="Text Box 28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6" name="Text Box 28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7" name="Text Box 28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8" name="Text Box 28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09" name="Text Box 28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0" name="Text Box 28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1" name="Text Box 28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2" name="Text Box 28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3" name="Text Box 28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4" name="Text Box 28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5" name="Text Box 28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6" name="Text Box 28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7" name="Text Box 28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8" name="Text Box 28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19" name="Text Box 28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0" name="Text Box 28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1" name="Text Box 28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2" name="Text Box 28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3" name="Text Box 28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4" name="Text Box 28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5" name="Text Box 28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6" name="Text Box 28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7" name="Text Box 28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8" name="Text Box 28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29" name="Text Box 28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0" name="Text Box 28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1" name="Text Box 28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2" name="Text Box 28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3" name="Text Box 28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4" name="Text Box 28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5" name="Text Box 28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6" name="Text Box 28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7" name="Text Box 28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8" name="Text Box 28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39" name="Text Box 28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0" name="Text Box 28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1" name="Text Box 28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2" name="Text Box 28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3" name="Text Box 28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4" name="Text Box 28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5" name="Text Box 28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6" name="Text Box 28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7" name="Text Box 28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8" name="Text Box 28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49" name="Text Box 28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0" name="Text Box 29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1" name="Text Box 29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2" name="Text Box 29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3" name="Text Box 29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4" name="Text Box 29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5" name="Text Box 29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6" name="Text Box 29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7" name="Text Box 29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8" name="Text Box 29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59" name="Text Box 29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0" name="Text Box 29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1" name="Text Box 29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2" name="Text Box 29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3" name="Text Box 29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4" name="Text Box 29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5" name="Text Box 29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6" name="Text Box 29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7" name="Text Box 29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8" name="Text Box 29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69" name="Text Box 29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0" name="Text Box 29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1" name="Text Box 29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2" name="Text Box 29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3" name="Text Box 29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4" name="Text Box 29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5" name="Text Box 29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6" name="Text Box 29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7" name="Text Box 29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8" name="Text Box 29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79" name="Text Box 29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0" name="Text Box 29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1" name="Text Box 29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2" name="Text Box 29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3" name="Text Box 29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4" name="Text Box 29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5" name="Text Box 29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6" name="Text Box 29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7" name="Text Box 29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8" name="Text Box 29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89" name="Text Box 29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0" name="Text Box 29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1" name="Text Box 29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2" name="Text Box 29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3" name="Text Box 29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4" name="Text Box 29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5" name="Text Box 29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6" name="Text Box 29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7" name="Text Box 29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8" name="Text Box 29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1999" name="Text Box 29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0" name="Text Box 29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1" name="Text Box 29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2" name="Text Box 29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3" name="Text Box 29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4" name="Text Box 29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5" name="Text Box 29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6" name="Text Box 29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7" name="Text Box 29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8" name="Text Box 29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09" name="Text Box 29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0" name="Text Box 29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1" name="Text Box 29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2" name="Text Box 29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3" name="Text Box 29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4" name="Text Box 29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5" name="Text Box 29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6" name="Text Box 29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7" name="Text Box 29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8" name="Text Box 29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19" name="Text Box 29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0" name="Text Box 29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1" name="Text Box 29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2" name="Text Box 29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3" name="Text Box 29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4" name="Text Box 29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5" name="Text Box 29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6" name="Text Box 29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7" name="Text Box 29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8" name="Text Box 29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29" name="Text Box 29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0" name="Text Box 29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1" name="Text Box 29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2" name="Text Box 29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3" name="Text Box 29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4" name="Text Box 29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5" name="Text Box 29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6" name="Text Box 29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7" name="Text Box 29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8" name="Text Box 29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39" name="Text Box 29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0" name="Text Box 29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1" name="Text Box 29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2" name="Text Box 29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3" name="Text Box 29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4" name="Text Box 29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5" name="Text Box 29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6" name="Text Box 29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7" name="Text Box 29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8" name="Text Box 29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49" name="Text Box 29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0" name="Text Box 30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1" name="Text Box 30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2" name="Text Box 30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3" name="Text Box 30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4" name="Text Box 30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5" name="Text Box 30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6" name="Text Box 30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7" name="Text Box 30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8" name="Text Box 30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59" name="Text Box 30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0" name="Text Box 30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1" name="Text Box 30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2" name="Text Box 30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3" name="Text Box 30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4" name="Text Box 30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5" name="Text Box 30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6" name="Text Box 30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7" name="Text Box 30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8" name="Text Box 30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69" name="Text Box 30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0" name="Text Box 30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1" name="Text Box 30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2" name="Text Box 30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3" name="Text Box 30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4" name="Text Box 30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5" name="Text Box 30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6" name="Text Box 30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7" name="Text Box 30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8" name="Text Box 30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79" name="Text Box 30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0" name="Text Box 30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1" name="Text Box 30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2" name="Text Box 30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3" name="Text Box 30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4" name="Text Box 30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5" name="Text Box 30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6" name="Text Box 30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7" name="Text Box 30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8" name="Text Box 30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89" name="Text Box 30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0" name="Text Box 30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1" name="Text Box 30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2" name="Text Box 30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3" name="Text Box 30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4" name="Text Box 30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5" name="Text Box 30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6" name="Text Box 30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7" name="Text Box 30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8" name="Text Box 30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099" name="Text Box 30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0" name="Text Box 30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1" name="Text Box 30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2" name="Text Box 30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3" name="Text Box 30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4" name="Text Box 30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5" name="Text Box 30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6" name="Text Box 30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7" name="Text Box 30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8" name="Text Box 30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09" name="Text Box 30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0" name="Text Box 30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1" name="Text Box 30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2" name="Text Box 30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3" name="Text Box 30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4" name="Text Box 30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5" name="Text Box 30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6" name="Text Box 30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7" name="Text Box 30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8" name="Text Box 30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19" name="Text Box 30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0" name="Text Box 30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1" name="Text Box 30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2" name="Text Box 30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3" name="Text Box 30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4" name="Text Box 30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5" name="Text Box 30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6" name="Text Box 30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7" name="Text Box 30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8" name="Text Box 30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29" name="Text Box 30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0" name="Text Box 30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1" name="Text Box 30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2" name="Text Box 30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3" name="Text Box 30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4" name="Text Box 30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5" name="Text Box 30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6" name="Text Box 30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7" name="Text Box 30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8" name="Text Box 30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39" name="Text Box 30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0" name="Text Box 30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1" name="Text Box 30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2" name="Text Box 30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3" name="Text Box 30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4" name="Text Box 30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5" name="Text Box 30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6" name="Text Box 30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7" name="Text Box 30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8" name="Text Box 30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49" name="Text Box 30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0" name="Text Box 31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1" name="Text Box 31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2" name="Text Box 31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3" name="Text Box 31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4" name="Text Box 31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5" name="Text Box 31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6" name="Text Box 31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7" name="Text Box 31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8" name="Text Box 31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59" name="Text Box 31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0" name="Text Box 31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1" name="Text Box 31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2" name="Text Box 31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3" name="Text Box 31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4" name="Text Box 31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5" name="Text Box 31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6" name="Text Box 31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7" name="Text Box 31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8" name="Text Box 31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69" name="Text Box 31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0" name="Text Box 31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1" name="Text Box 31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2" name="Text Box 31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3" name="Text Box 31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4" name="Text Box 31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5" name="Text Box 31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6" name="Text Box 31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7" name="Text Box 31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8" name="Text Box 31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79" name="Text Box 31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0" name="Text Box 31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1" name="Text Box 31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2" name="Text Box 31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3" name="Text Box 31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4" name="Text Box 31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5" name="Text Box 31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6" name="Text Box 31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7" name="Text Box 31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8" name="Text Box 31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89" name="Text Box 31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0" name="Text Box 31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1" name="Text Box 31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2" name="Text Box 31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3" name="Text Box 31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4" name="Text Box 31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5" name="Text Box 31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6" name="Text Box 31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7" name="Text Box 31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8" name="Text Box 31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199" name="Text Box 31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0" name="Text Box 31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1" name="Text Box 31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2" name="Text Box 31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3" name="Text Box 31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4" name="Text Box 31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5" name="Text Box 31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6" name="Text Box 31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7" name="Text Box 31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8" name="Text Box 31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09" name="Text Box 31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0" name="Text Box 31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1" name="Text Box 31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2" name="Text Box 31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3" name="Text Box 31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4" name="Text Box 31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5" name="Text Box 31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6" name="Text Box 31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7" name="Text Box 31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8" name="Text Box 31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19" name="Text Box 31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0" name="Text Box 31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1" name="Text Box 31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2" name="Text Box 31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3" name="Text Box 31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4" name="Text Box 31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5" name="Text Box 31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6" name="Text Box 31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7" name="Text Box 31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8" name="Text Box 31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29" name="Text Box 31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0" name="Text Box 31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1" name="Text Box 31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2" name="Text Box 31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3" name="Text Box 31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4" name="Text Box 31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5" name="Text Box 31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6" name="Text Box 31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7" name="Text Box 31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8" name="Text Box 31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39" name="Text Box 31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0" name="Text Box 31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1" name="Text Box 31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2" name="Text Box 31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3" name="Text Box 31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4" name="Text Box 31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5" name="Text Box 31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6" name="Text Box 31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7" name="Text Box 31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8" name="Text Box 31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49" name="Text Box 31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0" name="Text Box 32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1" name="Text Box 32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2" name="Text Box 32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3" name="Text Box 32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4" name="Text Box 32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5" name="Text Box 32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6" name="Text Box 32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7" name="Text Box 32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8" name="Text Box 32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59" name="Text Box 32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0" name="Text Box 32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1" name="Text Box 32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2" name="Text Box 32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3" name="Text Box 32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4" name="Text Box 32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5" name="Text Box 32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6" name="Text Box 32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7" name="Text Box 32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8" name="Text Box 32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69" name="Text Box 32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0" name="Text Box 32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1" name="Text Box 32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2" name="Text Box 32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3" name="Text Box 32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4" name="Text Box 32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5" name="Text Box 32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6" name="Text Box 32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7" name="Text Box 32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8" name="Text Box 32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79" name="Text Box 32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0" name="Text Box 32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1" name="Text Box 32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2" name="Text Box 32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3" name="Text Box 32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4" name="Text Box 32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5" name="Text Box 32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6" name="Text Box 32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7" name="Text Box 32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8" name="Text Box 32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89" name="Text Box 32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0" name="Text Box 32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1" name="Text Box 32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2" name="Text Box 32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3" name="Text Box 32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4" name="Text Box 32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5" name="Text Box 32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6" name="Text Box 32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7" name="Text Box 32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8" name="Text Box 32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299" name="Text Box 32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0" name="Text Box 32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1" name="Text Box 32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2" name="Text Box 32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3" name="Text Box 32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4" name="Text Box 32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5" name="Text Box 32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6" name="Text Box 32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7" name="Text Box 32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8" name="Text Box 32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09" name="Text Box 32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0" name="Text Box 32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1" name="Text Box 32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2" name="Text Box 32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3" name="Text Box 32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4" name="Text Box 32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5" name="Text Box 32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6" name="Text Box 32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7" name="Text Box 32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8" name="Text Box 32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19" name="Text Box 32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0" name="Text Box 32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1" name="Text Box 32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2" name="Text Box 32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3" name="Text Box 32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4" name="Text Box 32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5" name="Text Box 32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6" name="Text Box 32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7" name="Text Box 32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8" name="Text Box 32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29" name="Text Box 32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0" name="Text Box 32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1" name="Text Box 32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2" name="Text Box 32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3" name="Text Box 32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4" name="Text Box 32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5" name="Text Box 32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6" name="Text Box 32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7" name="Text Box 32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8" name="Text Box 32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39" name="Text Box 32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0" name="Text Box 32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1" name="Text Box 32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2" name="Text Box 32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3" name="Text Box 32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4" name="Text Box 32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5" name="Text Box 32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6" name="Text Box 32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7" name="Text Box 32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8" name="Text Box 32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49" name="Text Box 32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0" name="Text Box 33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1" name="Text Box 33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2" name="Text Box 33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3" name="Text Box 33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4" name="Text Box 33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5" name="Text Box 33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6" name="Text Box 33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7" name="Text Box 33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8" name="Text Box 33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59" name="Text Box 33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0" name="Text Box 33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1" name="Text Box 33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2" name="Text Box 33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3" name="Text Box 33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4" name="Text Box 33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5" name="Text Box 33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6" name="Text Box 33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7" name="Text Box 33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8" name="Text Box 33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69" name="Text Box 33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0" name="Text Box 33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1" name="Text Box 33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2" name="Text Box 33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3" name="Text Box 33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4" name="Text Box 33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5" name="Text Box 33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6" name="Text Box 33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7" name="Text Box 33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8" name="Text Box 33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79" name="Text Box 33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0" name="Text Box 33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1" name="Text Box 33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2" name="Text Box 33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3" name="Text Box 33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4" name="Text Box 33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5" name="Text Box 33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6" name="Text Box 33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7" name="Text Box 33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8" name="Text Box 33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89" name="Text Box 33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0" name="Text Box 33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1" name="Text Box 33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2" name="Text Box 33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3" name="Text Box 33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4" name="Text Box 33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5" name="Text Box 33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6" name="Text Box 33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7" name="Text Box 33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8" name="Text Box 33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399" name="Text Box 33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0" name="Text Box 33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1" name="Text Box 33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2" name="Text Box 33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3" name="Text Box 33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4" name="Text Box 33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5" name="Text Box 33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6" name="Text Box 33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7" name="Text Box 33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8" name="Text Box 33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09" name="Text Box 33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0" name="Text Box 33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1" name="Text Box 33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2" name="Text Box 33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3" name="Text Box 33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4" name="Text Box 33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5" name="Text Box 33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6" name="Text Box 33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7" name="Text Box 33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8" name="Text Box 33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19" name="Text Box 33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0" name="Text Box 33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1" name="Text Box 33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2" name="Text Box 33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3" name="Text Box 33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4" name="Text Box 33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5" name="Text Box 33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6" name="Text Box 33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7" name="Text Box 33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8" name="Text Box 33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29" name="Text Box 33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0" name="Text Box 33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1" name="Text Box 33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2" name="Text Box 33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3" name="Text Box 33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4" name="Text Box 33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5" name="Text Box 33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6" name="Text Box 33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7" name="Text Box 33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8" name="Text Box 33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39" name="Text Box 33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0" name="Text Box 33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1" name="Text Box 33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2" name="Text Box 33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3" name="Text Box 33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4" name="Text Box 33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5" name="Text Box 33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6" name="Text Box 33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7" name="Text Box 33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8" name="Text Box 33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49" name="Text Box 33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0" name="Text Box 34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1" name="Text Box 34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2" name="Text Box 34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3" name="Text Box 34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4" name="Text Box 34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5" name="Text Box 34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6" name="Text Box 34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7" name="Text Box 34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8" name="Text Box 34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59" name="Text Box 34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0" name="Text Box 34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1" name="Text Box 34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2" name="Text Box 34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3" name="Text Box 34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4" name="Text Box 34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5" name="Text Box 34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6" name="Text Box 34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7" name="Text Box 34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8" name="Text Box 34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69" name="Text Box 34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0" name="Text Box 34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1" name="Text Box 34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2" name="Text Box 34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3" name="Text Box 34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4" name="Text Box 34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5" name="Text Box 34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6" name="Text Box 34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7" name="Text Box 34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8" name="Text Box 34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79" name="Text Box 34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0" name="Text Box 34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1" name="Text Box 34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2" name="Text Box 34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3" name="Text Box 34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4" name="Text Box 34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5" name="Text Box 34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6" name="Text Box 34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7" name="Text Box 34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8" name="Text Box 34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89" name="Text Box 34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0" name="Text Box 34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1" name="Text Box 34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2" name="Text Box 34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3" name="Text Box 34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4" name="Text Box 34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5" name="Text Box 34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6" name="Text Box 34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7" name="Text Box 34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8" name="Text Box 34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499" name="Text Box 34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0" name="Text Box 34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1" name="Text Box 34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2" name="Text Box 34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3" name="Text Box 34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4" name="Text Box 34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5" name="Text Box 34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6" name="Text Box 34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7" name="Text Box 34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8" name="Text Box 34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09" name="Text Box 34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0" name="Text Box 34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1" name="Text Box 34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2" name="Text Box 34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3" name="Text Box 34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4" name="Text Box 34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5" name="Text Box 34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6" name="Text Box 34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7" name="Text Box 34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8" name="Text Box 34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19" name="Text Box 34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0" name="Text Box 34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1" name="Text Box 34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2" name="Text Box 34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3" name="Text Box 34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4" name="Text Box 34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5" name="Text Box 34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6" name="Text Box 34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7" name="Text Box 34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8" name="Text Box 34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29" name="Text Box 34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0" name="Text Box 34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1" name="Text Box 34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2" name="Text Box 34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3" name="Text Box 34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4" name="Text Box 34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5" name="Text Box 34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6" name="Text Box 34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7" name="Text Box 34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8" name="Text Box 34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39" name="Text Box 34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0" name="Text Box 34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1" name="Text Box 34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2" name="Text Box 34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3" name="Text Box 34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4" name="Text Box 34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5" name="Text Box 34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6" name="Text Box 34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7" name="Text Box 34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8" name="Text Box 34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49" name="Text Box 34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0" name="Text Box 35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1" name="Text Box 35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2" name="Text Box 35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3" name="Text Box 35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4" name="Text Box 35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5" name="Text Box 35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6" name="Text Box 35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7" name="Text Box 35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8" name="Text Box 35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59" name="Text Box 35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0" name="Text Box 35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1" name="Text Box 35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2" name="Text Box 35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3" name="Text Box 35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4" name="Text Box 35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5" name="Text Box 35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6" name="Text Box 35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7" name="Text Box 35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8" name="Text Box 35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69" name="Text Box 35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0" name="Text Box 35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1" name="Text Box 35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2" name="Text Box 35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3" name="Text Box 35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4" name="Text Box 35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5" name="Text Box 35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6" name="Text Box 35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7" name="Text Box 35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8" name="Text Box 35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79" name="Text Box 35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0" name="Text Box 35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1" name="Text Box 35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2" name="Text Box 35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3" name="Text Box 35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4" name="Text Box 35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5" name="Text Box 35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6" name="Text Box 35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7" name="Text Box 35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8" name="Text Box 35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89" name="Text Box 35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0" name="Text Box 35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1" name="Text Box 35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2" name="Text Box 35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3" name="Text Box 35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4" name="Text Box 35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5" name="Text Box 35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6" name="Text Box 35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7" name="Text Box 35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8" name="Text Box 35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599" name="Text Box 35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0" name="Text Box 35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1" name="Text Box 35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2" name="Text Box 35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3" name="Text Box 35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4" name="Text Box 35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5" name="Text Box 35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6" name="Text Box 35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7" name="Text Box 35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8" name="Text Box 35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09" name="Text Box 35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0" name="Text Box 35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1" name="Text Box 35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2" name="Text Box 35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3" name="Text Box 35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4" name="Text Box 35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5" name="Text Box 35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6" name="Text Box 35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7" name="Text Box 35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8" name="Text Box 35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19" name="Text Box 35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0" name="Text Box 35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1" name="Text Box 35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2" name="Text Box 35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3" name="Text Box 35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4" name="Text Box 35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5" name="Text Box 35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6" name="Text Box 35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7" name="Text Box 35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8" name="Text Box 35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29" name="Text Box 35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0" name="Text Box 35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1" name="Text Box 35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2" name="Text Box 35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3" name="Text Box 35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4" name="Text Box 35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5" name="Text Box 35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6" name="Text Box 35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7" name="Text Box 35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8" name="Text Box 35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39" name="Text Box 35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0" name="Text Box 35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1" name="Text Box 35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2" name="Text Box 35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3" name="Text Box 35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4" name="Text Box 35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5" name="Text Box 35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6" name="Text Box 35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7" name="Text Box 35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8" name="Text Box 35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49" name="Text Box 35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0" name="Text Box 36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1" name="Text Box 36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2" name="Text Box 36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3" name="Text Box 36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4" name="Text Box 36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5" name="Text Box 36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6" name="Text Box 36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7" name="Text Box 36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8" name="Text Box 36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59" name="Text Box 36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0" name="Text Box 36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1" name="Text Box 36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2" name="Text Box 36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3" name="Text Box 36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4" name="Text Box 36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5" name="Text Box 36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6" name="Text Box 36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7" name="Text Box 36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8" name="Text Box 36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69" name="Text Box 36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0" name="Text Box 36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1" name="Text Box 36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2" name="Text Box 36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3" name="Text Box 36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4" name="Text Box 36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5" name="Text Box 36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6" name="Text Box 36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7" name="Text Box 36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8" name="Text Box 36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79" name="Text Box 36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0" name="Text Box 36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1" name="Text Box 36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2" name="Text Box 36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3" name="Text Box 36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4" name="Text Box 36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5" name="Text Box 36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6" name="Text Box 36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7" name="Text Box 36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8" name="Text Box 36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89" name="Text Box 36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0" name="Text Box 36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1" name="Text Box 36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2" name="Text Box 36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3" name="Text Box 36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4" name="Text Box 36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5" name="Text Box 36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6" name="Text Box 36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7" name="Text Box 36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8" name="Text Box 36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699" name="Text Box 36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0" name="Text Box 36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1" name="Text Box 36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2" name="Text Box 36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3" name="Text Box 36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4" name="Text Box 36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5" name="Text Box 36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6" name="Text Box 36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7" name="Text Box 36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8" name="Text Box 36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09" name="Text Box 36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0" name="Text Box 36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1" name="Text Box 36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2" name="Text Box 36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3" name="Text Box 36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4" name="Text Box 36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5" name="Text Box 36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6" name="Text Box 36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7" name="Text Box 36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8" name="Text Box 36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19" name="Text Box 36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0" name="Text Box 36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1" name="Text Box 36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2" name="Text Box 36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3" name="Text Box 36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4" name="Text Box 36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5" name="Text Box 36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6" name="Text Box 36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7" name="Text Box 36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8" name="Text Box 36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29" name="Text Box 36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0" name="Text Box 36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1" name="Text Box 36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2" name="Text Box 36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3" name="Text Box 36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4" name="Text Box 36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5" name="Text Box 36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6" name="Text Box 36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7" name="Text Box 36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8" name="Text Box 36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39" name="Text Box 36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0" name="Text Box 36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1" name="Text Box 36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2" name="Text Box 36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3" name="Text Box 36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4" name="Text Box 36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5" name="Text Box 36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6" name="Text Box 36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7" name="Text Box 36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8" name="Text Box 36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49" name="Text Box 36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0" name="Text Box 37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1" name="Text Box 37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2" name="Text Box 37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3" name="Text Box 37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4" name="Text Box 37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5" name="Text Box 37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6" name="Text Box 37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7" name="Text Box 37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8" name="Text Box 37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59" name="Text Box 37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0" name="Text Box 37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1" name="Text Box 37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2" name="Text Box 37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3" name="Text Box 37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4" name="Text Box 37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5" name="Text Box 37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6" name="Text Box 37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7" name="Text Box 37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8" name="Text Box 37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69" name="Text Box 37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0" name="Text Box 37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1" name="Text Box 37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2" name="Text Box 37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3" name="Text Box 37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4" name="Text Box 37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5" name="Text Box 37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6" name="Text Box 37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7" name="Text Box 37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8" name="Text Box 37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79" name="Text Box 37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0" name="Text Box 37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1" name="Text Box 37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2" name="Text Box 37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3" name="Text Box 37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4" name="Text Box 37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5" name="Text Box 37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6" name="Text Box 37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7" name="Text Box 37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8" name="Text Box 37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89" name="Text Box 37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0" name="Text Box 37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1" name="Text Box 37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2" name="Text Box 37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3" name="Text Box 37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4" name="Text Box 37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5" name="Text Box 37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6" name="Text Box 37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7" name="Text Box 37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8" name="Text Box 37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799" name="Text Box 37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0" name="Text Box 37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1" name="Text Box 37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2" name="Text Box 37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3" name="Text Box 37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4" name="Text Box 37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5" name="Text Box 37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6" name="Text Box 37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7" name="Text Box 37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8" name="Text Box 37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09" name="Text Box 37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0" name="Text Box 37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1" name="Text Box 37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2" name="Text Box 37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3" name="Text Box 37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4" name="Text Box 37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5" name="Text Box 37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6" name="Text Box 37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7" name="Text Box 37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8" name="Text Box 37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19" name="Text Box 37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0" name="Text Box 37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1" name="Text Box 37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2" name="Text Box 37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3" name="Text Box 37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4" name="Text Box 37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5" name="Text Box 37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6" name="Text Box 37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7" name="Text Box 37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8" name="Text Box 37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29" name="Text Box 37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0" name="Text Box 37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1" name="Text Box 37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2" name="Text Box 37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3" name="Text Box 37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4" name="Text Box 37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5" name="Text Box 37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6" name="Text Box 37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7" name="Text Box 37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8" name="Text Box 37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39" name="Text Box 37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0" name="Text Box 37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1" name="Text Box 37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2" name="Text Box 37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3" name="Text Box 37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4" name="Text Box 37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5" name="Text Box 37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6" name="Text Box 37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7" name="Text Box 37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8" name="Text Box 37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49" name="Text Box 37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0" name="Text Box 38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1" name="Text Box 38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2" name="Text Box 38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3" name="Text Box 38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4" name="Text Box 38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5" name="Text Box 38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6" name="Text Box 38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7" name="Text Box 38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8" name="Text Box 38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59" name="Text Box 38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0" name="Text Box 38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1" name="Text Box 38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2" name="Text Box 38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3" name="Text Box 38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4" name="Text Box 38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5" name="Text Box 38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6" name="Text Box 38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7" name="Text Box 38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8" name="Text Box 38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69" name="Text Box 38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0" name="Text Box 38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1" name="Text Box 38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2" name="Text Box 38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3" name="Text Box 38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4" name="Text Box 38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5" name="Text Box 38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6" name="Text Box 38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7" name="Text Box 38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8" name="Text Box 38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79" name="Text Box 38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0" name="Text Box 38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1" name="Text Box 38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2" name="Text Box 38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3" name="Text Box 38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4" name="Text Box 38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5" name="Text Box 38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6" name="Text Box 38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7" name="Text Box 38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8" name="Text Box 38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89" name="Text Box 38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0" name="Text Box 38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1" name="Text Box 38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2" name="Text Box 38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3" name="Text Box 38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4" name="Text Box 38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5" name="Text Box 38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6" name="Text Box 38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7" name="Text Box 38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8" name="Text Box 38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899" name="Text Box 38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0" name="Text Box 38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1" name="Text Box 38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2" name="Text Box 38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3" name="Text Box 38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4" name="Text Box 38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5" name="Text Box 38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6" name="Text Box 38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7" name="Text Box 38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8" name="Text Box 38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09" name="Text Box 38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0" name="Text Box 38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1" name="Text Box 38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2" name="Text Box 38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3" name="Text Box 38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4" name="Text Box 38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5" name="Text Box 38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6" name="Text Box 38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7" name="Text Box 38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8" name="Text Box 38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19" name="Text Box 38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0" name="Text Box 38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1" name="Text Box 38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2" name="Text Box 38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3" name="Text Box 38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4" name="Text Box 38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5" name="Text Box 38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6" name="Text Box 38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7" name="Text Box 38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8" name="Text Box 38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29" name="Text Box 38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0" name="Text Box 38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1" name="Text Box 38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2" name="Text Box 38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3" name="Text Box 38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4" name="Text Box 38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5" name="Text Box 38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6" name="Text Box 38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7" name="Text Box 38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8" name="Text Box 38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39" name="Text Box 38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0" name="Text Box 38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1" name="Text Box 38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2" name="Text Box 38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3" name="Text Box 38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4" name="Text Box 38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5" name="Text Box 38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6" name="Text Box 38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7" name="Text Box 38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8" name="Text Box 38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49" name="Text Box 38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0" name="Text Box 39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1" name="Text Box 39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2" name="Text Box 39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3" name="Text Box 39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4" name="Text Box 39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5" name="Text Box 39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6" name="Text Box 39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7" name="Text Box 39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8" name="Text Box 39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59" name="Text Box 39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0" name="Text Box 39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1" name="Text Box 39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2" name="Text Box 39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3" name="Text Box 39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4" name="Text Box 39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5" name="Text Box 39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6" name="Text Box 39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7" name="Text Box 39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8" name="Text Box 39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69" name="Text Box 39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0" name="Text Box 39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1" name="Text Box 39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2" name="Text Box 39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3" name="Text Box 39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4" name="Text Box 39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5" name="Text Box 39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6" name="Text Box 39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7" name="Text Box 39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8" name="Text Box 39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79" name="Text Box 39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0" name="Text Box 39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1" name="Text Box 39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2" name="Text Box 39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3" name="Text Box 39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4" name="Text Box 39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5" name="Text Box 39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6" name="Text Box 39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7" name="Text Box 39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8" name="Text Box 39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89" name="Text Box 39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0" name="Text Box 39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1" name="Text Box 39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2" name="Text Box 39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3" name="Text Box 39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4" name="Text Box 39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5" name="Text Box 39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6" name="Text Box 39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7" name="Text Box 39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8" name="Text Box 39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2999" name="Text Box 39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0" name="Text Box 39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1" name="Text Box 39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2" name="Text Box 39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3" name="Text Box 39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4" name="Text Box 39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5" name="Text Box 39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6" name="Text Box 39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7" name="Text Box 39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8" name="Text Box 39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09" name="Text Box 39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0" name="Text Box 39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1" name="Text Box 39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2" name="Text Box 39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3" name="Text Box 39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4" name="Text Box 39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5" name="Text Box 39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6" name="Text Box 39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7" name="Text Box 39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8" name="Text Box 39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19" name="Text Box 39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0" name="Text Box 39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1" name="Text Box 39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2" name="Text Box 39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3" name="Text Box 39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4" name="Text Box 39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5" name="Text Box 39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6" name="Text Box 39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7" name="Text Box 39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8" name="Text Box 39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29" name="Text Box 39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0" name="Text Box 39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1" name="Text Box 39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2" name="Text Box 39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3" name="Text Box 39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4" name="Text Box 39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5" name="Text Box 39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6" name="Text Box 39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7" name="Text Box 39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8" name="Text Box 39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39" name="Text Box 39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0" name="Text Box 39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1" name="Text Box 39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2" name="Text Box 39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3" name="Text Box 39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4" name="Text Box 39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5" name="Text Box 39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6" name="Text Box 39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7" name="Text Box 39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8" name="Text Box 39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49" name="Text Box 39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0" name="Text Box 40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1" name="Text Box 40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2" name="Text Box 40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3" name="Text Box 40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4" name="Text Box 40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5" name="Text Box 40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6" name="Text Box 40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7" name="Text Box 40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8" name="Text Box 40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59" name="Text Box 40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0" name="Text Box 40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1" name="Text Box 40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2" name="Text Box 40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3" name="Text Box 40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4" name="Text Box 40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5" name="Text Box 40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6" name="Text Box 40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7" name="Text Box 40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8" name="Text Box 40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69" name="Text Box 40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0" name="Text Box 40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1" name="Text Box 40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2" name="Text Box 40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3" name="Text Box 40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4" name="Text Box 40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5" name="Text Box 40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6" name="Text Box 40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7" name="Text Box 40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8" name="Text Box 40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79" name="Text Box 40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0" name="Text Box 40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1" name="Text Box 40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2" name="Text Box 40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3" name="Text Box 40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4" name="Text Box 40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5" name="Text Box 40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6" name="Text Box 40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7" name="Text Box 40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8" name="Text Box 40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89" name="Text Box 40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0" name="Text Box 40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1" name="Text Box 40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2" name="Text Box 40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3" name="Text Box 40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4" name="Text Box 40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5" name="Text Box 40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6" name="Text Box 40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7" name="Text Box 40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8" name="Text Box 40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099" name="Text Box 40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0" name="Text Box 40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1" name="Text Box 40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2" name="Text Box 40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3" name="Text Box 40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4" name="Text Box 40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5" name="Text Box 40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6" name="Text Box 40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7" name="Text Box 40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8" name="Text Box 40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09" name="Text Box 40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0" name="Text Box 40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1" name="Text Box 40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2" name="Text Box 40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3" name="Text Box 40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4" name="Text Box 40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5" name="Text Box 40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6" name="Text Box 40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7" name="Text Box 40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8" name="Text Box 40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19" name="Text Box 40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0" name="Text Box 40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1" name="Text Box 40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2" name="Text Box 40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3" name="Text Box 40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4" name="Text Box 40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5" name="Text Box 40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6" name="Text Box 40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7" name="Text Box 40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8" name="Text Box 40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29" name="Text Box 40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0" name="Text Box 40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1" name="Text Box 40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2" name="Text Box 40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3" name="Text Box 40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4" name="Text Box 40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5" name="Text Box 40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6" name="Text Box 40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7" name="Text Box 40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8" name="Text Box 40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39" name="Text Box 40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0" name="Text Box 40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1" name="Text Box 40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2" name="Text Box 40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3" name="Text Box 40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4" name="Text Box 40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5" name="Text Box 40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6" name="Text Box 40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7" name="Text Box 40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8" name="Text Box 40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49" name="Text Box 40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0" name="Text Box 41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1" name="Text Box 41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2" name="Text Box 41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3" name="Text Box 41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4" name="Text Box 41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5" name="Text Box 41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6" name="Text Box 41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7" name="Text Box 41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8" name="Text Box 41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59" name="Text Box 41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0" name="Text Box 41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1" name="Text Box 41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2" name="Text Box 41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3" name="Text Box 41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4" name="Text Box 41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5" name="Text Box 41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6" name="Text Box 41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7" name="Text Box 41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8" name="Text Box 41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69" name="Text Box 41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0" name="Text Box 41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1" name="Text Box 41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2" name="Text Box 41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3" name="Text Box 41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4" name="Text Box 41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5" name="Text Box 41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6" name="Text Box 41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7" name="Text Box 41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8" name="Text Box 41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79" name="Text Box 41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0" name="Text Box 41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1" name="Text Box 41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2" name="Text Box 41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3" name="Text Box 41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4" name="Text Box 41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5" name="Text Box 41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6" name="Text Box 41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7" name="Text Box 41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8" name="Text Box 41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89" name="Text Box 41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0" name="Text Box 41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1" name="Text Box 41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2" name="Text Box 41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3" name="Text Box 41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4" name="Text Box 41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5" name="Text Box 41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6" name="Text Box 41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7" name="Text Box 41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8" name="Text Box 41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199" name="Text Box 41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0" name="Text Box 41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1" name="Text Box 41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2" name="Text Box 41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3" name="Text Box 41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4" name="Text Box 41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5" name="Text Box 41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6" name="Text Box 41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7" name="Text Box 41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8" name="Text Box 41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09" name="Text Box 41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0" name="Text Box 41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1" name="Text Box 41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2" name="Text Box 41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3" name="Text Box 41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4" name="Text Box 41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5" name="Text Box 41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6" name="Text Box 41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7" name="Text Box 41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8" name="Text Box 41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19" name="Text Box 41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0" name="Text Box 41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1" name="Text Box 41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2" name="Text Box 41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3" name="Text Box 41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4" name="Text Box 41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5" name="Text Box 41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6" name="Text Box 41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7" name="Text Box 41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8" name="Text Box 41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29" name="Text Box 41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0" name="Text Box 41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1" name="Text Box 41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2" name="Text Box 41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3" name="Text Box 41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4" name="Text Box 41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5" name="Text Box 41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6" name="Text Box 41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7" name="Text Box 41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8" name="Text Box 41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39" name="Text Box 41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0" name="Text Box 41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1" name="Text Box 41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2" name="Text Box 41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3" name="Text Box 41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4" name="Text Box 41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5" name="Text Box 41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6" name="Text Box 41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7" name="Text Box 41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8" name="Text Box 41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49" name="Text Box 41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0" name="Text Box 42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1" name="Text Box 42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2" name="Text Box 42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3" name="Text Box 42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4" name="Text Box 42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5" name="Text Box 42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6" name="Text Box 42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7" name="Text Box 42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8" name="Text Box 42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59" name="Text Box 42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0" name="Text Box 42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1" name="Text Box 42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2" name="Text Box 42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3" name="Text Box 42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4" name="Text Box 42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5" name="Text Box 42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6" name="Text Box 42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7" name="Text Box 42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8" name="Text Box 42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69" name="Text Box 42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0" name="Text Box 42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1" name="Text Box 42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2" name="Text Box 42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3" name="Text Box 42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4" name="Text Box 42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5" name="Text Box 42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6" name="Text Box 42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7" name="Text Box 42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8" name="Text Box 42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79" name="Text Box 42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0" name="Text Box 42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1" name="Text Box 42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2" name="Text Box 42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3" name="Text Box 42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4" name="Text Box 42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5" name="Text Box 42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6" name="Text Box 42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7" name="Text Box 42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8" name="Text Box 42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89" name="Text Box 42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0" name="Text Box 42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1" name="Text Box 42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2" name="Text Box 42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3" name="Text Box 42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4" name="Text Box 42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5" name="Text Box 42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6" name="Text Box 42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7" name="Text Box 42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8" name="Text Box 42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299" name="Text Box 42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0" name="Text Box 42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1" name="Text Box 42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2" name="Text Box 42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3" name="Text Box 42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4" name="Text Box 42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5" name="Text Box 42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6" name="Text Box 42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7" name="Text Box 42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8" name="Text Box 42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09" name="Text Box 42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0" name="Text Box 42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1" name="Text Box 42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2" name="Text Box 42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3" name="Text Box 42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4" name="Text Box 42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5" name="Text Box 42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6" name="Text Box 42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7" name="Text Box 42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8" name="Text Box 42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19" name="Text Box 42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0" name="Text Box 42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1" name="Text Box 42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2" name="Text Box 42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3" name="Text Box 42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4" name="Text Box 42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5" name="Text Box 42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6" name="Text Box 42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7" name="Text Box 42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8" name="Text Box 42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29" name="Text Box 42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0" name="Text Box 42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1" name="Text Box 42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2" name="Text Box 42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3" name="Text Box 42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4" name="Text Box 42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5" name="Text Box 42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6" name="Text Box 42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7" name="Text Box 42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8" name="Text Box 42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39" name="Text Box 42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0" name="Text Box 42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1" name="Text Box 42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2" name="Text Box 42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3" name="Text Box 42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4" name="Text Box 42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5" name="Text Box 42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6" name="Text Box 42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7" name="Text Box 42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8" name="Text Box 42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49" name="Text Box 42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0" name="Text Box 43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1" name="Text Box 43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2" name="Text Box 43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3" name="Text Box 43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4" name="Text Box 43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5" name="Text Box 43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6" name="Text Box 43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7" name="Text Box 43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8" name="Text Box 43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59" name="Text Box 43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0" name="Text Box 43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1" name="Text Box 43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2" name="Text Box 43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3" name="Text Box 43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4" name="Text Box 43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5" name="Text Box 43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6" name="Text Box 43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7" name="Text Box 43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8" name="Text Box 43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69" name="Text Box 43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0" name="Text Box 43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1" name="Text Box 43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2" name="Text Box 43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3" name="Text Box 43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4" name="Text Box 43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5" name="Text Box 43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6" name="Text Box 43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7" name="Text Box 43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8" name="Text Box 43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79" name="Text Box 43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0" name="Text Box 43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1" name="Text Box 43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2" name="Text Box 43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3" name="Text Box 43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4" name="Text Box 43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5" name="Text Box 43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6" name="Text Box 43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7" name="Text Box 43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8" name="Text Box 43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89" name="Text Box 43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0" name="Text Box 43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1" name="Text Box 43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2" name="Text Box 43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3" name="Text Box 43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4" name="Text Box 43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5" name="Text Box 43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6" name="Text Box 43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7" name="Text Box 43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8" name="Text Box 43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399" name="Text Box 43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0" name="Text Box 43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1" name="Text Box 43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2" name="Text Box 43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3" name="Text Box 43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4" name="Text Box 43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5" name="Text Box 43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6" name="Text Box 43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7" name="Text Box 43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8" name="Text Box 43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09" name="Text Box 43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0" name="Text Box 43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1" name="Text Box 43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2" name="Text Box 43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3" name="Text Box 43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4" name="Text Box 43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5" name="Text Box 43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6" name="Text Box 43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7" name="Text Box 43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8" name="Text Box 43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19" name="Text Box 43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0" name="Text Box 43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1" name="Text Box 43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2" name="Text Box 43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3" name="Text Box 43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4" name="Text Box 43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5" name="Text Box 43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6" name="Text Box 43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7" name="Text Box 43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8" name="Text Box 43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29" name="Text Box 43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0" name="Text Box 43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1" name="Text Box 43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2" name="Text Box 43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3" name="Text Box 43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4" name="Text Box 43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5" name="Text Box 43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6" name="Text Box 43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7" name="Text Box 43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8" name="Text Box 43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39" name="Text Box 43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0" name="Text Box 43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1" name="Text Box 43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2" name="Text Box 43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3" name="Text Box 43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4" name="Text Box 43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5" name="Text Box 43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6" name="Text Box 43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7" name="Text Box 43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8" name="Text Box 43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49" name="Text Box 43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0" name="Text Box 44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1" name="Text Box 44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2" name="Text Box 44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3" name="Text Box 44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4" name="Text Box 44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5" name="Text Box 44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6" name="Text Box 44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7" name="Text Box 44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8" name="Text Box 44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59" name="Text Box 44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0" name="Text Box 44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1" name="Text Box 44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2" name="Text Box 44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3" name="Text Box 44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4" name="Text Box 44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5" name="Text Box 44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6" name="Text Box 44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7" name="Text Box 44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8" name="Text Box 44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69" name="Text Box 44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0" name="Text Box 44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1" name="Text Box 44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2" name="Text Box 44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3" name="Text Box 44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4" name="Text Box 44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5" name="Text Box 44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6" name="Text Box 44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7" name="Text Box 44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8" name="Text Box 44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79" name="Text Box 44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0" name="Text Box 44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1" name="Text Box 44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2" name="Text Box 44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3" name="Text Box 44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4" name="Text Box 44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5" name="Text Box 44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6" name="Text Box 44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7" name="Text Box 44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8" name="Text Box 44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89" name="Text Box 44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0" name="Text Box 44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1" name="Text Box 44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2" name="Text Box 44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3" name="Text Box 44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4" name="Text Box 44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5" name="Text Box 44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6" name="Text Box 44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7" name="Text Box 44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8" name="Text Box 44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499" name="Text Box 44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0" name="Text Box 44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1" name="Text Box 44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2" name="Text Box 44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3" name="Text Box 44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4" name="Text Box 44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5" name="Text Box 44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6" name="Text Box 44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7" name="Text Box 44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8" name="Text Box 44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09" name="Text Box 44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0" name="Text Box 44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1" name="Text Box 44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2" name="Text Box 44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3" name="Text Box 44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4" name="Text Box 44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5" name="Text Box 44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6" name="Text Box 44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7" name="Text Box 44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8" name="Text Box 44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19" name="Text Box 44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0" name="Text Box 44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1" name="Text Box 44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2" name="Text Box 44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3" name="Text Box 44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4" name="Text Box 44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5" name="Text Box 44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6" name="Text Box 44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7" name="Text Box 44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8" name="Text Box 44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29" name="Text Box 44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0" name="Text Box 44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1" name="Text Box 44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2" name="Text Box 44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3" name="Text Box 44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4" name="Text Box 44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5" name="Text Box 44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6" name="Text Box 44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7" name="Text Box 44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8" name="Text Box 44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39" name="Text Box 44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0" name="Text Box 44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1" name="Text Box 44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2" name="Text Box 44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3" name="Text Box 44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4" name="Text Box 44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5" name="Text Box 44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6" name="Text Box 44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7" name="Text Box 44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8" name="Text Box 44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49" name="Text Box 44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0" name="Text Box 45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1" name="Text Box 45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2" name="Text Box 45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3" name="Text Box 45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4" name="Text Box 45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5" name="Text Box 45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6" name="Text Box 45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7" name="Text Box 45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8" name="Text Box 45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59" name="Text Box 45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0" name="Text Box 45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1" name="Text Box 45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2" name="Text Box 45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3" name="Text Box 45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4" name="Text Box 45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5" name="Text Box 45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6" name="Text Box 45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7" name="Text Box 45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8" name="Text Box 45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69" name="Text Box 45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0" name="Text Box 45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1" name="Text Box 45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2" name="Text Box 45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3" name="Text Box 45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4" name="Text Box 45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5" name="Text Box 45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6" name="Text Box 45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7" name="Text Box 45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8" name="Text Box 45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79" name="Text Box 45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0" name="Text Box 45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1" name="Text Box 45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2" name="Text Box 45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3" name="Text Box 45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4" name="Text Box 45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5" name="Text Box 45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6" name="Text Box 45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7" name="Text Box 45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8" name="Text Box 45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89" name="Text Box 45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0" name="Text Box 45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1" name="Text Box 45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2" name="Text Box 45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3" name="Text Box 45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4" name="Text Box 45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5" name="Text Box 45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6" name="Text Box 45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7" name="Text Box 45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8" name="Text Box 45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599" name="Text Box 45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0" name="Text Box 45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1" name="Text Box 45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2" name="Text Box 45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3" name="Text Box 45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4" name="Text Box 45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5" name="Text Box 45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6" name="Text Box 45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7" name="Text Box 45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8" name="Text Box 45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09" name="Text Box 45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0" name="Text Box 45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1" name="Text Box 45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2" name="Text Box 45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3" name="Text Box 45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4" name="Text Box 45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5" name="Text Box 45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6" name="Text Box 45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7" name="Text Box 45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8" name="Text Box 45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19" name="Text Box 45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0" name="Text Box 45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1" name="Text Box 45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2" name="Text Box 45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3" name="Text Box 45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4" name="Text Box 45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5" name="Text Box 45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6" name="Text Box 45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7" name="Text Box 45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8" name="Text Box 45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29" name="Text Box 45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0" name="Text Box 45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1" name="Text Box 45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2" name="Text Box 45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3" name="Text Box 45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4" name="Text Box 45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5" name="Text Box 45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6" name="Text Box 45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7" name="Text Box 45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8" name="Text Box 45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39" name="Text Box 45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0" name="Text Box 45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1" name="Text Box 45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2" name="Text Box 45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3" name="Text Box 45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4" name="Text Box 45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5" name="Text Box 45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6" name="Text Box 45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7" name="Text Box 45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8" name="Text Box 45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49" name="Text Box 45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0" name="Text Box 46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1" name="Text Box 46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2" name="Text Box 46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3" name="Text Box 46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4" name="Text Box 46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5" name="Text Box 46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6" name="Text Box 46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7" name="Text Box 46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8" name="Text Box 46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59" name="Text Box 46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0" name="Text Box 46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1" name="Text Box 46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2" name="Text Box 46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3" name="Text Box 46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4" name="Text Box 46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5" name="Text Box 46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6" name="Text Box 46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7" name="Text Box 46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8" name="Text Box 46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69" name="Text Box 46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0" name="Text Box 46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1" name="Text Box 46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2" name="Text Box 46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3" name="Text Box 46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4" name="Text Box 46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5" name="Text Box 46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6" name="Text Box 46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7" name="Text Box 46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8" name="Text Box 46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79" name="Text Box 46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0" name="Text Box 46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1" name="Text Box 46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2" name="Text Box 46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3" name="Text Box 46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4" name="Text Box 46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5" name="Text Box 46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6" name="Text Box 46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7" name="Text Box 46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8" name="Text Box 46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89" name="Text Box 46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0" name="Text Box 46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1" name="Text Box 46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2" name="Text Box 46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3" name="Text Box 46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4" name="Text Box 46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5" name="Text Box 46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6" name="Text Box 46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7" name="Text Box 46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8" name="Text Box 46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699" name="Text Box 46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0" name="Text Box 46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1" name="Text Box 46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2" name="Text Box 46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3" name="Text Box 46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4" name="Text Box 46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5" name="Text Box 46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6" name="Text Box 46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7" name="Text Box 46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8" name="Text Box 46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09" name="Text Box 46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0" name="Text Box 46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1" name="Text Box 46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2" name="Text Box 46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3" name="Text Box 46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4" name="Text Box 46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5" name="Text Box 46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6" name="Text Box 46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7" name="Text Box 46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8" name="Text Box 46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19" name="Text Box 46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0" name="Text Box 46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1" name="Text Box 46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2" name="Text Box 46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3" name="Text Box 46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4" name="Text Box 46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5" name="Text Box 46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6" name="Text Box 46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7" name="Text Box 46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8" name="Text Box 46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29" name="Text Box 46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0" name="Text Box 46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1" name="Text Box 46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2" name="Text Box 46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3" name="Text Box 46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4" name="Text Box 46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5" name="Text Box 46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6" name="Text Box 46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7" name="Text Box 46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8" name="Text Box 46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39" name="Text Box 46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0" name="Text Box 46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1" name="Text Box 46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2" name="Text Box 46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3" name="Text Box 46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4" name="Text Box 46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5" name="Text Box 46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6" name="Text Box 46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7" name="Text Box 46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8" name="Text Box 46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49" name="Text Box 46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0" name="Text Box 47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1" name="Text Box 47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2" name="Text Box 47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3" name="Text Box 47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4" name="Text Box 47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5" name="Text Box 47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6" name="Text Box 47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7" name="Text Box 47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8" name="Text Box 47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59" name="Text Box 47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0" name="Text Box 47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1" name="Text Box 47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2" name="Text Box 47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3" name="Text Box 47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4" name="Text Box 47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5" name="Text Box 47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6" name="Text Box 47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7" name="Text Box 47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8" name="Text Box 47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69" name="Text Box 47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0" name="Text Box 47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1" name="Text Box 47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2" name="Text Box 47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3" name="Text Box 47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4" name="Text Box 47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5" name="Text Box 47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6" name="Text Box 47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7" name="Text Box 47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8" name="Text Box 47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79" name="Text Box 47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0" name="Text Box 47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1" name="Text Box 47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2" name="Text Box 47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3" name="Text Box 47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4" name="Text Box 47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5" name="Text Box 47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6" name="Text Box 47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7" name="Text Box 47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8" name="Text Box 47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89" name="Text Box 47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0" name="Text Box 47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1" name="Text Box 47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2" name="Text Box 47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3" name="Text Box 47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4" name="Text Box 47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5" name="Text Box 47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6" name="Text Box 47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7" name="Text Box 47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8" name="Text Box 47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799" name="Text Box 47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0" name="Text Box 47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1" name="Text Box 47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2" name="Text Box 47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3" name="Text Box 47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4" name="Text Box 47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5" name="Text Box 47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6" name="Text Box 47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7" name="Text Box 47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8" name="Text Box 47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09" name="Text Box 47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0" name="Text Box 47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1" name="Text Box 47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2" name="Text Box 47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3" name="Text Box 47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4" name="Text Box 47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5" name="Text Box 47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6" name="Text Box 47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7" name="Text Box 47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8" name="Text Box 47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19" name="Text Box 47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0" name="Text Box 47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1" name="Text Box 47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2" name="Text Box 47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3" name="Text Box 47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4" name="Text Box 47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5" name="Text Box 47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6" name="Text Box 47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7" name="Text Box 47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8" name="Text Box 47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29" name="Text Box 47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0" name="Text Box 47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1" name="Text Box 47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2" name="Text Box 47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3" name="Text Box 47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4" name="Text Box 47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5" name="Text Box 47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6" name="Text Box 47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7" name="Text Box 47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8" name="Text Box 47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39" name="Text Box 47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0" name="Text Box 47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1" name="Text Box 47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2" name="Text Box 47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3" name="Text Box 47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4" name="Text Box 47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5" name="Text Box 47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6" name="Text Box 47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7" name="Text Box 47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8" name="Text Box 47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49" name="Text Box 47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0" name="Text Box 48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1" name="Text Box 48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2" name="Text Box 48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3" name="Text Box 48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4" name="Text Box 48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5" name="Text Box 48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6" name="Text Box 48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7" name="Text Box 48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8" name="Text Box 48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59" name="Text Box 48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0" name="Text Box 48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1" name="Text Box 48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2" name="Text Box 48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3" name="Text Box 48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4" name="Text Box 48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5" name="Text Box 48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6" name="Text Box 48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7" name="Text Box 48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8" name="Text Box 48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69" name="Text Box 48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0" name="Text Box 48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1" name="Text Box 48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2" name="Text Box 48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3" name="Text Box 48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4" name="Text Box 48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5" name="Text Box 48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6" name="Text Box 48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7" name="Text Box 48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8" name="Text Box 48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79" name="Text Box 48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0" name="Text Box 48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1" name="Text Box 48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2" name="Text Box 48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3" name="Text Box 48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4" name="Text Box 48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5" name="Text Box 48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6" name="Text Box 48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7" name="Text Box 48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8" name="Text Box 48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89" name="Text Box 48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0" name="Text Box 48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1" name="Text Box 48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2" name="Text Box 48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3" name="Text Box 48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4" name="Text Box 48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5" name="Text Box 48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6" name="Text Box 48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7" name="Text Box 48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8" name="Text Box 48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899" name="Text Box 48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0" name="Text Box 48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1" name="Text Box 48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2" name="Text Box 48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3" name="Text Box 48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4" name="Text Box 48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5" name="Text Box 48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6" name="Text Box 48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7" name="Text Box 48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8" name="Text Box 48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09" name="Text Box 48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0" name="Text Box 48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1" name="Text Box 48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2" name="Text Box 48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3" name="Text Box 48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4" name="Text Box 48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5" name="Text Box 48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6" name="Text Box 48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7" name="Text Box 48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8" name="Text Box 48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19" name="Text Box 48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0" name="Text Box 48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1" name="Text Box 48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2" name="Text Box 48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3" name="Text Box 48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4" name="Text Box 48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5" name="Text Box 48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6" name="Text Box 48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7" name="Text Box 48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8" name="Text Box 48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29" name="Text Box 48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0" name="Text Box 48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1" name="Text Box 48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2" name="Text Box 48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3" name="Text Box 48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4" name="Text Box 48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5" name="Text Box 48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6" name="Text Box 48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7" name="Text Box 48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8" name="Text Box 48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39" name="Text Box 48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0" name="Text Box 48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1" name="Text Box 48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2" name="Text Box 48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3" name="Text Box 48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4" name="Text Box 48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5" name="Text Box 48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6" name="Text Box 48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7" name="Text Box 48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8" name="Text Box 48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49" name="Text Box 48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0" name="Text Box 49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1" name="Text Box 49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2" name="Text Box 49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3" name="Text Box 49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4" name="Text Box 49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5" name="Text Box 49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6" name="Text Box 49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7" name="Text Box 49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8" name="Text Box 49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59" name="Text Box 49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0" name="Text Box 49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1" name="Text Box 49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2" name="Text Box 49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3" name="Text Box 49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4" name="Text Box 49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5" name="Text Box 49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6" name="Text Box 49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7" name="Text Box 49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8" name="Text Box 49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69" name="Text Box 49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0" name="Text Box 49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1" name="Text Box 49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2" name="Text Box 49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3" name="Text Box 49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4" name="Text Box 49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5" name="Text Box 49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6" name="Text Box 49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7" name="Text Box 49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8" name="Text Box 49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79" name="Text Box 49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0" name="Text Box 49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1" name="Text Box 49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2" name="Text Box 49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3" name="Text Box 49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4" name="Text Box 49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5" name="Text Box 49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6" name="Text Box 49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7" name="Text Box 49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8" name="Text Box 49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89" name="Text Box 49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0" name="Text Box 49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1" name="Text Box 49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2" name="Text Box 49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3" name="Text Box 49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4" name="Text Box 49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5" name="Text Box 49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6" name="Text Box 49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7" name="Text Box 49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8" name="Text Box 49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3999" name="Text Box 49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0" name="Text Box 49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1" name="Text Box 49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2" name="Text Box 49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3" name="Text Box 49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4" name="Text Box 49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5" name="Text Box 49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6" name="Text Box 49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7" name="Text Box 49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8" name="Text Box 49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09" name="Text Box 49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0" name="Text Box 49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1" name="Text Box 49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2" name="Text Box 49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3" name="Text Box 49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4" name="Text Box 49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5" name="Text Box 49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6" name="Text Box 49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7" name="Text Box 49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8" name="Text Box 49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19" name="Text Box 49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0" name="Text Box 49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1" name="Text Box 49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2" name="Text Box 49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3" name="Text Box 49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4" name="Text Box 49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5" name="Text Box 49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6" name="Text Box 49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7" name="Text Box 49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8" name="Text Box 49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29" name="Text Box 49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0" name="Text Box 49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1" name="Text Box 49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2" name="Text Box 49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3" name="Text Box 49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4" name="Text Box 49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5" name="Text Box 49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6" name="Text Box 49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7" name="Text Box 49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8" name="Text Box 49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39" name="Text Box 49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0" name="Text Box 49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1" name="Text Box 49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2" name="Text Box 49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3" name="Text Box 49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4" name="Text Box 49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5" name="Text Box 49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6" name="Text Box 49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7" name="Text Box 49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8" name="Text Box 49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49" name="Text Box 49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0" name="Text Box 50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1" name="Text Box 50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2" name="Text Box 50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3" name="Text Box 50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4" name="Text Box 50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5" name="Text Box 50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6" name="Text Box 50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7" name="Text Box 50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8" name="Text Box 50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59" name="Text Box 50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0" name="Text Box 50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1" name="Text Box 50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2" name="Text Box 50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3" name="Text Box 50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4" name="Text Box 50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5" name="Text Box 50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6" name="Text Box 50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7" name="Text Box 50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8" name="Text Box 50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69" name="Text Box 50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0" name="Text Box 50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1" name="Text Box 50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2" name="Text Box 50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3" name="Text Box 50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4" name="Text Box 50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5" name="Text Box 50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6" name="Text Box 50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7" name="Text Box 50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8" name="Text Box 50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79" name="Text Box 50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0" name="Text Box 50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1" name="Text Box 50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2" name="Text Box 50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3" name="Text Box 50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4" name="Text Box 50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5" name="Text Box 50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6" name="Text Box 50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7" name="Text Box 50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8" name="Text Box 50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89" name="Text Box 50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0" name="Text Box 50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1" name="Text Box 50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2" name="Text Box 50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3" name="Text Box 50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4" name="Text Box 50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5" name="Text Box 50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6" name="Text Box 50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7" name="Text Box 50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8" name="Text Box 50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099" name="Text Box 50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0" name="Text Box 50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1" name="Text Box 50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2" name="Text Box 50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3" name="Text Box 50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4" name="Text Box 50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5" name="Text Box 50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6" name="Text Box 50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7" name="Text Box 50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8" name="Text Box 50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09" name="Text Box 50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0" name="Text Box 50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1" name="Text Box 50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2" name="Text Box 50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3" name="Text Box 50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4" name="Text Box 50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5" name="Text Box 50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6" name="Text Box 50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7" name="Text Box 50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8" name="Text Box 50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19" name="Text Box 50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0" name="Text Box 50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1" name="Text Box 50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2" name="Text Box 50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3" name="Text Box 50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4" name="Text Box 50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5" name="Text Box 50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6" name="Text Box 50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7" name="Text Box 50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8" name="Text Box 50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29" name="Text Box 50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0" name="Text Box 50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1" name="Text Box 50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2" name="Text Box 50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3" name="Text Box 50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4" name="Text Box 50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5" name="Text Box 50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6" name="Text Box 50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7" name="Text Box 50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8" name="Text Box 50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39" name="Text Box 50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0" name="Text Box 50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1" name="Text Box 50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2" name="Text Box 50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3" name="Text Box 50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4" name="Text Box 50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5" name="Text Box 50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6" name="Text Box 50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7" name="Text Box 50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8" name="Text Box 50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49" name="Text Box 50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0" name="Text Box 51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1" name="Text Box 51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2" name="Text Box 51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3" name="Text Box 51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4" name="Text Box 51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5" name="Text Box 51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6" name="Text Box 51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7" name="Text Box 51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8" name="Text Box 51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59" name="Text Box 51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0" name="Text Box 51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1" name="Text Box 51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2" name="Text Box 51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3" name="Text Box 51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4" name="Text Box 51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5" name="Text Box 51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6" name="Text Box 51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7" name="Text Box 51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8" name="Text Box 51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69" name="Text Box 51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0" name="Text Box 51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1" name="Text Box 51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2" name="Text Box 51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3" name="Text Box 51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4" name="Text Box 51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5" name="Text Box 51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6" name="Text Box 51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7" name="Text Box 51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8" name="Text Box 51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79" name="Text Box 51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0" name="Text Box 51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1" name="Text Box 51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2" name="Text Box 51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3" name="Text Box 51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4" name="Text Box 51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5" name="Text Box 51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6" name="Text Box 51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7" name="Text Box 51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8" name="Text Box 51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89" name="Text Box 51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0" name="Text Box 51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1" name="Text Box 51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2" name="Text Box 51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3" name="Text Box 51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4" name="Text Box 51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5" name="Text Box 51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6" name="Text Box 51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7" name="Text Box 51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8" name="Text Box 51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199" name="Text Box 51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0" name="Text Box 51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1" name="Text Box 51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2" name="Text Box 51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3" name="Text Box 51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4" name="Text Box 51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5" name="Text Box 51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6" name="Text Box 51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7" name="Text Box 51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8" name="Text Box 51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09" name="Text Box 51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0" name="Text Box 51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1" name="Text Box 51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2" name="Text Box 51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3" name="Text Box 51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4" name="Text Box 51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5" name="Text Box 51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6" name="Text Box 51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7" name="Text Box 51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8" name="Text Box 51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19" name="Text Box 51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0" name="Text Box 51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1" name="Text Box 51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2" name="Text Box 51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3" name="Text Box 51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4" name="Text Box 51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5" name="Text Box 51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6" name="Text Box 51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7" name="Text Box 51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8" name="Text Box 51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29" name="Text Box 51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0" name="Text Box 51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1" name="Text Box 51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2" name="Text Box 51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3" name="Text Box 51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4" name="Text Box 51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5" name="Text Box 51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6" name="Text Box 51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7" name="Text Box 51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8" name="Text Box 51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39" name="Text Box 51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0" name="Text Box 51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1" name="Text Box 51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2" name="Text Box 51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3" name="Text Box 51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4" name="Text Box 51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5" name="Text Box 51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6" name="Text Box 51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7" name="Text Box 51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8" name="Text Box 51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49" name="Text Box 51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0" name="Text Box 52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1" name="Text Box 52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2" name="Text Box 52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3" name="Text Box 52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4" name="Text Box 52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5" name="Text Box 52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6" name="Text Box 52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7" name="Text Box 52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8" name="Text Box 52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59" name="Text Box 52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0" name="Text Box 52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1" name="Text Box 52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2" name="Text Box 52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3" name="Text Box 52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4" name="Text Box 52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5" name="Text Box 52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6" name="Text Box 52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7" name="Text Box 52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8" name="Text Box 52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69" name="Text Box 52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0" name="Text Box 52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1" name="Text Box 52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2" name="Text Box 52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3" name="Text Box 52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4" name="Text Box 52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5" name="Text Box 52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6" name="Text Box 52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7" name="Text Box 52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8" name="Text Box 52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79" name="Text Box 52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0" name="Text Box 52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1" name="Text Box 52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2" name="Text Box 52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3" name="Text Box 52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4" name="Text Box 52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5" name="Text Box 52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6" name="Text Box 52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7" name="Text Box 52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8" name="Text Box 52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89" name="Text Box 52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0" name="Text Box 52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1" name="Text Box 52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2" name="Text Box 52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3" name="Text Box 52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4" name="Text Box 52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5" name="Text Box 52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6" name="Text Box 52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7" name="Text Box 52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8" name="Text Box 52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299" name="Text Box 52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0" name="Text Box 52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1" name="Text Box 52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2" name="Text Box 52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3" name="Text Box 52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4" name="Text Box 52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5" name="Text Box 52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6" name="Text Box 52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7" name="Text Box 52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8" name="Text Box 52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09" name="Text Box 52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0" name="Text Box 52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1" name="Text Box 52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2" name="Text Box 52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3" name="Text Box 52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4" name="Text Box 52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5" name="Text Box 52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6" name="Text Box 52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7" name="Text Box 52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8" name="Text Box 52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19" name="Text Box 52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0" name="Text Box 52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1" name="Text Box 52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2" name="Text Box 52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3" name="Text Box 52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4" name="Text Box 52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5" name="Text Box 52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6" name="Text Box 52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7" name="Text Box 52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8" name="Text Box 52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29" name="Text Box 52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0" name="Text Box 52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1" name="Text Box 52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2" name="Text Box 52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3" name="Text Box 52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4" name="Text Box 52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5" name="Text Box 52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6" name="Text Box 52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7" name="Text Box 52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8" name="Text Box 52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39" name="Text Box 52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0" name="Text Box 52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1" name="Text Box 52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2" name="Text Box 52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3" name="Text Box 52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4" name="Text Box 52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5" name="Text Box 52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6" name="Text Box 52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7" name="Text Box 52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8" name="Text Box 52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49" name="Text Box 52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0" name="Text Box 53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1" name="Text Box 53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2" name="Text Box 53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3" name="Text Box 53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4" name="Text Box 53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5" name="Text Box 53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6" name="Text Box 53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7" name="Text Box 53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8" name="Text Box 530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59" name="Text Box 530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0" name="Text Box 531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1" name="Text Box 531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2" name="Text Box 531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3" name="Text Box 531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4" name="Text Box 531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5" name="Text Box 531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6" name="Text Box 531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7" name="Text Box 531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8" name="Text Box 531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69" name="Text Box 531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0" name="Text Box 532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1" name="Text Box 532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2" name="Text Box 532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3" name="Text Box 532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4" name="Text Box 532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5" name="Text Box 532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6" name="Text Box 532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7" name="Text Box 532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8" name="Text Box 532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79" name="Text Box 532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0" name="Text Box 533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1" name="Text Box 533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2" name="Text Box 533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3" name="Text Box 533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4" name="Text Box 533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5" name="Text Box 533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6" name="Text Box 533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7" name="Text Box 533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8" name="Text Box 533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89" name="Text Box 533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0" name="Text Box 534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1" name="Text Box 534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2" name="Text Box 534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3" name="Text Box 534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4" name="Text Box 534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5" name="Text Box 534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6" name="Text Box 534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7" name="Text Box 534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8" name="Text Box 534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399" name="Text Box 534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0" name="Text Box 535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1" name="Text Box 535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2" name="Text Box 535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3" name="Text Box 535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4" name="Text Box 535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5" name="Text Box 535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6" name="Text Box 535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7" name="Text Box 535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8" name="Text Box 535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09" name="Text Box 535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0" name="Text Box 536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1" name="Text Box 536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2" name="Text Box 536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3" name="Text Box 536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4" name="Text Box 536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5" name="Text Box 536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6" name="Text Box 536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7" name="Text Box 536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8" name="Text Box 536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19" name="Text Box 536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0" name="Text Box 537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1" name="Text Box 537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2" name="Text Box 537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3" name="Text Box 537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4" name="Text Box 537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5" name="Text Box 537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6" name="Text Box 537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7" name="Text Box 537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8" name="Text Box 537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29" name="Text Box 537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0" name="Text Box 538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1" name="Text Box 538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2" name="Text Box 538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3" name="Text Box 538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4" name="Text Box 538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5" name="Text Box 538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6" name="Text Box 538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7" name="Text Box 538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8" name="Text Box 538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39" name="Text Box 538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0" name="Text Box 539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1" name="Text Box 539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2" name="Text Box 539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3" name="Text Box 539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4" name="Text Box 539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5" name="Text Box 539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6" name="Text Box 539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7" name="Text Box 539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8" name="Text Box 5398"/>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49" name="Text Box 5399"/>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0" name="Text Box 5400"/>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1" name="Text Box 5401"/>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2" name="Text Box 5402"/>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3" name="Text Box 5403"/>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4" name="Text Box 5404"/>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5" name="Text Box 5405"/>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6" name="Text Box 5406"/>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1822</xdr:row>
      <xdr:rowOff>0</xdr:rowOff>
    </xdr:from>
    <xdr:to>
      <xdr:col>4</xdr:col>
      <xdr:colOff>85725</xdr:colOff>
      <xdr:row>1823</xdr:row>
      <xdr:rowOff>47625</xdr:rowOff>
    </xdr:to>
    <xdr:sp macro="" textlink="">
      <xdr:nvSpPr>
        <xdr:cNvPr id="24457" name="Text Box 5407"/>
        <xdr:cNvSpPr txBox="1">
          <a:spLocks noChangeArrowheads="1"/>
        </xdr:cNvSpPr>
      </xdr:nvSpPr>
      <xdr:spPr bwMode="auto">
        <a:xfrm>
          <a:off x="4686300" y="34709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58" name="Text Box 5427"/>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59" name="Text Box 5428"/>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0" name="Text Box 5429"/>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1" name="Text Box 5430"/>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2" name="Text Box 5431"/>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3" name="Text Box 5432"/>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4" name="Text Box 5433"/>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5" name="Text Box 5434"/>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6" name="Text Box 5435"/>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7" name="Text Box 5436"/>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8" name="Text Box 5437"/>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69" name="Text Box 5438"/>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0" name="Text Box 5439"/>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1" name="Text Box 5440"/>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2" name="Text Box 5441"/>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3" name="Text Box 5442"/>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4" name="Text Box 5443"/>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5" name="Text Box 5444"/>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6" name="Text Box 5445"/>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7" name="Text Box 5446"/>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8" name="Text Box 5447"/>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79" name="Text Box 5448"/>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0" name="Text Box 5449"/>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1" name="Text Box 5450"/>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2" name="Text Box 5451"/>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3" name="Text Box 5452"/>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4" name="Text Box 5453"/>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5" name="Text Box 5454"/>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6" name="Text Box 5455"/>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7" name="Text Box 5456"/>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8" name="Text Box 5457"/>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89" name="Text Box 5458"/>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0" name="Text Box 5459"/>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1" name="Text Box 5460"/>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2" name="Text Box 5461"/>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3" name="Text Box 5462"/>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4" name="Text Box 5463"/>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5" name="Text Box 5464"/>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6" name="Text Box 5465"/>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7" name="Text Box 5466"/>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8" name="Text Box 5467"/>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1821</xdr:row>
      <xdr:rowOff>0</xdr:rowOff>
    </xdr:from>
    <xdr:to>
      <xdr:col>4</xdr:col>
      <xdr:colOff>85725</xdr:colOff>
      <xdr:row>1822</xdr:row>
      <xdr:rowOff>47625</xdr:rowOff>
    </xdr:to>
    <xdr:sp macro="" textlink="">
      <xdr:nvSpPr>
        <xdr:cNvPr id="24499" name="Text Box 5468"/>
        <xdr:cNvSpPr txBox="1">
          <a:spLocks noChangeArrowheads="1"/>
        </xdr:cNvSpPr>
      </xdr:nvSpPr>
      <xdr:spPr bwMode="auto">
        <a:xfrm>
          <a:off x="4686300" y="34690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1821</xdr:row>
      <xdr:rowOff>0</xdr:rowOff>
    </xdr:from>
    <xdr:ext cx="85725" cy="205409"/>
    <xdr:sp macro="" textlink="">
      <xdr:nvSpPr>
        <xdr:cNvPr id="24500" name="Text Box 5427"/>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1" name="Text Box 5428"/>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2" name="Text Box 5429"/>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3" name="Text Box 5430"/>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4" name="Text Box 5431"/>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5" name="Text Box 5432"/>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6" name="Text Box 5433"/>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7" name="Text Box 5434"/>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8" name="Text Box 5435"/>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09" name="Text Box 5436"/>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0" name="Text Box 5437"/>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1" name="Text Box 5438"/>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2" name="Text Box 5439"/>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3" name="Text Box 5440"/>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4" name="Text Box 5441"/>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5" name="Text Box 5442"/>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6" name="Text Box 5443"/>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7" name="Text Box 5444"/>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8" name="Text Box 5445"/>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19" name="Text Box 5446"/>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0" name="Text Box 5447"/>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1" name="Text Box 5448"/>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2" name="Text Box 5449"/>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3" name="Text Box 5450"/>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4" name="Text Box 5451"/>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5" name="Text Box 5452"/>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6" name="Text Box 5453"/>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7" name="Text Box 5454"/>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8" name="Text Box 5455"/>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29" name="Text Box 5456"/>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0" name="Text Box 5457"/>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1" name="Text Box 5458"/>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2" name="Text Box 5459"/>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3" name="Text Box 5460"/>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4" name="Text Box 5461"/>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5" name="Text Box 5462"/>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6" name="Text Box 5463"/>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7" name="Text Box 5464"/>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8" name="Text Box 5465"/>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39" name="Text Box 5466"/>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40" name="Text Box 5467"/>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1821</xdr:row>
      <xdr:rowOff>0</xdr:rowOff>
    </xdr:from>
    <xdr:ext cx="85725" cy="205409"/>
    <xdr:sp macro="" textlink="">
      <xdr:nvSpPr>
        <xdr:cNvPr id="24541" name="Text Box 5468"/>
        <xdr:cNvSpPr txBox="1">
          <a:spLocks noChangeArrowheads="1"/>
        </xdr:cNvSpPr>
      </xdr:nvSpPr>
      <xdr:spPr bwMode="auto">
        <a:xfrm>
          <a:off x="4686300" y="3469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600</xdr:row>
      <xdr:rowOff>0</xdr:rowOff>
    </xdr:from>
    <xdr:ext cx="85725" cy="205407"/>
    <xdr:sp macro="" textlink="">
      <xdr:nvSpPr>
        <xdr:cNvPr id="2824" name="Text Box 25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25" name="Text Box 25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26" name="Text Box 25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27" name="Text Box 25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28" name="Text Box 25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29" name="Text Box 25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0" name="Text Box 25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1" name="Text Box 25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2" name="Text Box 25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3" name="Text Box 25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4" name="Text Box 25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5" name="Text Box 25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6" name="Text Box 25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7" name="Text Box 25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8" name="Text Box 26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39" name="Text Box 26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0" name="Text Box 26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1" name="Text Box 26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2" name="Text Box 26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3" name="Text Box 26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4" name="Text Box 26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5" name="Text Box 26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6" name="Text Box 26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7" name="Text Box 26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8" name="Text Box 26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49" name="Text Box 26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0" name="Text Box 26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1" name="Text Box 26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2" name="Text Box 26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3" name="Text Box 26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4" name="Text Box 26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5" name="Text Box 26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6" name="Text Box 26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7" name="Text Box 26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8" name="Text Box 26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59" name="Text Box 26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0" name="Text Box 26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1" name="Text Box 26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2" name="Text Box 26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3" name="Text Box 26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4" name="Text Box 26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5" name="Text Box 26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6" name="Text Box 26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7" name="Text Box 26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8" name="Text Box 26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69" name="Text Box 26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0" name="Text Box 26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1" name="Text Box 26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2" name="Text Box 26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3" name="Text Box 26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4" name="Text Box 26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5" name="Text Box 26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6" name="Text Box 26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7" name="Text Box 26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8" name="Text Box 26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79" name="Text Box 26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0" name="Text Box 26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1" name="Text Box 26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2" name="Text Box 26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3" name="Text Box 26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4" name="Text Box 26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5" name="Text Box 26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6" name="Text Box 26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7" name="Text Box 26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8" name="Text Box 26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89" name="Text Box 26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0" name="Text Box 26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1" name="Text Box 26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2" name="Text Box 26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3" name="Text Box 26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4" name="Text Box 26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5" name="Text Box 26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6" name="Text Box 27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7" name="Text Box 27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8" name="Text Box 27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899" name="Text Box 27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0" name="Text Box 27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1" name="Text Box 27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2" name="Text Box 27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3" name="Text Box 27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4" name="Text Box 27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5" name="Text Box 27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6" name="Text Box 27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7" name="Text Box 27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8" name="Text Box 27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09" name="Text Box 27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0" name="Text Box 27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1" name="Text Box 27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2" name="Text Box 27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3" name="Text Box 27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4" name="Text Box 27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5" name="Text Box 27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6" name="Text Box 27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7" name="Text Box 27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8" name="Text Box 27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19" name="Text Box 27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0" name="Text Box 27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1" name="Text Box 27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2" name="Text Box 27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3" name="Text Box 27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4" name="Text Box 27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5" name="Text Box 27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6" name="Text Box 27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7" name="Text Box 27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8" name="Text Box 27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29" name="Text Box 27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0" name="Text Box 27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1" name="Text Box 27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2" name="Text Box 27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3" name="Text Box 27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4" name="Text Box 27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5" name="Text Box 27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6" name="Text Box 27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7" name="Text Box 27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8" name="Text Box 27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39" name="Text Box 27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0" name="Text Box 27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1" name="Text Box 27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2" name="Text Box 27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3" name="Text Box 27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4" name="Text Box 27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5" name="Text Box 27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6" name="Text Box 27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7" name="Text Box 27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8" name="Text Box 27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49" name="Text Box 27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0" name="Text Box 27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1" name="Text Box 27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2" name="Text Box 27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3" name="Text Box 27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4" name="Text Box 27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5" name="Text Box 27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6" name="Text Box 27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7" name="Text Box 27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8" name="Text Box 27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59" name="Text Box 27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0" name="Text Box 27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1" name="Text Box 27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2" name="Text Box 27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3" name="Text Box 27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4" name="Text Box 27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5" name="Text Box 27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6" name="Text Box 27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7" name="Text Box 27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8" name="Text Box 27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69" name="Text Box 27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0" name="Text Box 27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1" name="Text Box 27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2" name="Text Box 27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3" name="Text Box 27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4" name="Text Box 27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5" name="Text Box 27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6" name="Text Box 27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7" name="Text Box 27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8" name="Text Box 27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79" name="Text Box 27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0" name="Text Box 27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1" name="Text Box 27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2" name="Text Box 27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3" name="Text Box 27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4" name="Text Box 27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5" name="Text Box 27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6" name="Text Box 27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7" name="Text Box 27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8" name="Text Box 27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89" name="Text Box 27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0" name="Text Box 27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1" name="Text Box 27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2" name="Text Box 27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3" name="Text Box 27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4" name="Text Box 27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5" name="Text Box 27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6" name="Text Box 28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7" name="Text Box 28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8" name="Text Box 28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2999" name="Text Box 28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0" name="Text Box 28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1" name="Text Box 28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2" name="Text Box 28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3" name="Text Box 28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4" name="Text Box 28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5" name="Text Box 28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6" name="Text Box 28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7" name="Text Box 28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8" name="Text Box 28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09" name="Text Box 28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0" name="Text Box 28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1" name="Text Box 28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2" name="Text Box 28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3" name="Text Box 28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4" name="Text Box 28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5" name="Text Box 28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6" name="Text Box 28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7" name="Text Box 28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8" name="Text Box 28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19" name="Text Box 28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0" name="Text Box 28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1" name="Text Box 28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2" name="Text Box 28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3" name="Text Box 28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4" name="Text Box 28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5" name="Text Box 28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6" name="Text Box 28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7" name="Text Box 28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8" name="Text Box 28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29" name="Text Box 28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0" name="Text Box 28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1" name="Text Box 28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2" name="Text Box 28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3" name="Text Box 28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4" name="Text Box 28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5" name="Text Box 28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6" name="Text Box 28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7" name="Text Box 28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8" name="Text Box 28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39" name="Text Box 28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0" name="Text Box 28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1" name="Text Box 28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2" name="Text Box 28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3" name="Text Box 28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4" name="Text Box 28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5" name="Text Box 28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6" name="Text Box 28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7" name="Text Box 28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8" name="Text Box 28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49" name="Text Box 28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0" name="Text Box 28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1" name="Text Box 28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2" name="Text Box 28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3" name="Text Box 28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4" name="Text Box 28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5" name="Text Box 28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6" name="Text Box 28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7" name="Text Box 28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8" name="Text Box 28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59" name="Text Box 28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0" name="Text Box 28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1" name="Text Box 28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2" name="Text Box 28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3" name="Text Box 28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4" name="Text Box 28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5" name="Text Box 28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6" name="Text Box 28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7" name="Text Box 28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8" name="Text Box 28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69" name="Text Box 28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0" name="Text Box 28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1" name="Text Box 28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2" name="Text Box 28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3" name="Text Box 28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4" name="Text Box 28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5" name="Text Box 28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6" name="Text Box 28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7" name="Text Box 28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8" name="Text Box 28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79" name="Text Box 28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0" name="Text Box 28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1" name="Text Box 28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2" name="Text Box 28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3" name="Text Box 28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4" name="Text Box 28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5" name="Text Box 28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6" name="Text Box 28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7" name="Text Box 28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8" name="Text Box 28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89" name="Text Box 28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0" name="Text Box 28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1" name="Text Box 28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2" name="Text Box 28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3" name="Text Box 28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4" name="Text Box 28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5" name="Text Box 28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6" name="Text Box 29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7" name="Text Box 29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8" name="Text Box 29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099" name="Text Box 29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0" name="Text Box 29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1" name="Text Box 29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2" name="Text Box 29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3" name="Text Box 29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4" name="Text Box 29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5" name="Text Box 29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6" name="Text Box 29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7" name="Text Box 29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8" name="Text Box 29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09" name="Text Box 29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0" name="Text Box 29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1" name="Text Box 29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2" name="Text Box 29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3" name="Text Box 29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4" name="Text Box 29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5" name="Text Box 29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6" name="Text Box 29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7" name="Text Box 29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8" name="Text Box 29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19" name="Text Box 29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0" name="Text Box 29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1" name="Text Box 29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2" name="Text Box 29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3" name="Text Box 29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4" name="Text Box 29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5" name="Text Box 29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6" name="Text Box 29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7" name="Text Box 29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8" name="Text Box 29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29" name="Text Box 29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0" name="Text Box 29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1" name="Text Box 29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2" name="Text Box 29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3" name="Text Box 29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4" name="Text Box 29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5" name="Text Box 29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6" name="Text Box 29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7" name="Text Box 29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8" name="Text Box 29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39" name="Text Box 29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0" name="Text Box 29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1" name="Text Box 29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2" name="Text Box 29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3" name="Text Box 29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4" name="Text Box 29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5" name="Text Box 29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6" name="Text Box 29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7" name="Text Box 29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8" name="Text Box 29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49" name="Text Box 29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0" name="Text Box 29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1" name="Text Box 29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2" name="Text Box 29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3" name="Text Box 29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4" name="Text Box 29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5" name="Text Box 29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6" name="Text Box 29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7" name="Text Box 29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8" name="Text Box 29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59" name="Text Box 29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0" name="Text Box 29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1" name="Text Box 29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2" name="Text Box 29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3" name="Text Box 29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4" name="Text Box 29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5" name="Text Box 29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6" name="Text Box 29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7" name="Text Box 29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8" name="Text Box 29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69" name="Text Box 29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0" name="Text Box 29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1" name="Text Box 29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2" name="Text Box 29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3" name="Text Box 29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4" name="Text Box 29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5" name="Text Box 29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6" name="Text Box 29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7" name="Text Box 29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8" name="Text Box 29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79" name="Text Box 29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0" name="Text Box 29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1" name="Text Box 29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2" name="Text Box 29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3" name="Text Box 29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4" name="Text Box 29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5" name="Text Box 29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6" name="Text Box 29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7" name="Text Box 29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8" name="Text Box 29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89" name="Text Box 29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0" name="Text Box 29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1" name="Text Box 29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2" name="Text Box 29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3" name="Text Box 29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4" name="Text Box 29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5" name="Text Box 29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6" name="Text Box 30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7" name="Text Box 30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8" name="Text Box 30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199" name="Text Box 30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0" name="Text Box 30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1" name="Text Box 30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2" name="Text Box 30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3" name="Text Box 30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4" name="Text Box 30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5" name="Text Box 30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6" name="Text Box 30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7" name="Text Box 30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8" name="Text Box 30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09" name="Text Box 30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0" name="Text Box 30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1" name="Text Box 30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2" name="Text Box 30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3" name="Text Box 30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4" name="Text Box 30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5" name="Text Box 30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6" name="Text Box 30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7" name="Text Box 30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8" name="Text Box 30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19" name="Text Box 30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0" name="Text Box 30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1" name="Text Box 30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2" name="Text Box 30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3" name="Text Box 30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4" name="Text Box 30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5" name="Text Box 30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6" name="Text Box 30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7" name="Text Box 30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8" name="Text Box 30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29" name="Text Box 30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0" name="Text Box 30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1" name="Text Box 30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2" name="Text Box 30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3" name="Text Box 30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4" name="Text Box 30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5" name="Text Box 30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6" name="Text Box 30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7" name="Text Box 30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8" name="Text Box 30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39" name="Text Box 30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0" name="Text Box 30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1" name="Text Box 30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2" name="Text Box 30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3" name="Text Box 30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4" name="Text Box 30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5" name="Text Box 30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6" name="Text Box 30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7" name="Text Box 30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8" name="Text Box 30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49" name="Text Box 30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0" name="Text Box 30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1" name="Text Box 30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2" name="Text Box 30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3" name="Text Box 30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4" name="Text Box 30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5" name="Text Box 30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6" name="Text Box 30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7" name="Text Box 30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8" name="Text Box 30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59" name="Text Box 30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0" name="Text Box 30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1" name="Text Box 30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2" name="Text Box 30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3" name="Text Box 30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4" name="Text Box 30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5" name="Text Box 30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6" name="Text Box 30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7" name="Text Box 30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8" name="Text Box 30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69" name="Text Box 30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0" name="Text Box 30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1" name="Text Box 30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2" name="Text Box 30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3" name="Text Box 30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4" name="Text Box 30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5" name="Text Box 30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6" name="Text Box 30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7" name="Text Box 30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8" name="Text Box 30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79" name="Text Box 30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0" name="Text Box 30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1" name="Text Box 30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2" name="Text Box 30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3" name="Text Box 30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4" name="Text Box 30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5" name="Text Box 30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6" name="Text Box 30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7" name="Text Box 30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8" name="Text Box 30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89" name="Text Box 30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0" name="Text Box 30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1" name="Text Box 30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2" name="Text Box 30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3" name="Text Box 30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4" name="Text Box 30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5" name="Text Box 30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6" name="Text Box 31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7" name="Text Box 31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8" name="Text Box 31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299" name="Text Box 31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0" name="Text Box 31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1" name="Text Box 31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2" name="Text Box 31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3" name="Text Box 31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4" name="Text Box 31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5" name="Text Box 31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6" name="Text Box 31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7" name="Text Box 31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8" name="Text Box 31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09" name="Text Box 31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0" name="Text Box 31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1" name="Text Box 31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2" name="Text Box 31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3" name="Text Box 31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4" name="Text Box 31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5" name="Text Box 31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6" name="Text Box 31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7" name="Text Box 31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8" name="Text Box 31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19" name="Text Box 31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0" name="Text Box 31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1" name="Text Box 31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2" name="Text Box 31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3" name="Text Box 31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4" name="Text Box 31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5" name="Text Box 31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6" name="Text Box 31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7" name="Text Box 31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8" name="Text Box 31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29" name="Text Box 31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0" name="Text Box 31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1" name="Text Box 31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2" name="Text Box 31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3" name="Text Box 31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4" name="Text Box 31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5" name="Text Box 31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6" name="Text Box 31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7" name="Text Box 31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8" name="Text Box 31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39" name="Text Box 31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0" name="Text Box 31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1" name="Text Box 31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2" name="Text Box 31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3" name="Text Box 31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4" name="Text Box 31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5" name="Text Box 31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6" name="Text Box 31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7" name="Text Box 31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8" name="Text Box 31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49" name="Text Box 31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0" name="Text Box 31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1" name="Text Box 31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2" name="Text Box 31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3" name="Text Box 31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4" name="Text Box 31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5" name="Text Box 31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6" name="Text Box 31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7" name="Text Box 31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8" name="Text Box 31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59" name="Text Box 31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0" name="Text Box 31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1" name="Text Box 31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2" name="Text Box 31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3" name="Text Box 31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4" name="Text Box 31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5" name="Text Box 31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6" name="Text Box 31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7" name="Text Box 31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8" name="Text Box 31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69" name="Text Box 31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0" name="Text Box 31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1" name="Text Box 31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2" name="Text Box 31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3" name="Text Box 31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4" name="Text Box 31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5" name="Text Box 31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6" name="Text Box 31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7" name="Text Box 31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8" name="Text Box 31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79" name="Text Box 31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0" name="Text Box 31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1" name="Text Box 31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2" name="Text Box 31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3" name="Text Box 31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4" name="Text Box 31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5" name="Text Box 31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6" name="Text Box 31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7" name="Text Box 31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8" name="Text Box 31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89" name="Text Box 31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0" name="Text Box 31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1" name="Text Box 31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2" name="Text Box 31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3" name="Text Box 31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4" name="Text Box 31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5" name="Text Box 31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6" name="Text Box 32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7" name="Text Box 32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8" name="Text Box 32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399" name="Text Box 32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0" name="Text Box 32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1" name="Text Box 32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2" name="Text Box 32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3" name="Text Box 32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4" name="Text Box 32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5" name="Text Box 32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6" name="Text Box 32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7" name="Text Box 32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8" name="Text Box 32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09" name="Text Box 32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0" name="Text Box 32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1" name="Text Box 32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2" name="Text Box 32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3" name="Text Box 32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4" name="Text Box 32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5" name="Text Box 32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6" name="Text Box 32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7" name="Text Box 32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8" name="Text Box 32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19" name="Text Box 32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0" name="Text Box 32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1" name="Text Box 32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2" name="Text Box 32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3" name="Text Box 32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4" name="Text Box 32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5" name="Text Box 32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6" name="Text Box 32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7" name="Text Box 32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8" name="Text Box 32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29" name="Text Box 32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0" name="Text Box 32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1" name="Text Box 32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2" name="Text Box 32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3" name="Text Box 32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4" name="Text Box 32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5" name="Text Box 32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6" name="Text Box 32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7" name="Text Box 32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8" name="Text Box 32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39" name="Text Box 32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0" name="Text Box 32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1" name="Text Box 32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2" name="Text Box 32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3" name="Text Box 32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4" name="Text Box 32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5" name="Text Box 32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6" name="Text Box 32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7" name="Text Box 32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8" name="Text Box 32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49" name="Text Box 32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0" name="Text Box 32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1" name="Text Box 32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2" name="Text Box 32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3" name="Text Box 32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4" name="Text Box 32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5" name="Text Box 32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6" name="Text Box 32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7" name="Text Box 32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8" name="Text Box 32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59" name="Text Box 32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0" name="Text Box 32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1" name="Text Box 32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2" name="Text Box 32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3" name="Text Box 32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4" name="Text Box 32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5" name="Text Box 32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6" name="Text Box 32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7" name="Text Box 32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8" name="Text Box 32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69" name="Text Box 32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0" name="Text Box 32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1" name="Text Box 32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2" name="Text Box 32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3" name="Text Box 32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4" name="Text Box 32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5" name="Text Box 32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6" name="Text Box 32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7" name="Text Box 32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8" name="Text Box 32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79" name="Text Box 32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0" name="Text Box 32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1" name="Text Box 32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2" name="Text Box 32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3" name="Text Box 32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4" name="Text Box 32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5" name="Text Box 32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6" name="Text Box 32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7" name="Text Box 32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8" name="Text Box 32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89" name="Text Box 32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0" name="Text Box 32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1" name="Text Box 32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2" name="Text Box 32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3" name="Text Box 32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4" name="Text Box 32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5" name="Text Box 32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6" name="Text Box 33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7" name="Text Box 33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8" name="Text Box 33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499" name="Text Box 33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0" name="Text Box 33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1" name="Text Box 33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2" name="Text Box 33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3" name="Text Box 33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4" name="Text Box 33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5" name="Text Box 33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6" name="Text Box 33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7" name="Text Box 33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8" name="Text Box 33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09" name="Text Box 33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0" name="Text Box 33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1" name="Text Box 33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2" name="Text Box 33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3" name="Text Box 33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4" name="Text Box 33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5" name="Text Box 33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6" name="Text Box 33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7" name="Text Box 33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8" name="Text Box 33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19" name="Text Box 33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0" name="Text Box 33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1" name="Text Box 33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2" name="Text Box 33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3" name="Text Box 33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4" name="Text Box 33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5" name="Text Box 33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6" name="Text Box 33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7" name="Text Box 33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8" name="Text Box 33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29" name="Text Box 33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0" name="Text Box 33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1" name="Text Box 33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2" name="Text Box 33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3" name="Text Box 33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4" name="Text Box 33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5" name="Text Box 33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6" name="Text Box 33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7" name="Text Box 33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8" name="Text Box 33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39" name="Text Box 33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0" name="Text Box 33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1" name="Text Box 33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2" name="Text Box 33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3" name="Text Box 33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4" name="Text Box 33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5" name="Text Box 33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6" name="Text Box 33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7" name="Text Box 33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8" name="Text Box 33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49" name="Text Box 33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0" name="Text Box 33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1" name="Text Box 33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2" name="Text Box 33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3" name="Text Box 33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4" name="Text Box 33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5" name="Text Box 33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6" name="Text Box 33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7" name="Text Box 33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8" name="Text Box 33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59" name="Text Box 33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0" name="Text Box 33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1" name="Text Box 33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2" name="Text Box 33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3" name="Text Box 33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4" name="Text Box 33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5" name="Text Box 33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6" name="Text Box 33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7" name="Text Box 33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8" name="Text Box 33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69" name="Text Box 33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0" name="Text Box 33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1" name="Text Box 33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2" name="Text Box 33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3" name="Text Box 33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4" name="Text Box 33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5" name="Text Box 33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6" name="Text Box 33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7" name="Text Box 33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8" name="Text Box 33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79" name="Text Box 33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0" name="Text Box 33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1" name="Text Box 33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2" name="Text Box 33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3" name="Text Box 33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4" name="Text Box 33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5" name="Text Box 33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6" name="Text Box 33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7" name="Text Box 33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8" name="Text Box 33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89" name="Text Box 33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0" name="Text Box 33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1" name="Text Box 33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2" name="Text Box 33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3" name="Text Box 33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4" name="Text Box 33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5" name="Text Box 33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6" name="Text Box 34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7" name="Text Box 34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8" name="Text Box 34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599" name="Text Box 34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0" name="Text Box 34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1" name="Text Box 34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2" name="Text Box 34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3" name="Text Box 34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4" name="Text Box 34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5" name="Text Box 34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6" name="Text Box 34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7" name="Text Box 34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8" name="Text Box 34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09" name="Text Box 34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0" name="Text Box 34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1" name="Text Box 34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2" name="Text Box 34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3" name="Text Box 34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4" name="Text Box 34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5" name="Text Box 34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6" name="Text Box 34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7" name="Text Box 34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8" name="Text Box 34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19" name="Text Box 34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0" name="Text Box 34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1" name="Text Box 34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2" name="Text Box 34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3" name="Text Box 34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4" name="Text Box 34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5" name="Text Box 34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6" name="Text Box 34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7" name="Text Box 34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8" name="Text Box 34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29" name="Text Box 34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0" name="Text Box 34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1" name="Text Box 34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2" name="Text Box 34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3" name="Text Box 34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4" name="Text Box 34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5" name="Text Box 34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6" name="Text Box 34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7" name="Text Box 34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8" name="Text Box 34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39" name="Text Box 34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0" name="Text Box 34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1" name="Text Box 34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2" name="Text Box 34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3" name="Text Box 34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4" name="Text Box 34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5" name="Text Box 34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6" name="Text Box 34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7" name="Text Box 34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8" name="Text Box 34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49" name="Text Box 34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0" name="Text Box 34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1" name="Text Box 34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2" name="Text Box 34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3" name="Text Box 34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4" name="Text Box 34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5" name="Text Box 34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6" name="Text Box 34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7" name="Text Box 34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8" name="Text Box 34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59" name="Text Box 34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0" name="Text Box 34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1" name="Text Box 34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2" name="Text Box 34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3" name="Text Box 34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4" name="Text Box 34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5" name="Text Box 34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6" name="Text Box 34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7" name="Text Box 34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8" name="Text Box 34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69" name="Text Box 34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0" name="Text Box 34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1" name="Text Box 34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2" name="Text Box 34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3" name="Text Box 34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4" name="Text Box 34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5" name="Text Box 34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6" name="Text Box 34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7" name="Text Box 34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8" name="Text Box 34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79" name="Text Box 34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0" name="Text Box 34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1" name="Text Box 34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2" name="Text Box 34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3" name="Text Box 34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4" name="Text Box 34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5" name="Text Box 34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6" name="Text Box 34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7" name="Text Box 34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8" name="Text Box 34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89" name="Text Box 34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0" name="Text Box 34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1" name="Text Box 34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2" name="Text Box 34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3" name="Text Box 34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4" name="Text Box 34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5" name="Text Box 34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6" name="Text Box 35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7" name="Text Box 35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8" name="Text Box 35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699" name="Text Box 35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0" name="Text Box 35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1" name="Text Box 35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2" name="Text Box 35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3" name="Text Box 35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4" name="Text Box 35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5" name="Text Box 35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6" name="Text Box 35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7" name="Text Box 35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8" name="Text Box 35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09" name="Text Box 35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0" name="Text Box 35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1" name="Text Box 35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2" name="Text Box 35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3" name="Text Box 35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4" name="Text Box 35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5" name="Text Box 35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6" name="Text Box 35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7" name="Text Box 35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8" name="Text Box 35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19" name="Text Box 35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0" name="Text Box 35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1" name="Text Box 35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2" name="Text Box 35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3" name="Text Box 35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4" name="Text Box 35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5" name="Text Box 35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6" name="Text Box 35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7" name="Text Box 35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8" name="Text Box 35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29" name="Text Box 35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0" name="Text Box 35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1" name="Text Box 35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2" name="Text Box 35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3" name="Text Box 35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4" name="Text Box 35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5" name="Text Box 35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6" name="Text Box 35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7" name="Text Box 35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8" name="Text Box 35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39" name="Text Box 35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0" name="Text Box 35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1" name="Text Box 35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2" name="Text Box 35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3" name="Text Box 35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4" name="Text Box 35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5" name="Text Box 35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6" name="Text Box 35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7" name="Text Box 35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8" name="Text Box 35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49" name="Text Box 35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0" name="Text Box 35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1" name="Text Box 35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2" name="Text Box 35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3" name="Text Box 35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4" name="Text Box 35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5" name="Text Box 35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6" name="Text Box 35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7" name="Text Box 35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8" name="Text Box 35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59" name="Text Box 35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0" name="Text Box 35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1" name="Text Box 35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2" name="Text Box 35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3" name="Text Box 35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4" name="Text Box 35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5" name="Text Box 35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6" name="Text Box 35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7" name="Text Box 35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8" name="Text Box 35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69" name="Text Box 35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0" name="Text Box 35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1" name="Text Box 35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2" name="Text Box 35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3" name="Text Box 35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4" name="Text Box 35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5" name="Text Box 35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6" name="Text Box 35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7" name="Text Box 35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8" name="Text Box 35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79" name="Text Box 35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0" name="Text Box 35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1" name="Text Box 35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2" name="Text Box 35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3" name="Text Box 35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4" name="Text Box 35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5" name="Text Box 35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6" name="Text Box 35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7" name="Text Box 35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8" name="Text Box 35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89" name="Text Box 35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0" name="Text Box 35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1" name="Text Box 35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2" name="Text Box 35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3" name="Text Box 35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4" name="Text Box 35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5" name="Text Box 35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6" name="Text Box 36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7" name="Text Box 36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8" name="Text Box 36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799" name="Text Box 36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0" name="Text Box 36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1" name="Text Box 36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2" name="Text Box 36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3" name="Text Box 36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4" name="Text Box 36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5" name="Text Box 36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6" name="Text Box 36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7" name="Text Box 36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8" name="Text Box 36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09" name="Text Box 36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0" name="Text Box 36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1" name="Text Box 36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2" name="Text Box 36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3" name="Text Box 36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4" name="Text Box 36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5" name="Text Box 36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6" name="Text Box 36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7" name="Text Box 36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8" name="Text Box 36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19" name="Text Box 36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0" name="Text Box 36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1" name="Text Box 36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2" name="Text Box 36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3" name="Text Box 36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4" name="Text Box 36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5" name="Text Box 36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6" name="Text Box 36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7" name="Text Box 36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8" name="Text Box 36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29" name="Text Box 36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0" name="Text Box 36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1" name="Text Box 36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2" name="Text Box 36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3" name="Text Box 36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4" name="Text Box 36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5" name="Text Box 36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6" name="Text Box 36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7" name="Text Box 36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8" name="Text Box 36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39" name="Text Box 36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0" name="Text Box 36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1" name="Text Box 36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2" name="Text Box 36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3" name="Text Box 36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4" name="Text Box 36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5" name="Text Box 36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6" name="Text Box 36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7" name="Text Box 36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8" name="Text Box 36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49" name="Text Box 36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0" name="Text Box 36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1" name="Text Box 36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2" name="Text Box 36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3" name="Text Box 36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4" name="Text Box 36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5" name="Text Box 36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6" name="Text Box 36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7" name="Text Box 36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8" name="Text Box 36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59" name="Text Box 36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0" name="Text Box 36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1" name="Text Box 36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2" name="Text Box 36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3" name="Text Box 36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4" name="Text Box 36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5" name="Text Box 36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6" name="Text Box 36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7" name="Text Box 36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8" name="Text Box 36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69" name="Text Box 36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0" name="Text Box 36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1" name="Text Box 36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2" name="Text Box 36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3" name="Text Box 36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4" name="Text Box 36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5" name="Text Box 36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6" name="Text Box 36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7" name="Text Box 36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8" name="Text Box 36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79" name="Text Box 36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0" name="Text Box 36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1" name="Text Box 36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2" name="Text Box 36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3" name="Text Box 36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4" name="Text Box 36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5" name="Text Box 36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6" name="Text Box 36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7" name="Text Box 36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8" name="Text Box 36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89" name="Text Box 36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0" name="Text Box 36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1" name="Text Box 36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2" name="Text Box 36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3" name="Text Box 36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4" name="Text Box 36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5" name="Text Box 36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6" name="Text Box 37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7" name="Text Box 37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8" name="Text Box 37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899" name="Text Box 37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0" name="Text Box 37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1" name="Text Box 37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2" name="Text Box 37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3" name="Text Box 37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4" name="Text Box 37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5" name="Text Box 37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6" name="Text Box 37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7" name="Text Box 37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8" name="Text Box 37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09" name="Text Box 37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0" name="Text Box 37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1" name="Text Box 37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2" name="Text Box 37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3" name="Text Box 37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4" name="Text Box 37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5" name="Text Box 37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6" name="Text Box 37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7" name="Text Box 37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8" name="Text Box 37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19" name="Text Box 37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0" name="Text Box 37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1" name="Text Box 37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2" name="Text Box 37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3" name="Text Box 37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4" name="Text Box 37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5" name="Text Box 37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6" name="Text Box 37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7" name="Text Box 37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8" name="Text Box 37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29" name="Text Box 37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0" name="Text Box 37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1" name="Text Box 37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2" name="Text Box 37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3" name="Text Box 37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4" name="Text Box 37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5" name="Text Box 37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6" name="Text Box 37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7" name="Text Box 37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8" name="Text Box 37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39" name="Text Box 37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0" name="Text Box 37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1" name="Text Box 37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2" name="Text Box 37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3" name="Text Box 37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4" name="Text Box 37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5" name="Text Box 37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6" name="Text Box 37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7" name="Text Box 37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8" name="Text Box 37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49" name="Text Box 37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0" name="Text Box 37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1" name="Text Box 37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2" name="Text Box 37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3" name="Text Box 37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4" name="Text Box 37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5" name="Text Box 37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6" name="Text Box 37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7" name="Text Box 37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8" name="Text Box 37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59" name="Text Box 37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0" name="Text Box 37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1" name="Text Box 37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2" name="Text Box 37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3" name="Text Box 37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4" name="Text Box 37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5" name="Text Box 37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6" name="Text Box 37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7" name="Text Box 37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8" name="Text Box 37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69" name="Text Box 37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0" name="Text Box 37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1" name="Text Box 37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2" name="Text Box 37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3" name="Text Box 37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4" name="Text Box 37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5" name="Text Box 37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6" name="Text Box 37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7" name="Text Box 37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8" name="Text Box 37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79" name="Text Box 37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0" name="Text Box 37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1" name="Text Box 37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2" name="Text Box 37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3" name="Text Box 37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4" name="Text Box 37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5" name="Text Box 37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6" name="Text Box 37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7" name="Text Box 37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8" name="Text Box 37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89" name="Text Box 37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0" name="Text Box 37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1" name="Text Box 37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2" name="Text Box 37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3" name="Text Box 37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4" name="Text Box 37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5" name="Text Box 37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6" name="Text Box 38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7" name="Text Box 38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8" name="Text Box 38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3999" name="Text Box 38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0" name="Text Box 38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1" name="Text Box 38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2" name="Text Box 38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3" name="Text Box 38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4" name="Text Box 38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5" name="Text Box 38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6" name="Text Box 38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7" name="Text Box 38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8" name="Text Box 38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09" name="Text Box 38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0" name="Text Box 38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1" name="Text Box 38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2" name="Text Box 38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3" name="Text Box 38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4" name="Text Box 38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5" name="Text Box 38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6" name="Text Box 38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7" name="Text Box 38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8" name="Text Box 38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19" name="Text Box 38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0" name="Text Box 38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1" name="Text Box 38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2" name="Text Box 38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3" name="Text Box 38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4" name="Text Box 38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5" name="Text Box 38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6" name="Text Box 38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7" name="Text Box 38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8" name="Text Box 38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29" name="Text Box 38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0" name="Text Box 38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1" name="Text Box 38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2" name="Text Box 38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3" name="Text Box 38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4" name="Text Box 38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5" name="Text Box 38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6" name="Text Box 38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7" name="Text Box 38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8" name="Text Box 38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39" name="Text Box 38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0" name="Text Box 38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1" name="Text Box 38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2" name="Text Box 38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3" name="Text Box 38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4" name="Text Box 38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5" name="Text Box 38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6" name="Text Box 38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7" name="Text Box 38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8" name="Text Box 38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49" name="Text Box 38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0" name="Text Box 38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1" name="Text Box 38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2" name="Text Box 38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3" name="Text Box 38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4" name="Text Box 38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5" name="Text Box 38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6" name="Text Box 38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7" name="Text Box 38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8" name="Text Box 38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59" name="Text Box 38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0" name="Text Box 38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1" name="Text Box 38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2" name="Text Box 38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3" name="Text Box 38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4" name="Text Box 38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5" name="Text Box 38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6" name="Text Box 38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7" name="Text Box 38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8" name="Text Box 38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69" name="Text Box 38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0" name="Text Box 38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1" name="Text Box 38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2" name="Text Box 38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3" name="Text Box 38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4" name="Text Box 38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5" name="Text Box 38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6" name="Text Box 38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7" name="Text Box 38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8" name="Text Box 38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79" name="Text Box 38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0" name="Text Box 38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1" name="Text Box 38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2" name="Text Box 38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3" name="Text Box 38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4" name="Text Box 38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5" name="Text Box 38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6" name="Text Box 38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7" name="Text Box 38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8" name="Text Box 38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89" name="Text Box 38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0" name="Text Box 38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1" name="Text Box 38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2" name="Text Box 38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3" name="Text Box 38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4" name="Text Box 38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5" name="Text Box 38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6" name="Text Box 39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7" name="Text Box 39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8" name="Text Box 39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099" name="Text Box 39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0" name="Text Box 39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1" name="Text Box 39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2" name="Text Box 39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3" name="Text Box 39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4" name="Text Box 39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5" name="Text Box 39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6" name="Text Box 39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7" name="Text Box 39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8" name="Text Box 39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09" name="Text Box 39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0" name="Text Box 39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1" name="Text Box 39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2" name="Text Box 39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3" name="Text Box 39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4" name="Text Box 39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5" name="Text Box 39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6" name="Text Box 39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7" name="Text Box 39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8" name="Text Box 39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19" name="Text Box 39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0" name="Text Box 39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1" name="Text Box 39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2" name="Text Box 39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3" name="Text Box 39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4" name="Text Box 39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5" name="Text Box 39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6" name="Text Box 39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7" name="Text Box 39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8" name="Text Box 39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29" name="Text Box 39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0" name="Text Box 39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1" name="Text Box 39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2" name="Text Box 39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3" name="Text Box 39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4" name="Text Box 39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5" name="Text Box 39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6" name="Text Box 39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7" name="Text Box 39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8" name="Text Box 39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39" name="Text Box 39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0" name="Text Box 39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1" name="Text Box 39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2" name="Text Box 39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3" name="Text Box 39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4" name="Text Box 39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5" name="Text Box 39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6" name="Text Box 39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7" name="Text Box 39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8" name="Text Box 39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49" name="Text Box 39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0" name="Text Box 39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1" name="Text Box 39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2" name="Text Box 39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3" name="Text Box 39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4" name="Text Box 39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5" name="Text Box 39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6" name="Text Box 39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7" name="Text Box 39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8" name="Text Box 39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59" name="Text Box 39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0" name="Text Box 39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1" name="Text Box 39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2" name="Text Box 39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3" name="Text Box 39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4" name="Text Box 39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5" name="Text Box 39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6" name="Text Box 39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7" name="Text Box 39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8" name="Text Box 39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69" name="Text Box 39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0" name="Text Box 39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1" name="Text Box 39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2" name="Text Box 39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3" name="Text Box 39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4" name="Text Box 39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5" name="Text Box 39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6" name="Text Box 39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7" name="Text Box 39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8" name="Text Box 39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79" name="Text Box 39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0" name="Text Box 39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1" name="Text Box 39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2" name="Text Box 39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3" name="Text Box 39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4" name="Text Box 39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5" name="Text Box 39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6" name="Text Box 39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7" name="Text Box 39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8" name="Text Box 39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89" name="Text Box 39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0" name="Text Box 39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1" name="Text Box 39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2" name="Text Box 39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3" name="Text Box 39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4" name="Text Box 39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5" name="Text Box 39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6" name="Text Box 40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7" name="Text Box 40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8" name="Text Box 40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199" name="Text Box 40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0" name="Text Box 40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1" name="Text Box 40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2" name="Text Box 40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3" name="Text Box 40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4" name="Text Box 40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5" name="Text Box 40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6" name="Text Box 40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7" name="Text Box 40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8" name="Text Box 40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09" name="Text Box 40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0" name="Text Box 40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1" name="Text Box 40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2" name="Text Box 40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3" name="Text Box 40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4" name="Text Box 40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5" name="Text Box 40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6" name="Text Box 40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7" name="Text Box 40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8" name="Text Box 40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19" name="Text Box 40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0" name="Text Box 40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1" name="Text Box 40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2" name="Text Box 40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3" name="Text Box 40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4" name="Text Box 40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5" name="Text Box 40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6" name="Text Box 40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7" name="Text Box 40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8" name="Text Box 40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29" name="Text Box 40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0" name="Text Box 40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1" name="Text Box 40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2" name="Text Box 40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3" name="Text Box 40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4" name="Text Box 40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5" name="Text Box 40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6" name="Text Box 40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7" name="Text Box 40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8" name="Text Box 40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39" name="Text Box 40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0" name="Text Box 40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1" name="Text Box 40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2" name="Text Box 40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3" name="Text Box 40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4" name="Text Box 40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5" name="Text Box 40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6" name="Text Box 40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7" name="Text Box 40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8" name="Text Box 40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49" name="Text Box 40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0" name="Text Box 40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1" name="Text Box 40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2" name="Text Box 40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3" name="Text Box 40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4" name="Text Box 40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5" name="Text Box 40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6" name="Text Box 40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7" name="Text Box 40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8" name="Text Box 40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59" name="Text Box 40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0" name="Text Box 40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1" name="Text Box 40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2" name="Text Box 40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3" name="Text Box 40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4" name="Text Box 40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5" name="Text Box 40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6" name="Text Box 40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7" name="Text Box 40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8" name="Text Box 40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69" name="Text Box 40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0" name="Text Box 40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1" name="Text Box 40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2" name="Text Box 40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3" name="Text Box 40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4" name="Text Box 40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5" name="Text Box 40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6" name="Text Box 40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7" name="Text Box 40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8" name="Text Box 40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79" name="Text Box 40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0" name="Text Box 40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1" name="Text Box 40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2" name="Text Box 40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3" name="Text Box 40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4" name="Text Box 40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5" name="Text Box 40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6" name="Text Box 40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7" name="Text Box 40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8" name="Text Box 40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89" name="Text Box 40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0" name="Text Box 40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1" name="Text Box 40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2" name="Text Box 40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3" name="Text Box 40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4" name="Text Box 40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5" name="Text Box 40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6" name="Text Box 41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7" name="Text Box 41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8" name="Text Box 41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299" name="Text Box 41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0" name="Text Box 41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1" name="Text Box 41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2" name="Text Box 41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3" name="Text Box 41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4" name="Text Box 41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5" name="Text Box 41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6" name="Text Box 41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7" name="Text Box 41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8" name="Text Box 41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09" name="Text Box 41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0" name="Text Box 41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1" name="Text Box 41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2" name="Text Box 41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3" name="Text Box 41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4" name="Text Box 41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5" name="Text Box 41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6" name="Text Box 41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7" name="Text Box 41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8" name="Text Box 41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19" name="Text Box 41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0" name="Text Box 41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1" name="Text Box 41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2" name="Text Box 41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3" name="Text Box 41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4" name="Text Box 41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5" name="Text Box 41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6" name="Text Box 41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7" name="Text Box 41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8" name="Text Box 41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29" name="Text Box 41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0" name="Text Box 41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1" name="Text Box 41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2" name="Text Box 41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3" name="Text Box 41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4" name="Text Box 41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5" name="Text Box 41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6" name="Text Box 41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7" name="Text Box 41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8" name="Text Box 41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39" name="Text Box 41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0" name="Text Box 41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1" name="Text Box 41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2" name="Text Box 41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3" name="Text Box 41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4" name="Text Box 41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5" name="Text Box 41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6" name="Text Box 41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7" name="Text Box 41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8" name="Text Box 41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49" name="Text Box 41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0" name="Text Box 41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1" name="Text Box 41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2" name="Text Box 41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3" name="Text Box 41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4" name="Text Box 41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5" name="Text Box 41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6" name="Text Box 41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7" name="Text Box 41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8" name="Text Box 41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59" name="Text Box 41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0" name="Text Box 41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1" name="Text Box 41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2" name="Text Box 41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3" name="Text Box 41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4" name="Text Box 41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5" name="Text Box 41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6" name="Text Box 41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7" name="Text Box 41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8" name="Text Box 41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69" name="Text Box 41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0" name="Text Box 41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1" name="Text Box 41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2" name="Text Box 41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3" name="Text Box 41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4" name="Text Box 41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5" name="Text Box 41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6" name="Text Box 41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7" name="Text Box 41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8" name="Text Box 41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79" name="Text Box 41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0" name="Text Box 41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1" name="Text Box 41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2" name="Text Box 41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3" name="Text Box 41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4" name="Text Box 41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5" name="Text Box 41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6" name="Text Box 41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7" name="Text Box 41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8" name="Text Box 41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89" name="Text Box 41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0" name="Text Box 41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1" name="Text Box 41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2" name="Text Box 41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3" name="Text Box 41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4" name="Text Box 41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5" name="Text Box 41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6" name="Text Box 42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7" name="Text Box 42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8" name="Text Box 42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399" name="Text Box 42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0" name="Text Box 42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1" name="Text Box 42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2" name="Text Box 42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3" name="Text Box 42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4" name="Text Box 42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5" name="Text Box 42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6" name="Text Box 42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7" name="Text Box 42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8" name="Text Box 42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09" name="Text Box 42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0" name="Text Box 42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1" name="Text Box 42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2" name="Text Box 42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3" name="Text Box 42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4" name="Text Box 42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5" name="Text Box 42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6" name="Text Box 42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7" name="Text Box 42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8" name="Text Box 42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19" name="Text Box 42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0" name="Text Box 42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1" name="Text Box 42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2" name="Text Box 42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3" name="Text Box 42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4" name="Text Box 42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5" name="Text Box 42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6" name="Text Box 42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7" name="Text Box 42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8" name="Text Box 42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29" name="Text Box 42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0" name="Text Box 42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1" name="Text Box 42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2" name="Text Box 42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3" name="Text Box 42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4" name="Text Box 42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5" name="Text Box 42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6" name="Text Box 42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7" name="Text Box 42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8" name="Text Box 42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39" name="Text Box 42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0" name="Text Box 42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1" name="Text Box 42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2" name="Text Box 42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3" name="Text Box 42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4" name="Text Box 42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5" name="Text Box 42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6" name="Text Box 42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7" name="Text Box 42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8" name="Text Box 42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49" name="Text Box 42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0" name="Text Box 42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1" name="Text Box 42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2" name="Text Box 42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3" name="Text Box 42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4" name="Text Box 42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5" name="Text Box 42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6" name="Text Box 42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7" name="Text Box 42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8" name="Text Box 42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59" name="Text Box 42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0" name="Text Box 42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1" name="Text Box 42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2" name="Text Box 42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3" name="Text Box 42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4" name="Text Box 42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5" name="Text Box 42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6" name="Text Box 42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7" name="Text Box 42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8" name="Text Box 42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69" name="Text Box 42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0" name="Text Box 42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1" name="Text Box 42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2" name="Text Box 42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3" name="Text Box 42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4" name="Text Box 42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5" name="Text Box 42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6" name="Text Box 42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7" name="Text Box 42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8" name="Text Box 42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79" name="Text Box 42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0" name="Text Box 42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1" name="Text Box 42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2" name="Text Box 42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3" name="Text Box 42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4" name="Text Box 42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5" name="Text Box 42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6" name="Text Box 42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7" name="Text Box 42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8" name="Text Box 42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89" name="Text Box 42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0" name="Text Box 42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1" name="Text Box 42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2" name="Text Box 42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3" name="Text Box 42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4" name="Text Box 42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5" name="Text Box 42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6" name="Text Box 43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7" name="Text Box 43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8" name="Text Box 43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499" name="Text Box 43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0" name="Text Box 43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1" name="Text Box 43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2" name="Text Box 43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3" name="Text Box 43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4" name="Text Box 43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5" name="Text Box 43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6" name="Text Box 43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7" name="Text Box 43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8" name="Text Box 43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09" name="Text Box 43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0" name="Text Box 43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1" name="Text Box 43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2" name="Text Box 43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3" name="Text Box 43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4" name="Text Box 43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5" name="Text Box 43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6" name="Text Box 43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7" name="Text Box 43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8" name="Text Box 43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19" name="Text Box 43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0" name="Text Box 43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1" name="Text Box 43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2" name="Text Box 43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3" name="Text Box 43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4" name="Text Box 43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5" name="Text Box 43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6" name="Text Box 43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7" name="Text Box 43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8" name="Text Box 43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29" name="Text Box 43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0" name="Text Box 43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1" name="Text Box 43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2" name="Text Box 43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3" name="Text Box 43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4" name="Text Box 43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5" name="Text Box 43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6" name="Text Box 43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7" name="Text Box 43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8" name="Text Box 43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39" name="Text Box 43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0" name="Text Box 43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1" name="Text Box 43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2" name="Text Box 43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3" name="Text Box 43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4" name="Text Box 43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5" name="Text Box 43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6" name="Text Box 43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7" name="Text Box 43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8" name="Text Box 43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49" name="Text Box 43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0" name="Text Box 43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1" name="Text Box 43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2" name="Text Box 43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3" name="Text Box 43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4" name="Text Box 43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5" name="Text Box 43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6" name="Text Box 43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7" name="Text Box 43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8" name="Text Box 43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59" name="Text Box 43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0" name="Text Box 43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1" name="Text Box 43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2" name="Text Box 43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3" name="Text Box 43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4" name="Text Box 43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5" name="Text Box 43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6" name="Text Box 43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7" name="Text Box 43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8" name="Text Box 43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69" name="Text Box 43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0" name="Text Box 43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1" name="Text Box 43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2" name="Text Box 43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3" name="Text Box 43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4" name="Text Box 43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5" name="Text Box 43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6" name="Text Box 43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7" name="Text Box 43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8" name="Text Box 43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79" name="Text Box 43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0" name="Text Box 43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1" name="Text Box 43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2" name="Text Box 43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3" name="Text Box 43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4" name="Text Box 43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5" name="Text Box 43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6" name="Text Box 43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7" name="Text Box 43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8" name="Text Box 43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89" name="Text Box 43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0" name="Text Box 43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1" name="Text Box 43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2" name="Text Box 43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3" name="Text Box 43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4" name="Text Box 43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5" name="Text Box 43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6" name="Text Box 44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7" name="Text Box 44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8" name="Text Box 44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599" name="Text Box 44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0" name="Text Box 44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1" name="Text Box 44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2" name="Text Box 44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3" name="Text Box 44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4" name="Text Box 44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5" name="Text Box 44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6" name="Text Box 44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7" name="Text Box 44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8" name="Text Box 44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09" name="Text Box 44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0" name="Text Box 44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1" name="Text Box 44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2" name="Text Box 44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3" name="Text Box 44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4" name="Text Box 44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5" name="Text Box 44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6" name="Text Box 44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7" name="Text Box 44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8" name="Text Box 44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19" name="Text Box 44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0" name="Text Box 44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1" name="Text Box 44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2" name="Text Box 44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3" name="Text Box 44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4" name="Text Box 44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5" name="Text Box 44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6" name="Text Box 44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7" name="Text Box 44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8" name="Text Box 44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29" name="Text Box 44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0" name="Text Box 44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1" name="Text Box 44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2" name="Text Box 44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3" name="Text Box 44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4" name="Text Box 44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5" name="Text Box 44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6" name="Text Box 44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7" name="Text Box 44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8" name="Text Box 44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39" name="Text Box 44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0" name="Text Box 44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1" name="Text Box 44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2" name="Text Box 44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3" name="Text Box 44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4" name="Text Box 44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5" name="Text Box 44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6" name="Text Box 44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7" name="Text Box 44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8" name="Text Box 44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49" name="Text Box 44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0" name="Text Box 44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1" name="Text Box 44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2" name="Text Box 44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3" name="Text Box 44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4" name="Text Box 44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5" name="Text Box 44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6" name="Text Box 44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7" name="Text Box 44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8" name="Text Box 44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59" name="Text Box 44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0" name="Text Box 44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1" name="Text Box 44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2" name="Text Box 44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3" name="Text Box 44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4" name="Text Box 44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5" name="Text Box 44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6" name="Text Box 44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7" name="Text Box 44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8" name="Text Box 44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69" name="Text Box 44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0" name="Text Box 44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1" name="Text Box 44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2" name="Text Box 44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3" name="Text Box 44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4" name="Text Box 44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5" name="Text Box 44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6" name="Text Box 44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7" name="Text Box 44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8" name="Text Box 44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79" name="Text Box 44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0" name="Text Box 44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1" name="Text Box 44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2" name="Text Box 44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3" name="Text Box 44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4" name="Text Box 44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5" name="Text Box 44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6" name="Text Box 44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7" name="Text Box 44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8" name="Text Box 44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89" name="Text Box 44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0" name="Text Box 44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1" name="Text Box 44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2" name="Text Box 44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3" name="Text Box 44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4" name="Text Box 44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5" name="Text Box 44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6" name="Text Box 45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7" name="Text Box 45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8" name="Text Box 45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699" name="Text Box 45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0" name="Text Box 45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1" name="Text Box 45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2" name="Text Box 45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3" name="Text Box 45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4" name="Text Box 45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5" name="Text Box 45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6" name="Text Box 45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7" name="Text Box 45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8" name="Text Box 45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09" name="Text Box 45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0" name="Text Box 45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1" name="Text Box 45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2" name="Text Box 45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3" name="Text Box 45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4" name="Text Box 45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5" name="Text Box 45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6" name="Text Box 45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7" name="Text Box 45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8" name="Text Box 45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19" name="Text Box 45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0" name="Text Box 45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1" name="Text Box 45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2" name="Text Box 45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3" name="Text Box 45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4" name="Text Box 45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5" name="Text Box 45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6" name="Text Box 45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7" name="Text Box 45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8" name="Text Box 45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29" name="Text Box 45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0" name="Text Box 45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1" name="Text Box 45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2" name="Text Box 45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3" name="Text Box 45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4" name="Text Box 45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5" name="Text Box 45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6" name="Text Box 45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7" name="Text Box 45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8" name="Text Box 45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39" name="Text Box 45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0" name="Text Box 45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1" name="Text Box 45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2" name="Text Box 45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3" name="Text Box 45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4" name="Text Box 45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5" name="Text Box 45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6" name="Text Box 45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7" name="Text Box 45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8" name="Text Box 45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49" name="Text Box 45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0" name="Text Box 45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1" name="Text Box 45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2" name="Text Box 45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3" name="Text Box 45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4" name="Text Box 45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5" name="Text Box 45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6" name="Text Box 45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7" name="Text Box 45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8" name="Text Box 45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59" name="Text Box 45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0" name="Text Box 45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1" name="Text Box 45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2" name="Text Box 45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3" name="Text Box 45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4" name="Text Box 45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5" name="Text Box 45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6" name="Text Box 45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7" name="Text Box 45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8" name="Text Box 45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69" name="Text Box 45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0" name="Text Box 45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1" name="Text Box 45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2" name="Text Box 45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3" name="Text Box 45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4" name="Text Box 45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5" name="Text Box 45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6" name="Text Box 45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7" name="Text Box 45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8" name="Text Box 45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79" name="Text Box 45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0" name="Text Box 45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1" name="Text Box 45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2" name="Text Box 45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3" name="Text Box 45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4" name="Text Box 45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5" name="Text Box 45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6" name="Text Box 45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7" name="Text Box 45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8" name="Text Box 45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89" name="Text Box 45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0" name="Text Box 45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1" name="Text Box 45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2" name="Text Box 45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3" name="Text Box 45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4" name="Text Box 45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5" name="Text Box 45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6" name="Text Box 46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7" name="Text Box 46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8" name="Text Box 46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799" name="Text Box 46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0" name="Text Box 46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1" name="Text Box 46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2" name="Text Box 46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3" name="Text Box 46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4" name="Text Box 46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5" name="Text Box 46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6" name="Text Box 46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7" name="Text Box 46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8" name="Text Box 46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09" name="Text Box 46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0" name="Text Box 46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1" name="Text Box 46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2" name="Text Box 46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3" name="Text Box 46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4" name="Text Box 46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5" name="Text Box 46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6" name="Text Box 46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7" name="Text Box 46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8" name="Text Box 46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19" name="Text Box 46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0" name="Text Box 46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1" name="Text Box 46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2" name="Text Box 46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3" name="Text Box 46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4" name="Text Box 46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5" name="Text Box 46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6" name="Text Box 46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7" name="Text Box 46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8" name="Text Box 46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29" name="Text Box 46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0" name="Text Box 46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1" name="Text Box 46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2" name="Text Box 46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3" name="Text Box 46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4" name="Text Box 46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5" name="Text Box 46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6" name="Text Box 46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7" name="Text Box 46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8" name="Text Box 46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39" name="Text Box 46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0" name="Text Box 46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1" name="Text Box 46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2" name="Text Box 46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3" name="Text Box 46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4" name="Text Box 46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5" name="Text Box 46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6" name="Text Box 46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7" name="Text Box 46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8" name="Text Box 46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49" name="Text Box 46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0" name="Text Box 46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1" name="Text Box 46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2" name="Text Box 46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3" name="Text Box 46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4" name="Text Box 46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5" name="Text Box 46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6" name="Text Box 46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7" name="Text Box 46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8" name="Text Box 46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59" name="Text Box 46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0" name="Text Box 46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1" name="Text Box 46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2" name="Text Box 46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3" name="Text Box 46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4" name="Text Box 46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5" name="Text Box 46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6" name="Text Box 46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7" name="Text Box 46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8" name="Text Box 46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69" name="Text Box 46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0" name="Text Box 46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1" name="Text Box 46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2" name="Text Box 46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3" name="Text Box 46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4" name="Text Box 46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5" name="Text Box 46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6" name="Text Box 46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7" name="Text Box 46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8" name="Text Box 46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79" name="Text Box 46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0" name="Text Box 46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1" name="Text Box 46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2" name="Text Box 46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3" name="Text Box 46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4" name="Text Box 46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5" name="Text Box 46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6" name="Text Box 46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7" name="Text Box 46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8" name="Text Box 46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89" name="Text Box 46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0" name="Text Box 46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1" name="Text Box 46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2" name="Text Box 46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3" name="Text Box 46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4" name="Text Box 46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5" name="Text Box 46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6" name="Text Box 47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7" name="Text Box 47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8" name="Text Box 47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899" name="Text Box 47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0" name="Text Box 47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1" name="Text Box 47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2" name="Text Box 47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3" name="Text Box 47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4" name="Text Box 47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5" name="Text Box 47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6" name="Text Box 47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7" name="Text Box 47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8" name="Text Box 47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09" name="Text Box 47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0" name="Text Box 47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1" name="Text Box 47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2" name="Text Box 47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3" name="Text Box 47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4" name="Text Box 47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5" name="Text Box 47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6" name="Text Box 47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7" name="Text Box 47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8" name="Text Box 47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19" name="Text Box 47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0" name="Text Box 47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1" name="Text Box 47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2" name="Text Box 47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3" name="Text Box 47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4" name="Text Box 47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5" name="Text Box 47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6" name="Text Box 47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7" name="Text Box 47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8" name="Text Box 47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29" name="Text Box 47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0" name="Text Box 47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1" name="Text Box 47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2" name="Text Box 47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3" name="Text Box 47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4" name="Text Box 47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5" name="Text Box 47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6" name="Text Box 47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7" name="Text Box 47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8" name="Text Box 47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39" name="Text Box 47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0" name="Text Box 47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1" name="Text Box 47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2" name="Text Box 47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3" name="Text Box 47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4" name="Text Box 47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5" name="Text Box 47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6" name="Text Box 47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7" name="Text Box 47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8" name="Text Box 47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49" name="Text Box 47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0" name="Text Box 47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1" name="Text Box 47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2" name="Text Box 47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3" name="Text Box 47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4" name="Text Box 47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5" name="Text Box 47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6" name="Text Box 47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7" name="Text Box 47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8" name="Text Box 47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59" name="Text Box 47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0" name="Text Box 47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1" name="Text Box 47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2" name="Text Box 47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3" name="Text Box 47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4" name="Text Box 47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5" name="Text Box 47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6" name="Text Box 47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7" name="Text Box 47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8" name="Text Box 47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69" name="Text Box 47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0" name="Text Box 47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1" name="Text Box 47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2" name="Text Box 47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3" name="Text Box 47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4" name="Text Box 47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5" name="Text Box 47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6" name="Text Box 47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7" name="Text Box 47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8" name="Text Box 47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79" name="Text Box 47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0" name="Text Box 47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1" name="Text Box 47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2" name="Text Box 47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3" name="Text Box 47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4" name="Text Box 47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5" name="Text Box 47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6" name="Text Box 47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7" name="Text Box 47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8" name="Text Box 47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89" name="Text Box 47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0" name="Text Box 47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1" name="Text Box 47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2" name="Text Box 47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3" name="Text Box 47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4" name="Text Box 47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5" name="Text Box 47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6" name="Text Box 48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7" name="Text Box 48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8" name="Text Box 48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4999" name="Text Box 48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0" name="Text Box 48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1" name="Text Box 48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2" name="Text Box 48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3" name="Text Box 48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4" name="Text Box 48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5" name="Text Box 48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6" name="Text Box 48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7" name="Text Box 48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8" name="Text Box 48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09" name="Text Box 48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0" name="Text Box 48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1" name="Text Box 48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2" name="Text Box 48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3" name="Text Box 48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4" name="Text Box 48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5" name="Text Box 48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6" name="Text Box 48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7" name="Text Box 48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8" name="Text Box 48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19" name="Text Box 48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0" name="Text Box 48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1" name="Text Box 48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2" name="Text Box 48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3" name="Text Box 48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4" name="Text Box 48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5" name="Text Box 48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6" name="Text Box 48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7" name="Text Box 48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8" name="Text Box 48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29" name="Text Box 48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0" name="Text Box 48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1" name="Text Box 48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2" name="Text Box 48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3" name="Text Box 48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4" name="Text Box 48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5" name="Text Box 48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6" name="Text Box 48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7" name="Text Box 48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8" name="Text Box 48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39" name="Text Box 48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0" name="Text Box 48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1" name="Text Box 48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2" name="Text Box 48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3" name="Text Box 48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4" name="Text Box 48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5" name="Text Box 48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6" name="Text Box 48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7" name="Text Box 48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8" name="Text Box 48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49" name="Text Box 48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0" name="Text Box 48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1" name="Text Box 48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2" name="Text Box 48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3" name="Text Box 48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4" name="Text Box 48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5" name="Text Box 48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6" name="Text Box 48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7" name="Text Box 48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8" name="Text Box 48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59" name="Text Box 48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0" name="Text Box 48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1" name="Text Box 48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2" name="Text Box 48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3" name="Text Box 48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4" name="Text Box 48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5" name="Text Box 48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6" name="Text Box 48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7" name="Text Box 48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8" name="Text Box 48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69" name="Text Box 48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0" name="Text Box 48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1" name="Text Box 48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2" name="Text Box 48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3" name="Text Box 48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4" name="Text Box 48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5" name="Text Box 48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6" name="Text Box 48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7" name="Text Box 48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8" name="Text Box 48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79" name="Text Box 48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0" name="Text Box 48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1" name="Text Box 48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2" name="Text Box 48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3" name="Text Box 48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4" name="Text Box 48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5" name="Text Box 48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6" name="Text Box 48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7" name="Text Box 48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8" name="Text Box 48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89" name="Text Box 48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0" name="Text Box 48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1" name="Text Box 48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2" name="Text Box 48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3" name="Text Box 48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4" name="Text Box 48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5" name="Text Box 48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6" name="Text Box 49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7" name="Text Box 49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8" name="Text Box 49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099" name="Text Box 49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0" name="Text Box 49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1" name="Text Box 49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2" name="Text Box 49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3" name="Text Box 49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4" name="Text Box 49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5" name="Text Box 49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6" name="Text Box 49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7" name="Text Box 49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8" name="Text Box 49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09" name="Text Box 49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0" name="Text Box 49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1" name="Text Box 49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2" name="Text Box 49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3" name="Text Box 49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4" name="Text Box 49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5" name="Text Box 49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6" name="Text Box 49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7" name="Text Box 49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8" name="Text Box 49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19" name="Text Box 49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0" name="Text Box 49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1" name="Text Box 49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2" name="Text Box 49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3" name="Text Box 49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4" name="Text Box 49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5" name="Text Box 49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6" name="Text Box 49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7" name="Text Box 49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8" name="Text Box 49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29" name="Text Box 49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0" name="Text Box 49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1" name="Text Box 49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2" name="Text Box 49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3" name="Text Box 49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4" name="Text Box 49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5" name="Text Box 49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6" name="Text Box 49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7" name="Text Box 49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8" name="Text Box 49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39" name="Text Box 49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0" name="Text Box 49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1" name="Text Box 49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2" name="Text Box 49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3" name="Text Box 49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4" name="Text Box 49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5" name="Text Box 49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6" name="Text Box 49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7" name="Text Box 49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8" name="Text Box 49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49" name="Text Box 49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0" name="Text Box 49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1" name="Text Box 49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2" name="Text Box 49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3" name="Text Box 49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4" name="Text Box 49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5" name="Text Box 49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6" name="Text Box 49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7" name="Text Box 49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8" name="Text Box 49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59" name="Text Box 49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0" name="Text Box 49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1" name="Text Box 49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2" name="Text Box 49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3" name="Text Box 49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4" name="Text Box 49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5" name="Text Box 49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6" name="Text Box 49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7" name="Text Box 49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8" name="Text Box 49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69" name="Text Box 49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0" name="Text Box 49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1" name="Text Box 49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2" name="Text Box 49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3" name="Text Box 49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4" name="Text Box 49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5" name="Text Box 49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6" name="Text Box 49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7" name="Text Box 49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8" name="Text Box 49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79" name="Text Box 49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0" name="Text Box 49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1" name="Text Box 49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2" name="Text Box 49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3" name="Text Box 49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4" name="Text Box 49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5" name="Text Box 49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6" name="Text Box 49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7" name="Text Box 49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8" name="Text Box 49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89" name="Text Box 49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0" name="Text Box 49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1" name="Text Box 49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2" name="Text Box 49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3" name="Text Box 49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4" name="Text Box 49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5" name="Text Box 49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6" name="Text Box 50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7" name="Text Box 50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8" name="Text Box 50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199" name="Text Box 50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0" name="Text Box 50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1" name="Text Box 50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2" name="Text Box 50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3" name="Text Box 50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4" name="Text Box 50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5" name="Text Box 50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6" name="Text Box 50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7" name="Text Box 50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8" name="Text Box 50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09" name="Text Box 50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0" name="Text Box 50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1" name="Text Box 50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2" name="Text Box 50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3" name="Text Box 50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4" name="Text Box 50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5" name="Text Box 50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6" name="Text Box 50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7" name="Text Box 50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8" name="Text Box 50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19" name="Text Box 50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0" name="Text Box 50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1" name="Text Box 50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2" name="Text Box 50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3" name="Text Box 50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4" name="Text Box 50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5" name="Text Box 50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6" name="Text Box 50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7" name="Text Box 50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8" name="Text Box 50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29" name="Text Box 50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0" name="Text Box 50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1" name="Text Box 50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2" name="Text Box 50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3" name="Text Box 50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4" name="Text Box 50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5" name="Text Box 50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6" name="Text Box 50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7" name="Text Box 50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8" name="Text Box 50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39" name="Text Box 50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0" name="Text Box 50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1" name="Text Box 50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2" name="Text Box 50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3" name="Text Box 50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4" name="Text Box 50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5" name="Text Box 50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6" name="Text Box 50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7" name="Text Box 50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8" name="Text Box 50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49" name="Text Box 50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0" name="Text Box 50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1" name="Text Box 50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2" name="Text Box 50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3" name="Text Box 50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4" name="Text Box 50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5" name="Text Box 50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6" name="Text Box 50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7" name="Text Box 50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8" name="Text Box 50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59" name="Text Box 50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0" name="Text Box 50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1" name="Text Box 50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2" name="Text Box 50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3" name="Text Box 50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4" name="Text Box 50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5" name="Text Box 50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6" name="Text Box 50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7" name="Text Box 50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8" name="Text Box 50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69" name="Text Box 50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0" name="Text Box 50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1" name="Text Box 50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2" name="Text Box 50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3" name="Text Box 50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4" name="Text Box 50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5" name="Text Box 50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6" name="Text Box 50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7" name="Text Box 50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8" name="Text Box 50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79" name="Text Box 50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0" name="Text Box 50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1" name="Text Box 50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2" name="Text Box 50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3" name="Text Box 50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4" name="Text Box 50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5" name="Text Box 50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6" name="Text Box 50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7" name="Text Box 50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8" name="Text Box 50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89" name="Text Box 50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0" name="Text Box 50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1" name="Text Box 50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2" name="Text Box 50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3" name="Text Box 50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4" name="Text Box 50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5" name="Text Box 50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6" name="Text Box 51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7" name="Text Box 51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8" name="Text Box 51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299" name="Text Box 51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0" name="Text Box 51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1" name="Text Box 51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2" name="Text Box 51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3" name="Text Box 51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4" name="Text Box 51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5" name="Text Box 51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6" name="Text Box 51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7" name="Text Box 51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8" name="Text Box 51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09" name="Text Box 51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0" name="Text Box 51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1" name="Text Box 51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2" name="Text Box 51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3" name="Text Box 51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4" name="Text Box 51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5" name="Text Box 51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6" name="Text Box 51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7" name="Text Box 51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8" name="Text Box 51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19" name="Text Box 51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0" name="Text Box 51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1" name="Text Box 51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2" name="Text Box 51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3" name="Text Box 51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4" name="Text Box 51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5" name="Text Box 51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6" name="Text Box 51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7" name="Text Box 51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8" name="Text Box 51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29" name="Text Box 51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0" name="Text Box 51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1" name="Text Box 51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2" name="Text Box 51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3" name="Text Box 51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4" name="Text Box 51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5" name="Text Box 51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6" name="Text Box 51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7" name="Text Box 51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8" name="Text Box 51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39" name="Text Box 51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0" name="Text Box 51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1" name="Text Box 51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2" name="Text Box 51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3" name="Text Box 51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4" name="Text Box 51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5" name="Text Box 51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6" name="Text Box 51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7" name="Text Box 51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8" name="Text Box 51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49" name="Text Box 51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0" name="Text Box 51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1" name="Text Box 51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2" name="Text Box 51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3" name="Text Box 51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4" name="Text Box 51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5" name="Text Box 51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6" name="Text Box 51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7" name="Text Box 51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8" name="Text Box 51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59" name="Text Box 51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0" name="Text Box 51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1" name="Text Box 51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2" name="Text Box 51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3" name="Text Box 51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4" name="Text Box 51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5" name="Text Box 51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6" name="Text Box 51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7" name="Text Box 51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8" name="Text Box 51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69" name="Text Box 51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0" name="Text Box 51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1" name="Text Box 51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2" name="Text Box 51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3" name="Text Box 51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4" name="Text Box 51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5" name="Text Box 51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6" name="Text Box 51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7" name="Text Box 51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8" name="Text Box 51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79" name="Text Box 51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0" name="Text Box 51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1" name="Text Box 51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2" name="Text Box 51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3" name="Text Box 51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4" name="Text Box 51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5" name="Text Box 51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6" name="Text Box 51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7" name="Text Box 51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8" name="Text Box 51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89" name="Text Box 51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0" name="Text Box 51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1" name="Text Box 51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2" name="Text Box 51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3" name="Text Box 51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4" name="Text Box 51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5" name="Text Box 51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6" name="Text Box 52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7" name="Text Box 52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8" name="Text Box 52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399" name="Text Box 52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0" name="Text Box 52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1" name="Text Box 52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2" name="Text Box 52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3" name="Text Box 52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4" name="Text Box 52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5" name="Text Box 52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6" name="Text Box 52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7" name="Text Box 52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8" name="Text Box 52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09" name="Text Box 52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0" name="Text Box 52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1" name="Text Box 52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2" name="Text Box 52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3" name="Text Box 52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4" name="Text Box 52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5" name="Text Box 52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6" name="Text Box 52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7" name="Text Box 52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8" name="Text Box 52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19" name="Text Box 52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0" name="Text Box 52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1" name="Text Box 52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2" name="Text Box 52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3" name="Text Box 52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4" name="Text Box 52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5" name="Text Box 52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6" name="Text Box 52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7" name="Text Box 52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8" name="Text Box 52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29" name="Text Box 52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0" name="Text Box 52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1" name="Text Box 52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2" name="Text Box 52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3" name="Text Box 52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4" name="Text Box 52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5" name="Text Box 52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6" name="Text Box 52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7" name="Text Box 52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8" name="Text Box 52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39" name="Text Box 52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0" name="Text Box 52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1" name="Text Box 52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2" name="Text Box 52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3" name="Text Box 52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4" name="Text Box 52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5" name="Text Box 52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6" name="Text Box 52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7" name="Text Box 52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8" name="Text Box 52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49" name="Text Box 52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0" name="Text Box 52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1" name="Text Box 52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2" name="Text Box 52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3" name="Text Box 52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4" name="Text Box 52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5" name="Text Box 52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6" name="Text Box 52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7" name="Text Box 52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8" name="Text Box 52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59" name="Text Box 52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0" name="Text Box 52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1" name="Text Box 52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2" name="Text Box 52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3" name="Text Box 52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4" name="Text Box 52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5" name="Text Box 52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6" name="Text Box 52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7" name="Text Box 52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8" name="Text Box 52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69" name="Text Box 52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0" name="Text Box 52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1" name="Text Box 52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2" name="Text Box 52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3" name="Text Box 52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4" name="Text Box 52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5" name="Text Box 52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6" name="Text Box 52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7" name="Text Box 52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8" name="Text Box 52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79" name="Text Box 52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0" name="Text Box 52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1" name="Text Box 52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2" name="Text Box 52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3" name="Text Box 52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4" name="Text Box 52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5" name="Text Box 52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6" name="Text Box 52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7" name="Text Box 52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8" name="Text Box 52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89" name="Text Box 52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0" name="Text Box 52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1" name="Text Box 52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2" name="Text Box 52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3" name="Text Box 52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4" name="Text Box 52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5" name="Text Box 52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6" name="Text Box 53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7" name="Text Box 53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8" name="Text Box 53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499" name="Text Box 53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0" name="Text Box 53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1" name="Text Box 53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2" name="Text Box 53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3" name="Text Box 53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4" name="Text Box 530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5" name="Text Box 530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6" name="Text Box 531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7" name="Text Box 531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8" name="Text Box 531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09" name="Text Box 531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0" name="Text Box 531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1" name="Text Box 531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2" name="Text Box 531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3" name="Text Box 531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4" name="Text Box 531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5" name="Text Box 531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6" name="Text Box 532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7" name="Text Box 532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8" name="Text Box 532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19" name="Text Box 532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0" name="Text Box 532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1" name="Text Box 532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2" name="Text Box 532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3" name="Text Box 532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4" name="Text Box 532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5" name="Text Box 532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6" name="Text Box 533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7" name="Text Box 533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8" name="Text Box 533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29" name="Text Box 533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0" name="Text Box 533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1" name="Text Box 533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2" name="Text Box 533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3" name="Text Box 533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4" name="Text Box 533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5" name="Text Box 533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6" name="Text Box 534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7" name="Text Box 534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8" name="Text Box 534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39" name="Text Box 534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0" name="Text Box 534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1" name="Text Box 534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2" name="Text Box 534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3" name="Text Box 534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4" name="Text Box 534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5" name="Text Box 534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6" name="Text Box 535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7" name="Text Box 535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8" name="Text Box 535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49" name="Text Box 535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0" name="Text Box 535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1" name="Text Box 535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2" name="Text Box 535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3" name="Text Box 535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4" name="Text Box 535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5" name="Text Box 535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6" name="Text Box 536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7" name="Text Box 536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8" name="Text Box 536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59" name="Text Box 536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0" name="Text Box 536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1" name="Text Box 536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2" name="Text Box 536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3" name="Text Box 536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4" name="Text Box 536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5" name="Text Box 536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6" name="Text Box 537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7" name="Text Box 537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8" name="Text Box 537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69" name="Text Box 537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0" name="Text Box 537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1" name="Text Box 537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2" name="Text Box 537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3" name="Text Box 537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4" name="Text Box 537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5" name="Text Box 537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6" name="Text Box 538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7" name="Text Box 538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8" name="Text Box 538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79" name="Text Box 538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0" name="Text Box 538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1" name="Text Box 538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2" name="Text Box 538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3" name="Text Box 538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4" name="Text Box 538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5" name="Text Box 538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6" name="Text Box 539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7" name="Text Box 539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8" name="Text Box 539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89" name="Text Box 539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0" name="Text Box 539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1" name="Text Box 539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2" name="Text Box 539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3" name="Text Box 539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4" name="Text Box 5398"/>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5" name="Text Box 5399"/>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6" name="Text Box 5400"/>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7" name="Text Box 5401"/>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8" name="Text Box 5402"/>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599" name="Text Box 5403"/>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600" name="Text Box 5404"/>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601" name="Text Box 5405"/>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602" name="Text Box 5406"/>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600</xdr:row>
      <xdr:rowOff>0</xdr:rowOff>
    </xdr:from>
    <xdr:ext cx="85725" cy="205407"/>
    <xdr:sp macro="" textlink="">
      <xdr:nvSpPr>
        <xdr:cNvPr id="5603" name="Text Box 5407"/>
        <xdr:cNvSpPr txBox="1">
          <a:spLocks noChangeArrowheads="1"/>
        </xdr:cNvSpPr>
      </xdr:nvSpPr>
      <xdr:spPr bwMode="auto">
        <a:xfrm>
          <a:off x="4686300" y="114300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19050</xdr:rowOff>
    </xdr:to>
    <xdr:sp macro="" textlink="">
      <xdr:nvSpPr>
        <xdr:cNvPr id="560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1042</xdr:row>
      <xdr:rowOff>0</xdr:rowOff>
    </xdr:from>
    <xdr:ext cx="85725" cy="205410"/>
    <xdr:sp macro="" textlink="">
      <xdr:nvSpPr>
        <xdr:cNvPr id="5646" name="Text Box 26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47" name="Text Box 26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48" name="Text Box 26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49" name="Text Box 26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0" name="Text Box 26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1" name="Text Box 26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2" name="Text Box 26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3" name="Text Box 26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4" name="Text Box 26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5" name="Text Box 26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6" name="Text Box 26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7" name="Text Box 26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8" name="Text Box 26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59" name="Text Box 26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0" name="Text Box 26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1" name="Text Box 26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2" name="Text Box 26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3" name="Text Box 26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4" name="Text Box 26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5" name="Text Box 26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6" name="Text Box 26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7" name="Text Box 26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8" name="Text Box 26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69" name="Text Box 26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0" name="Text Box 26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1" name="Text Box 26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2" name="Text Box 26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3" name="Text Box 26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4" name="Text Box 26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5" name="Text Box 26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6" name="Text Box 26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7" name="Text Box 26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8" name="Text Box 26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79" name="Text Box 26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0" name="Text Box 26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1" name="Text Box 26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2" name="Text Box 26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3" name="Text Box 26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4" name="Text Box 26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5" name="Text Box 26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6" name="Text Box 26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7" name="Text Box 26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8" name="Text Box 26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89" name="Text Box 26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0" name="Text Box 26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1" name="Text Box 26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2" name="Text Box 26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3" name="Text Box 26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4" name="Text Box 26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5" name="Text Box 26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6" name="Text Box 26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7" name="Text Box 26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8" name="Text Box 26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699" name="Text Box 26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0" name="Text Box 26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1" name="Text Box 26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2" name="Text Box 26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3" name="Text Box 26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4" name="Text Box 27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5" name="Text Box 27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6" name="Text Box 27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7" name="Text Box 27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8" name="Text Box 27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09" name="Text Box 27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0" name="Text Box 27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1" name="Text Box 27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2" name="Text Box 27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3" name="Text Box 27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4" name="Text Box 27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5" name="Text Box 27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6" name="Text Box 27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7" name="Text Box 27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8" name="Text Box 27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19" name="Text Box 27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0" name="Text Box 27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1" name="Text Box 27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2" name="Text Box 27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3" name="Text Box 27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4" name="Text Box 27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5" name="Text Box 27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6" name="Text Box 27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7" name="Text Box 27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8" name="Text Box 27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29" name="Text Box 27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0" name="Text Box 27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1" name="Text Box 27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2" name="Text Box 27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3" name="Text Box 27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4" name="Text Box 27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5" name="Text Box 27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6" name="Text Box 27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7" name="Text Box 27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8" name="Text Box 27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39" name="Text Box 27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0" name="Text Box 27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1" name="Text Box 27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2" name="Text Box 27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3" name="Text Box 27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4" name="Text Box 27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5" name="Text Box 27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6" name="Text Box 27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7" name="Text Box 27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8" name="Text Box 27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49" name="Text Box 27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0" name="Text Box 27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1" name="Text Box 27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2" name="Text Box 27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3" name="Text Box 27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4" name="Text Box 27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5" name="Text Box 27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6" name="Text Box 27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7" name="Text Box 27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8" name="Text Box 27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59" name="Text Box 27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0" name="Text Box 27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1" name="Text Box 27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2" name="Text Box 27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3" name="Text Box 27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4" name="Text Box 27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5" name="Text Box 27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6" name="Text Box 27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7" name="Text Box 27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8" name="Text Box 27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69" name="Text Box 27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0" name="Text Box 27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1" name="Text Box 27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2" name="Text Box 27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3" name="Text Box 27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4" name="Text Box 27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5" name="Text Box 27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6" name="Text Box 27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7" name="Text Box 27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8" name="Text Box 27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79" name="Text Box 27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0" name="Text Box 27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1" name="Text Box 27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2" name="Text Box 27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3" name="Text Box 27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4" name="Text Box 27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5" name="Text Box 27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6" name="Text Box 27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7" name="Text Box 27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8" name="Text Box 27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89" name="Text Box 27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0" name="Text Box 27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1" name="Text Box 27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2" name="Text Box 27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3" name="Text Box 27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4" name="Text Box 27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5" name="Text Box 27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6" name="Text Box 27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7" name="Text Box 27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8" name="Text Box 27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799" name="Text Box 27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0" name="Text Box 27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1" name="Text Box 27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2" name="Text Box 27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3" name="Text Box 27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4" name="Text Box 28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5" name="Text Box 28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6" name="Text Box 28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7" name="Text Box 28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8" name="Text Box 28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09" name="Text Box 28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0" name="Text Box 28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1" name="Text Box 28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2" name="Text Box 28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3" name="Text Box 28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4" name="Text Box 28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5" name="Text Box 28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6" name="Text Box 28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7" name="Text Box 28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8" name="Text Box 28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19" name="Text Box 28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0" name="Text Box 28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1" name="Text Box 28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2" name="Text Box 28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3" name="Text Box 28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4" name="Text Box 28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5" name="Text Box 28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6" name="Text Box 28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7" name="Text Box 28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8" name="Text Box 28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29" name="Text Box 28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0" name="Text Box 28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1" name="Text Box 28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2" name="Text Box 28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3" name="Text Box 28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4" name="Text Box 28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5" name="Text Box 28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6" name="Text Box 28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7" name="Text Box 28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8" name="Text Box 28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39" name="Text Box 28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0" name="Text Box 28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1" name="Text Box 28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2" name="Text Box 28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3" name="Text Box 28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4" name="Text Box 28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5" name="Text Box 28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6" name="Text Box 28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7" name="Text Box 28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8" name="Text Box 28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49" name="Text Box 28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0" name="Text Box 28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1" name="Text Box 28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2" name="Text Box 28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3" name="Text Box 28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4" name="Text Box 28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5" name="Text Box 28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6" name="Text Box 28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7" name="Text Box 28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8" name="Text Box 28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59" name="Text Box 28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0" name="Text Box 28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1" name="Text Box 28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2" name="Text Box 28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3" name="Text Box 28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4" name="Text Box 28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5" name="Text Box 28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6" name="Text Box 28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7" name="Text Box 28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8" name="Text Box 28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69" name="Text Box 28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0" name="Text Box 28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1" name="Text Box 28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2" name="Text Box 28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3" name="Text Box 28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4" name="Text Box 28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5" name="Text Box 28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6" name="Text Box 28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7" name="Text Box 28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8" name="Text Box 28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79" name="Text Box 28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0" name="Text Box 28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1" name="Text Box 28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2" name="Text Box 28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3" name="Text Box 28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4" name="Text Box 28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5" name="Text Box 28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6" name="Text Box 28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7" name="Text Box 28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8" name="Text Box 28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89" name="Text Box 28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0" name="Text Box 28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1" name="Text Box 28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2" name="Text Box 28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3" name="Text Box 28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4" name="Text Box 28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5" name="Text Box 28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6" name="Text Box 28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7" name="Text Box 28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8" name="Text Box 28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899" name="Text Box 28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0" name="Text Box 28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1" name="Text Box 28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2" name="Text Box 28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3" name="Text Box 28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4" name="Text Box 29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5" name="Text Box 29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6" name="Text Box 29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7" name="Text Box 29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8" name="Text Box 29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09" name="Text Box 29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0" name="Text Box 29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1" name="Text Box 29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2" name="Text Box 29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3" name="Text Box 29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4" name="Text Box 29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5" name="Text Box 29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6" name="Text Box 29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7" name="Text Box 29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8" name="Text Box 29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19" name="Text Box 29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0" name="Text Box 29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1" name="Text Box 29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2" name="Text Box 29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3" name="Text Box 29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4" name="Text Box 29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5" name="Text Box 29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6" name="Text Box 29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7" name="Text Box 29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8" name="Text Box 29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29" name="Text Box 29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0" name="Text Box 29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1" name="Text Box 29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2" name="Text Box 29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3" name="Text Box 29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4" name="Text Box 29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5" name="Text Box 29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6" name="Text Box 29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7" name="Text Box 29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8" name="Text Box 29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39" name="Text Box 29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0" name="Text Box 29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1" name="Text Box 29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2" name="Text Box 29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3" name="Text Box 29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4" name="Text Box 29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5" name="Text Box 29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6" name="Text Box 29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7" name="Text Box 29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8" name="Text Box 29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49" name="Text Box 29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0" name="Text Box 29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1" name="Text Box 29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2" name="Text Box 29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3" name="Text Box 29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4" name="Text Box 29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5" name="Text Box 29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6" name="Text Box 29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7" name="Text Box 29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8" name="Text Box 29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59" name="Text Box 29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0" name="Text Box 29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1" name="Text Box 29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2" name="Text Box 29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3" name="Text Box 29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4" name="Text Box 29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5" name="Text Box 29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6" name="Text Box 29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7" name="Text Box 29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8" name="Text Box 29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69" name="Text Box 29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0" name="Text Box 29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1" name="Text Box 29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2" name="Text Box 29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3" name="Text Box 29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4" name="Text Box 29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5" name="Text Box 29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6" name="Text Box 29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7" name="Text Box 29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8" name="Text Box 29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79" name="Text Box 29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0" name="Text Box 29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1" name="Text Box 29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2" name="Text Box 29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3" name="Text Box 29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4" name="Text Box 29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5" name="Text Box 29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6" name="Text Box 29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7" name="Text Box 29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8" name="Text Box 29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89" name="Text Box 29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0" name="Text Box 29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1" name="Text Box 29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2" name="Text Box 29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3" name="Text Box 29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4" name="Text Box 29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5" name="Text Box 29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6" name="Text Box 29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7" name="Text Box 29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8" name="Text Box 29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5999" name="Text Box 29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0" name="Text Box 29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1" name="Text Box 29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2" name="Text Box 29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3" name="Text Box 29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4" name="Text Box 30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5" name="Text Box 30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6" name="Text Box 30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7" name="Text Box 30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8" name="Text Box 30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09" name="Text Box 30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0" name="Text Box 30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1" name="Text Box 30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2" name="Text Box 30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3" name="Text Box 30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4" name="Text Box 30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5" name="Text Box 30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6" name="Text Box 30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7" name="Text Box 30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8" name="Text Box 30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19" name="Text Box 30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0" name="Text Box 30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1" name="Text Box 30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2" name="Text Box 30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3" name="Text Box 30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4" name="Text Box 30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5" name="Text Box 30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6" name="Text Box 30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7" name="Text Box 30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8" name="Text Box 30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29" name="Text Box 30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0" name="Text Box 30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1" name="Text Box 30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2" name="Text Box 30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3" name="Text Box 30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4" name="Text Box 30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5" name="Text Box 30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6" name="Text Box 30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7" name="Text Box 30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8" name="Text Box 30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39" name="Text Box 30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0" name="Text Box 30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1" name="Text Box 30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2" name="Text Box 30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3" name="Text Box 30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4" name="Text Box 30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5" name="Text Box 30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6" name="Text Box 30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7" name="Text Box 30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8" name="Text Box 30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49" name="Text Box 30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0" name="Text Box 30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1" name="Text Box 30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2" name="Text Box 30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3" name="Text Box 30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4" name="Text Box 30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5" name="Text Box 30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6" name="Text Box 30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7" name="Text Box 30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8" name="Text Box 30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59" name="Text Box 30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0" name="Text Box 30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1" name="Text Box 30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2" name="Text Box 30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3" name="Text Box 30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4" name="Text Box 30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5" name="Text Box 30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6" name="Text Box 30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7" name="Text Box 30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8" name="Text Box 30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69" name="Text Box 30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0" name="Text Box 30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1" name="Text Box 30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2" name="Text Box 30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3" name="Text Box 30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4" name="Text Box 30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5" name="Text Box 30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6" name="Text Box 30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7" name="Text Box 30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8" name="Text Box 30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79" name="Text Box 30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0" name="Text Box 30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1" name="Text Box 30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2" name="Text Box 30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3" name="Text Box 30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4" name="Text Box 30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5" name="Text Box 30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6" name="Text Box 30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7" name="Text Box 30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8" name="Text Box 30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89" name="Text Box 30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0" name="Text Box 30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1" name="Text Box 30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2" name="Text Box 30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3" name="Text Box 30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4" name="Text Box 30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5" name="Text Box 30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6" name="Text Box 30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7" name="Text Box 30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8" name="Text Box 30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099" name="Text Box 30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0" name="Text Box 30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1" name="Text Box 30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2" name="Text Box 30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3" name="Text Box 30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4" name="Text Box 31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5" name="Text Box 31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6" name="Text Box 31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7" name="Text Box 31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8" name="Text Box 31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09" name="Text Box 31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0" name="Text Box 31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1" name="Text Box 31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2" name="Text Box 31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3" name="Text Box 31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4" name="Text Box 31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5" name="Text Box 31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6" name="Text Box 31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7" name="Text Box 31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8" name="Text Box 31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19" name="Text Box 31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0" name="Text Box 31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1" name="Text Box 31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2" name="Text Box 31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3" name="Text Box 31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4" name="Text Box 31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5" name="Text Box 31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6" name="Text Box 31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7" name="Text Box 31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8" name="Text Box 31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29" name="Text Box 31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0" name="Text Box 31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1" name="Text Box 31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2" name="Text Box 31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3" name="Text Box 31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4" name="Text Box 31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5" name="Text Box 31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6" name="Text Box 31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7" name="Text Box 31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8" name="Text Box 31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39" name="Text Box 31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0" name="Text Box 31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1" name="Text Box 31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2" name="Text Box 31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3" name="Text Box 31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4" name="Text Box 31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5" name="Text Box 31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6" name="Text Box 31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7" name="Text Box 31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8" name="Text Box 31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49" name="Text Box 31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0" name="Text Box 31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1" name="Text Box 31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2" name="Text Box 31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3" name="Text Box 31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4" name="Text Box 31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5" name="Text Box 31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6" name="Text Box 31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7" name="Text Box 31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8" name="Text Box 31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59" name="Text Box 31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0" name="Text Box 31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1" name="Text Box 31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2" name="Text Box 31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3" name="Text Box 31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4" name="Text Box 31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5" name="Text Box 31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6" name="Text Box 31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7" name="Text Box 31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8" name="Text Box 31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69" name="Text Box 31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0" name="Text Box 31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1" name="Text Box 31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2" name="Text Box 31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3" name="Text Box 31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4" name="Text Box 31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5" name="Text Box 31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6" name="Text Box 31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7" name="Text Box 31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8" name="Text Box 31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79" name="Text Box 31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0" name="Text Box 31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1" name="Text Box 31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2" name="Text Box 31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3" name="Text Box 31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4" name="Text Box 31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5" name="Text Box 31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6" name="Text Box 31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7" name="Text Box 31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8" name="Text Box 31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89" name="Text Box 31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0" name="Text Box 31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1" name="Text Box 31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2" name="Text Box 31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3" name="Text Box 31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4" name="Text Box 31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5" name="Text Box 31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6" name="Text Box 31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7" name="Text Box 31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8" name="Text Box 31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199" name="Text Box 31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0" name="Text Box 31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1" name="Text Box 31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2" name="Text Box 31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3" name="Text Box 31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4" name="Text Box 32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5" name="Text Box 32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6" name="Text Box 32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7" name="Text Box 32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8" name="Text Box 32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09" name="Text Box 32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0" name="Text Box 32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1" name="Text Box 32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2" name="Text Box 32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3" name="Text Box 32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4" name="Text Box 32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5" name="Text Box 32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6" name="Text Box 32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7" name="Text Box 32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8" name="Text Box 32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19" name="Text Box 32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0" name="Text Box 32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1" name="Text Box 32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2" name="Text Box 32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3" name="Text Box 32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4" name="Text Box 32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5" name="Text Box 32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6" name="Text Box 32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7" name="Text Box 32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8" name="Text Box 32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29" name="Text Box 32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0" name="Text Box 32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1" name="Text Box 32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2" name="Text Box 32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3" name="Text Box 32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4" name="Text Box 32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5" name="Text Box 32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6" name="Text Box 32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7" name="Text Box 32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8" name="Text Box 32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39" name="Text Box 32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0" name="Text Box 32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1" name="Text Box 32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2" name="Text Box 32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3" name="Text Box 32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4" name="Text Box 32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5" name="Text Box 32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6" name="Text Box 32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7" name="Text Box 32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8" name="Text Box 32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49" name="Text Box 32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0" name="Text Box 32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1" name="Text Box 32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2" name="Text Box 32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3" name="Text Box 32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4" name="Text Box 32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5" name="Text Box 32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6" name="Text Box 32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7" name="Text Box 32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8" name="Text Box 32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59" name="Text Box 32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0" name="Text Box 32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1" name="Text Box 32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2" name="Text Box 32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3" name="Text Box 32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4" name="Text Box 32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5" name="Text Box 32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6" name="Text Box 32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7" name="Text Box 32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8" name="Text Box 32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69" name="Text Box 32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0" name="Text Box 32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1" name="Text Box 32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2" name="Text Box 32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3" name="Text Box 32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4" name="Text Box 32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5" name="Text Box 32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6" name="Text Box 32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7" name="Text Box 32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8" name="Text Box 32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79" name="Text Box 32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0" name="Text Box 32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1" name="Text Box 32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2" name="Text Box 32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3" name="Text Box 32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4" name="Text Box 32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5" name="Text Box 32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6" name="Text Box 32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7" name="Text Box 32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8" name="Text Box 32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89" name="Text Box 32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0" name="Text Box 32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1" name="Text Box 32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2" name="Text Box 32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3" name="Text Box 32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4" name="Text Box 32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5" name="Text Box 32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6" name="Text Box 32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7" name="Text Box 32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8" name="Text Box 32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299" name="Text Box 32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0" name="Text Box 32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1" name="Text Box 32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2" name="Text Box 32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3" name="Text Box 32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4" name="Text Box 33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5" name="Text Box 33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6" name="Text Box 33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7" name="Text Box 33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8" name="Text Box 33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09" name="Text Box 33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0" name="Text Box 33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1" name="Text Box 33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2" name="Text Box 33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3" name="Text Box 33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4" name="Text Box 33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5" name="Text Box 33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6" name="Text Box 33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7" name="Text Box 33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8" name="Text Box 33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19" name="Text Box 33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0" name="Text Box 33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1" name="Text Box 33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2" name="Text Box 33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3" name="Text Box 33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4" name="Text Box 33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5" name="Text Box 33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6" name="Text Box 33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7" name="Text Box 33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8" name="Text Box 33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29" name="Text Box 33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0" name="Text Box 33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1" name="Text Box 33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2" name="Text Box 33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3" name="Text Box 33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4" name="Text Box 33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5" name="Text Box 33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6" name="Text Box 33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7" name="Text Box 33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8" name="Text Box 33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39" name="Text Box 33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0" name="Text Box 33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1" name="Text Box 33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2" name="Text Box 33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3" name="Text Box 33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4" name="Text Box 33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5" name="Text Box 33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6" name="Text Box 33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7" name="Text Box 33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8" name="Text Box 33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49" name="Text Box 33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0" name="Text Box 33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1" name="Text Box 33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2" name="Text Box 33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3" name="Text Box 33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4" name="Text Box 33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5" name="Text Box 33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6" name="Text Box 33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7" name="Text Box 33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8" name="Text Box 33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59" name="Text Box 33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0" name="Text Box 33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1" name="Text Box 33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2" name="Text Box 33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3" name="Text Box 33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4" name="Text Box 33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5" name="Text Box 33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6" name="Text Box 33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7" name="Text Box 33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8" name="Text Box 33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69" name="Text Box 33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0" name="Text Box 33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1" name="Text Box 33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2" name="Text Box 33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3" name="Text Box 33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4" name="Text Box 33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5" name="Text Box 33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6" name="Text Box 33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7" name="Text Box 33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8" name="Text Box 33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79" name="Text Box 33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0" name="Text Box 33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1" name="Text Box 33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2" name="Text Box 33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3" name="Text Box 33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4" name="Text Box 33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5" name="Text Box 33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6" name="Text Box 33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7" name="Text Box 33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8" name="Text Box 33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89" name="Text Box 33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0" name="Text Box 33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1" name="Text Box 33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2" name="Text Box 33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3" name="Text Box 33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4" name="Text Box 33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5" name="Text Box 33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6" name="Text Box 33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7" name="Text Box 33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8" name="Text Box 33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399" name="Text Box 33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0" name="Text Box 33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1" name="Text Box 33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2" name="Text Box 33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3" name="Text Box 33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4" name="Text Box 34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5" name="Text Box 34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6" name="Text Box 34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7" name="Text Box 34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8" name="Text Box 34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09" name="Text Box 34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0" name="Text Box 34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1" name="Text Box 34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2" name="Text Box 34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3" name="Text Box 34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4" name="Text Box 34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5" name="Text Box 34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6" name="Text Box 34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7" name="Text Box 34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8" name="Text Box 34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19" name="Text Box 34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0" name="Text Box 34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1" name="Text Box 34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2" name="Text Box 34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3" name="Text Box 34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4" name="Text Box 34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5" name="Text Box 34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6" name="Text Box 34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7" name="Text Box 34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8" name="Text Box 34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29" name="Text Box 34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0" name="Text Box 34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1" name="Text Box 34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2" name="Text Box 34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3" name="Text Box 34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4" name="Text Box 34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5" name="Text Box 34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6" name="Text Box 34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7" name="Text Box 34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8" name="Text Box 34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39" name="Text Box 34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0" name="Text Box 34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1" name="Text Box 34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2" name="Text Box 34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3" name="Text Box 34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4" name="Text Box 34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5" name="Text Box 34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6" name="Text Box 34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7" name="Text Box 34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8" name="Text Box 34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49" name="Text Box 34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0" name="Text Box 34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1" name="Text Box 34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2" name="Text Box 34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3" name="Text Box 34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4" name="Text Box 34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5" name="Text Box 34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6" name="Text Box 34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7" name="Text Box 34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8" name="Text Box 34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59" name="Text Box 34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0" name="Text Box 34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1" name="Text Box 34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2" name="Text Box 34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3" name="Text Box 34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4" name="Text Box 34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5" name="Text Box 34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6" name="Text Box 34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7" name="Text Box 34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8" name="Text Box 34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69" name="Text Box 34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0" name="Text Box 34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1" name="Text Box 34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2" name="Text Box 34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3" name="Text Box 34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4" name="Text Box 34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5" name="Text Box 34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6" name="Text Box 34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7" name="Text Box 34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8" name="Text Box 34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79" name="Text Box 34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0" name="Text Box 34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1" name="Text Box 34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2" name="Text Box 34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3" name="Text Box 34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4" name="Text Box 34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5" name="Text Box 34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6" name="Text Box 34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7" name="Text Box 34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8" name="Text Box 34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89" name="Text Box 34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0" name="Text Box 34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1" name="Text Box 34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2" name="Text Box 34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3" name="Text Box 34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4" name="Text Box 34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5" name="Text Box 34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6" name="Text Box 34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7" name="Text Box 34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8" name="Text Box 34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499" name="Text Box 34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0" name="Text Box 34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1" name="Text Box 34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2" name="Text Box 34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3" name="Text Box 34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4" name="Text Box 35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5" name="Text Box 35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6" name="Text Box 35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7" name="Text Box 35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8" name="Text Box 35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09" name="Text Box 35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0" name="Text Box 35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1" name="Text Box 35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2" name="Text Box 35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3" name="Text Box 35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4" name="Text Box 35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5" name="Text Box 35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6" name="Text Box 35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7" name="Text Box 35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8" name="Text Box 35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19" name="Text Box 35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0" name="Text Box 35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1" name="Text Box 35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2" name="Text Box 35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3" name="Text Box 35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4" name="Text Box 35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5" name="Text Box 35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6" name="Text Box 35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7" name="Text Box 35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8" name="Text Box 35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29" name="Text Box 35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0" name="Text Box 35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1" name="Text Box 35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2" name="Text Box 35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3" name="Text Box 35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4" name="Text Box 35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5" name="Text Box 35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6" name="Text Box 35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7" name="Text Box 35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8" name="Text Box 35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39" name="Text Box 35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0" name="Text Box 35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1" name="Text Box 35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2" name="Text Box 35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3" name="Text Box 35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4" name="Text Box 35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5" name="Text Box 35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6" name="Text Box 35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7" name="Text Box 35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8" name="Text Box 35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49" name="Text Box 35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0" name="Text Box 35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1" name="Text Box 35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2" name="Text Box 35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3" name="Text Box 35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4" name="Text Box 35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5" name="Text Box 35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6" name="Text Box 35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7" name="Text Box 35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8" name="Text Box 35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59" name="Text Box 35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0" name="Text Box 35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1" name="Text Box 35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2" name="Text Box 35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3" name="Text Box 35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4" name="Text Box 35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5" name="Text Box 35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6" name="Text Box 35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7" name="Text Box 35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8" name="Text Box 35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69" name="Text Box 35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0" name="Text Box 35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1" name="Text Box 35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2" name="Text Box 35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3" name="Text Box 35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4" name="Text Box 35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5" name="Text Box 35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6" name="Text Box 35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7" name="Text Box 35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8" name="Text Box 35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79" name="Text Box 35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0" name="Text Box 35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1" name="Text Box 35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2" name="Text Box 35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3" name="Text Box 35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4" name="Text Box 35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5" name="Text Box 35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6" name="Text Box 35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7" name="Text Box 35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8" name="Text Box 35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89" name="Text Box 35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0" name="Text Box 35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1" name="Text Box 35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2" name="Text Box 35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3" name="Text Box 35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4" name="Text Box 35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5" name="Text Box 35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6" name="Text Box 35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7" name="Text Box 35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8" name="Text Box 35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599" name="Text Box 35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0" name="Text Box 35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1" name="Text Box 35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2" name="Text Box 35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3" name="Text Box 35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4" name="Text Box 36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5" name="Text Box 36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6" name="Text Box 36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7" name="Text Box 36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8" name="Text Box 36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09" name="Text Box 36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0" name="Text Box 36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1" name="Text Box 36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2" name="Text Box 36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3" name="Text Box 36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4" name="Text Box 36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5" name="Text Box 36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6" name="Text Box 36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7" name="Text Box 36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8" name="Text Box 36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19" name="Text Box 36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0" name="Text Box 36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1" name="Text Box 36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2" name="Text Box 36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3" name="Text Box 36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4" name="Text Box 36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5" name="Text Box 36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6" name="Text Box 36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7" name="Text Box 36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8" name="Text Box 36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29" name="Text Box 36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0" name="Text Box 36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1" name="Text Box 36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2" name="Text Box 36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3" name="Text Box 36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4" name="Text Box 36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5" name="Text Box 36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6" name="Text Box 36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7" name="Text Box 36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8" name="Text Box 36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39" name="Text Box 36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0" name="Text Box 36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1" name="Text Box 36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2" name="Text Box 36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3" name="Text Box 36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4" name="Text Box 36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5" name="Text Box 36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6" name="Text Box 36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7" name="Text Box 36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8" name="Text Box 36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49" name="Text Box 36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0" name="Text Box 36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1" name="Text Box 36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2" name="Text Box 36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3" name="Text Box 36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4" name="Text Box 36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5" name="Text Box 36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6" name="Text Box 36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7" name="Text Box 36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8" name="Text Box 36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59" name="Text Box 36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0" name="Text Box 36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1" name="Text Box 36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2" name="Text Box 36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3" name="Text Box 36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4" name="Text Box 36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5" name="Text Box 36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6" name="Text Box 36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7" name="Text Box 36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8" name="Text Box 36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69" name="Text Box 36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0" name="Text Box 36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1" name="Text Box 36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2" name="Text Box 36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3" name="Text Box 36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4" name="Text Box 36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5" name="Text Box 36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6" name="Text Box 36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7" name="Text Box 36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8" name="Text Box 36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79" name="Text Box 36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0" name="Text Box 36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1" name="Text Box 36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2" name="Text Box 36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3" name="Text Box 36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4" name="Text Box 36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5" name="Text Box 36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6" name="Text Box 36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7" name="Text Box 36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8" name="Text Box 36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89" name="Text Box 36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0" name="Text Box 36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1" name="Text Box 36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2" name="Text Box 36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3" name="Text Box 36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4" name="Text Box 36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5" name="Text Box 36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6" name="Text Box 36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7" name="Text Box 36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8" name="Text Box 36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699" name="Text Box 36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0" name="Text Box 36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1" name="Text Box 36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2" name="Text Box 36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3" name="Text Box 36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4" name="Text Box 37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5" name="Text Box 37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6" name="Text Box 37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7" name="Text Box 37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8" name="Text Box 37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09" name="Text Box 37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0" name="Text Box 37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1" name="Text Box 37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2" name="Text Box 37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3" name="Text Box 37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4" name="Text Box 37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5" name="Text Box 37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6" name="Text Box 37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7" name="Text Box 37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8" name="Text Box 37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19" name="Text Box 37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0" name="Text Box 37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1" name="Text Box 37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2" name="Text Box 37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3" name="Text Box 37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4" name="Text Box 37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5" name="Text Box 37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6" name="Text Box 37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7" name="Text Box 37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8" name="Text Box 37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29" name="Text Box 37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0" name="Text Box 37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1" name="Text Box 37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2" name="Text Box 37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3" name="Text Box 37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4" name="Text Box 37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5" name="Text Box 37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6" name="Text Box 37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7" name="Text Box 37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8" name="Text Box 37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39" name="Text Box 37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0" name="Text Box 37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1" name="Text Box 37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2" name="Text Box 37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3" name="Text Box 37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4" name="Text Box 37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5" name="Text Box 37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6" name="Text Box 37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7" name="Text Box 37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8" name="Text Box 37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49" name="Text Box 37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0" name="Text Box 37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1" name="Text Box 37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2" name="Text Box 37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3" name="Text Box 37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4" name="Text Box 37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5" name="Text Box 37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6" name="Text Box 37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7" name="Text Box 37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8" name="Text Box 37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59" name="Text Box 37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0" name="Text Box 37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1" name="Text Box 37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2" name="Text Box 37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3" name="Text Box 37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4" name="Text Box 37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5" name="Text Box 37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6" name="Text Box 37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7" name="Text Box 37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8" name="Text Box 37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69" name="Text Box 37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0" name="Text Box 37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1" name="Text Box 37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2" name="Text Box 37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3" name="Text Box 37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4" name="Text Box 37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5" name="Text Box 37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6" name="Text Box 37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7" name="Text Box 37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8" name="Text Box 37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79" name="Text Box 37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0" name="Text Box 37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1" name="Text Box 37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2" name="Text Box 37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3" name="Text Box 37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4" name="Text Box 37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5" name="Text Box 37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6" name="Text Box 37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7" name="Text Box 37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8" name="Text Box 37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89" name="Text Box 37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0" name="Text Box 37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1" name="Text Box 37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2" name="Text Box 37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3" name="Text Box 37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4" name="Text Box 37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5" name="Text Box 37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6" name="Text Box 37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7" name="Text Box 37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8" name="Text Box 37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799" name="Text Box 37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0" name="Text Box 37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1" name="Text Box 37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2" name="Text Box 37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3" name="Text Box 37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4" name="Text Box 38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5" name="Text Box 38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6" name="Text Box 38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7" name="Text Box 38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8" name="Text Box 38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09" name="Text Box 38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0" name="Text Box 38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1" name="Text Box 38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2" name="Text Box 38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3" name="Text Box 38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4" name="Text Box 38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5" name="Text Box 38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6" name="Text Box 38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7" name="Text Box 38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8" name="Text Box 38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19" name="Text Box 38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0" name="Text Box 38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1" name="Text Box 38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2" name="Text Box 38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3" name="Text Box 38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4" name="Text Box 38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5" name="Text Box 38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6" name="Text Box 38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7" name="Text Box 38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8" name="Text Box 38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29" name="Text Box 38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0" name="Text Box 38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1" name="Text Box 38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2" name="Text Box 38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3" name="Text Box 38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4" name="Text Box 38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5" name="Text Box 38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6" name="Text Box 38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7" name="Text Box 38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8" name="Text Box 38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39" name="Text Box 38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0" name="Text Box 38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1" name="Text Box 38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2" name="Text Box 38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3" name="Text Box 38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4" name="Text Box 38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5" name="Text Box 38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6" name="Text Box 38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7" name="Text Box 38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8" name="Text Box 38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49" name="Text Box 38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0" name="Text Box 38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1" name="Text Box 38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2" name="Text Box 38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3" name="Text Box 38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4" name="Text Box 38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5" name="Text Box 38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6" name="Text Box 38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7" name="Text Box 38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8" name="Text Box 38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59" name="Text Box 38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0" name="Text Box 38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1" name="Text Box 38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2" name="Text Box 38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3" name="Text Box 38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4" name="Text Box 38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5" name="Text Box 38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6" name="Text Box 38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7" name="Text Box 38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8" name="Text Box 38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69" name="Text Box 38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0" name="Text Box 38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1" name="Text Box 38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2" name="Text Box 38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3" name="Text Box 38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4" name="Text Box 38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5" name="Text Box 38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6" name="Text Box 38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7" name="Text Box 38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8" name="Text Box 38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79" name="Text Box 38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0" name="Text Box 38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1" name="Text Box 38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2" name="Text Box 38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3" name="Text Box 38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4" name="Text Box 38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5" name="Text Box 38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6" name="Text Box 38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7" name="Text Box 38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8" name="Text Box 38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89" name="Text Box 38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0" name="Text Box 38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1" name="Text Box 38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2" name="Text Box 38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3" name="Text Box 38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4" name="Text Box 38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5" name="Text Box 38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6" name="Text Box 38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7" name="Text Box 38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8" name="Text Box 38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899" name="Text Box 38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0" name="Text Box 38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1" name="Text Box 38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2" name="Text Box 38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3" name="Text Box 38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4" name="Text Box 39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5" name="Text Box 39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6" name="Text Box 39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7" name="Text Box 39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8" name="Text Box 39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09" name="Text Box 39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0" name="Text Box 39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1" name="Text Box 39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2" name="Text Box 39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3" name="Text Box 39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4" name="Text Box 39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5" name="Text Box 39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6" name="Text Box 39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7" name="Text Box 39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8" name="Text Box 39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19" name="Text Box 39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0" name="Text Box 39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1" name="Text Box 39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2" name="Text Box 39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3" name="Text Box 39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4" name="Text Box 39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5" name="Text Box 39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6" name="Text Box 39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7" name="Text Box 39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8" name="Text Box 39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29" name="Text Box 39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0" name="Text Box 39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1" name="Text Box 39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2" name="Text Box 39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3" name="Text Box 39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4" name="Text Box 39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5" name="Text Box 39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6" name="Text Box 39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7" name="Text Box 39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8" name="Text Box 39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39" name="Text Box 39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0" name="Text Box 39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1" name="Text Box 39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2" name="Text Box 39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3" name="Text Box 39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4" name="Text Box 39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5" name="Text Box 39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6" name="Text Box 39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7" name="Text Box 39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8" name="Text Box 39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49" name="Text Box 39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0" name="Text Box 39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1" name="Text Box 39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2" name="Text Box 39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3" name="Text Box 39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4" name="Text Box 39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5" name="Text Box 39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6" name="Text Box 39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7" name="Text Box 39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8" name="Text Box 39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59" name="Text Box 39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0" name="Text Box 39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1" name="Text Box 39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2" name="Text Box 39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3" name="Text Box 39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4" name="Text Box 39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5" name="Text Box 39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6" name="Text Box 39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7" name="Text Box 39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8" name="Text Box 39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69" name="Text Box 39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0" name="Text Box 39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1" name="Text Box 39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2" name="Text Box 39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3" name="Text Box 39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4" name="Text Box 39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5" name="Text Box 39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6" name="Text Box 39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7" name="Text Box 39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8" name="Text Box 39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79" name="Text Box 39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0" name="Text Box 39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1" name="Text Box 39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2" name="Text Box 39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3" name="Text Box 39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4" name="Text Box 39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5" name="Text Box 39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6" name="Text Box 39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7" name="Text Box 39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8" name="Text Box 39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89" name="Text Box 39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0" name="Text Box 39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1" name="Text Box 39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2" name="Text Box 39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3" name="Text Box 39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4" name="Text Box 39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5" name="Text Box 39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6" name="Text Box 39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7" name="Text Box 39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8" name="Text Box 39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6999" name="Text Box 39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0" name="Text Box 39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1" name="Text Box 39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2" name="Text Box 39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3" name="Text Box 39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4" name="Text Box 40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5" name="Text Box 40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6" name="Text Box 40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7" name="Text Box 40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8" name="Text Box 40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09" name="Text Box 40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0" name="Text Box 40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1" name="Text Box 40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2" name="Text Box 40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3" name="Text Box 40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4" name="Text Box 40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5" name="Text Box 40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6" name="Text Box 40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7" name="Text Box 40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8" name="Text Box 40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19" name="Text Box 40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0" name="Text Box 40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1" name="Text Box 40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2" name="Text Box 40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3" name="Text Box 40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4" name="Text Box 40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5" name="Text Box 40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6" name="Text Box 40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7" name="Text Box 40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8" name="Text Box 40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29" name="Text Box 40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0" name="Text Box 40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1" name="Text Box 40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2" name="Text Box 40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3" name="Text Box 40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4" name="Text Box 40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5" name="Text Box 40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6" name="Text Box 40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7" name="Text Box 40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8" name="Text Box 40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39" name="Text Box 40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0" name="Text Box 40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1" name="Text Box 40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2" name="Text Box 40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3" name="Text Box 40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4" name="Text Box 40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5" name="Text Box 40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6" name="Text Box 40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7" name="Text Box 40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8" name="Text Box 40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49" name="Text Box 40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0" name="Text Box 40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1" name="Text Box 40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2" name="Text Box 40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3" name="Text Box 40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4" name="Text Box 40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5" name="Text Box 40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6" name="Text Box 40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7" name="Text Box 40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8" name="Text Box 40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59" name="Text Box 40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0" name="Text Box 40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1" name="Text Box 40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2" name="Text Box 40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3" name="Text Box 40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4" name="Text Box 40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5" name="Text Box 40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6" name="Text Box 40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7" name="Text Box 40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8" name="Text Box 40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69" name="Text Box 40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0" name="Text Box 40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1" name="Text Box 40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2" name="Text Box 40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3" name="Text Box 40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4" name="Text Box 40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5" name="Text Box 40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6" name="Text Box 40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7" name="Text Box 40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8" name="Text Box 40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79" name="Text Box 40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0" name="Text Box 40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1" name="Text Box 40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2" name="Text Box 40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3" name="Text Box 40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4" name="Text Box 40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5" name="Text Box 40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6" name="Text Box 40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7" name="Text Box 40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8" name="Text Box 40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89" name="Text Box 40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0" name="Text Box 40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1" name="Text Box 40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2" name="Text Box 40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3" name="Text Box 40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4" name="Text Box 40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5" name="Text Box 40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6" name="Text Box 40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7" name="Text Box 40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8" name="Text Box 40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099" name="Text Box 40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0" name="Text Box 40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1" name="Text Box 40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2" name="Text Box 40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3" name="Text Box 40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4" name="Text Box 41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5" name="Text Box 41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6" name="Text Box 41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7" name="Text Box 41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8" name="Text Box 41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09" name="Text Box 41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0" name="Text Box 41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1" name="Text Box 41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2" name="Text Box 41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3" name="Text Box 41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4" name="Text Box 41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5" name="Text Box 41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6" name="Text Box 41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7" name="Text Box 41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8" name="Text Box 41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19" name="Text Box 41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0" name="Text Box 41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1" name="Text Box 41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2" name="Text Box 41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3" name="Text Box 41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4" name="Text Box 41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5" name="Text Box 41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6" name="Text Box 41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7" name="Text Box 41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8" name="Text Box 41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29" name="Text Box 41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0" name="Text Box 41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1" name="Text Box 41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2" name="Text Box 41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3" name="Text Box 41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4" name="Text Box 41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5" name="Text Box 41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6" name="Text Box 41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7" name="Text Box 41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8" name="Text Box 41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39" name="Text Box 41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0" name="Text Box 41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1" name="Text Box 41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2" name="Text Box 41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3" name="Text Box 41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4" name="Text Box 41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5" name="Text Box 41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6" name="Text Box 41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7" name="Text Box 41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8" name="Text Box 41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49" name="Text Box 41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0" name="Text Box 41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1" name="Text Box 41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2" name="Text Box 41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3" name="Text Box 41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4" name="Text Box 41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5" name="Text Box 41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6" name="Text Box 41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7" name="Text Box 41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8" name="Text Box 41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59" name="Text Box 41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0" name="Text Box 41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1" name="Text Box 41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2" name="Text Box 41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3" name="Text Box 41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4" name="Text Box 41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5" name="Text Box 41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6" name="Text Box 41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7" name="Text Box 41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8" name="Text Box 41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69" name="Text Box 41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0" name="Text Box 41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1" name="Text Box 41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2" name="Text Box 41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3" name="Text Box 41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4" name="Text Box 41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5" name="Text Box 41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6" name="Text Box 41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7" name="Text Box 41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8" name="Text Box 41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79" name="Text Box 41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0" name="Text Box 41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1" name="Text Box 41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2" name="Text Box 41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3" name="Text Box 41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4" name="Text Box 41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5" name="Text Box 41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6" name="Text Box 41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7" name="Text Box 41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8" name="Text Box 41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89" name="Text Box 41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0" name="Text Box 41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1" name="Text Box 41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2" name="Text Box 41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3" name="Text Box 41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4" name="Text Box 41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5" name="Text Box 41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6" name="Text Box 41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7" name="Text Box 41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8" name="Text Box 41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199" name="Text Box 41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0" name="Text Box 41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1" name="Text Box 41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2" name="Text Box 41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3" name="Text Box 41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4" name="Text Box 42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5" name="Text Box 42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6" name="Text Box 42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7" name="Text Box 42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8" name="Text Box 42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09" name="Text Box 42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0" name="Text Box 42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1" name="Text Box 42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2" name="Text Box 42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3" name="Text Box 42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4" name="Text Box 42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5" name="Text Box 42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6" name="Text Box 42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7" name="Text Box 42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8" name="Text Box 42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19" name="Text Box 42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0" name="Text Box 42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1" name="Text Box 42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2" name="Text Box 42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3" name="Text Box 42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4" name="Text Box 42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5" name="Text Box 42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6" name="Text Box 42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7" name="Text Box 42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8" name="Text Box 42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29" name="Text Box 42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0" name="Text Box 42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1" name="Text Box 42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2" name="Text Box 42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3" name="Text Box 42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4" name="Text Box 42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5" name="Text Box 42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6" name="Text Box 42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7" name="Text Box 42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8" name="Text Box 42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39" name="Text Box 42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0" name="Text Box 42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1" name="Text Box 42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2" name="Text Box 42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3" name="Text Box 42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4" name="Text Box 42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5" name="Text Box 42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6" name="Text Box 42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7" name="Text Box 42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8" name="Text Box 42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49" name="Text Box 42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0" name="Text Box 42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1" name="Text Box 42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2" name="Text Box 42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3" name="Text Box 42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4" name="Text Box 42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5" name="Text Box 42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6" name="Text Box 42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7" name="Text Box 42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8" name="Text Box 42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59" name="Text Box 42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0" name="Text Box 42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1" name="Text Box 42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2" name="Text Box 42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3" name="Text Box 42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4" name="Text Box 42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5" name="Text Box 42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6" name="Text Box 42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7" name="Text Box 42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8" name="Text Box 42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69" name="Text Box 42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0" name="Text Box 42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1" name="Text Box 42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2" name="Text Box 42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3" name="Text Box 42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4" name="Text Box 42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5" name="Text Box 42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6" name="Text Box 42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7" name="Text Box 42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8" name="Text Box 42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79" name="Text Box 42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0" name="Text Box 42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1" name="Text Box 42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2" name="Text Box 42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3" name="Text Box 42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4" name="Text Box 42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5" name="Text Box 42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6" name="Text Box 42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7" name="Text Box 42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8" name="Text Box 42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89" name="Text Box 42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0" name="Text Box 42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1" name="Text Box 42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2" name="Text Box 42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3" name="Text Box 42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4" name="Text Box 42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5" name="Text Box 42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6" name="Text Box 42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7" name="Text Box 42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8" name="Text Box 42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299" name="Text Box 42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0" name="Text Box 42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1" name="Text Box 42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2" name="Text Box 42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3" name="Text Box 42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4" name="Text Box 43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5" name="Text Box 43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6" name="Text Box 43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7" name="Text Box 43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8" name="Text Box 43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09" name="Text Box 43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0" name="Text Box 43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1" name="Text Box 43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2" name="Text Box 43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3" name="Text Box 43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4" name="Text Box 43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5" name="Text Box 43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6" name="Text Box 43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7" name="Text Box 43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8" name="Text Box 43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19" name="Text Box 43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0" name="Text Box 43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1" name="Text Box 43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2" name="Text Box 43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3" name="Text Box 43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4" name="Text Box 43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5" name="Text Box 43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6" name="Text Box 43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7" name="Text Box 43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8" name="Text Box 43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29" name="Text Box 43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0" name="Text Box 43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1" name="Text Box 43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2" name="Text Box 43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3" name="Text Box 43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4" name="Text Box 43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5" name="Text Box 43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6" name="Text Box 43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7" name="Text Box 43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8" name="Text Box 43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39" name="Text Box 43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0" name="Text Box 43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1" name="Text Box 43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2" name="Text Box 43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3" name="Text Box 43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4" name="Text Box 43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5" name="Text Box 43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6" name="Text Box 43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7" name="Text Box 43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8" name="Text Box 43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49" name="Text Box 43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0" name="Text Box 43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1" name="Text Box 43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2" name="Text Box 43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3" name="Text Box 43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4" name="Text Box 43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5" name="Text Box 43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6" name="Text Box 43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7" name="Text Box 43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8" name="Text Box 43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59" name="Text Box 43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0" name="Text Box 43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1" name="Text Box 43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2" name="Text Box 43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3" name="Text Box 43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4" name="Text Box 43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5" name="Text Box 43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6" name="Text Box 43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7" name="Text Box 43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8" name="Text Box 43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69" name="Text Box 43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0" name="Text Box 43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1" name="Text Box 43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2" name="Text Box 43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3" name="Text Box 43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4" name="Text Box 43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5" name="Text Box 43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6" name="Text Box 43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7" name="Text Box 43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8" name="Text Box 43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79" name="Text Box 43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0" name="Text Box 43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1" name="Text Box 43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2" name="Text Box 43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3" name="Text Box 43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4" name="Text Box 43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5" name="Text Box 43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6" name="Text Box 43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7" name="Text Box 43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8" name="Text Box 43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89" name="Text Box 43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0" name="Text Box 43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1" name="Text Box 43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2" name="Text Box 43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3" name="Text Box 43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4" name="Text Box 43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5" name="Text Box 43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6" name="Text Box 43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7" name="Text Box 43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8" name="Text Box 43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399" name="Text Box 43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0" name="Text Box 43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1" name="Text Box 43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2" name="Text Box 43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3" name="Text Box 43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4" name="Text Box 44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5" name="Text Box 44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6" name="Text Box 44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7" name="Text Box 44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8" name="Text Box 44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09" name="Text Box 44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0" name="Text Box 44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1" name="Text Box 44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2" name="Text Box 44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3" name="Text Box 44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4" name="Text Box 44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5" name="Text Box 44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6" name="Text Box 44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7" name="Text Box 44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8" name="Text Box 44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19" name="Text Box 44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0" name="Text Box 44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1" name="Text Box 44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2" name="Text Box 44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3" name="Text Box 44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4" name="Text Box 44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5" name="Text Box 44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6" name="Text Box 44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7" name="Text Box 44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8" name="Text Box 44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29" name="Text Box 44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0" name="Text Box 44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1" name="Text Box 44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2" name="Text Box 44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3" name="Text Box 44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4" name="Text Box 44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5" name="Text Box 44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6" name="Text Box 44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7" name="Text Box 44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8" name="Text Box 44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39" name="Text Box 44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0" name="Text Box 44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1" name="Text Box 44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2" name="Text Box 44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3" name="Text Box 44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4" name="Text Box 44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5" name="Text Box 44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6" name="Text Box 44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7" name="Text Box 44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8" name="Text Box 44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49" name="Text Box 44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0" name="Text Box 44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1" name="Text Box 44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2" name="Text Box 44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3" name="Text Box 44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4" name="Text Box 44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5" name="Text Box 44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6" name="Text Box 44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7" name="Text Box 44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8" name="Text Box 44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59" name="Text Box 44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0" name="Text Box 44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1" name="Text Box 44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2" name="Text Box 44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3" name="Text Box 44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4" name="Text Box 44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5" name="Text Box 44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6" name="Text Box 44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7" name="Text Box 44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8" name="Text Box 44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69" name="Text Box 44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0" name="Text Box 44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1" name="Text Box 44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2" name="Text Box 44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3" name="Text Box 44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4" name="Text Box 44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5" name="Text Box 44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6" name="Text Box 44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7" name="Text Box 44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8" name="Text Box 44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79" name="Text Box 44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0" name="Text Box 44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1" name="Text Box 44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2" name="Text Box 44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3" name="Text Box 44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4" name="Text Box 44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5" name="Text Box 44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6" name="Text Box 44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7" name="Text Box 44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8" name="Text Box 44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89" name="Text Box 44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0" name="Text Box 44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1" name="Text Box 44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2" name="Text Box 44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3" name="Text Box 44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4" name="Text Box 44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5" name="Text Box 44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6" name="Text Box 44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7" name="Text Box 44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8" name="Text Box 44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499" name="Text Box 44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0" name="Text Box 44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1" name="Text Box 44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2" name="Text Box 44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3" name="Text Box 44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4" name="Text Box 45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5" name="Text Box 45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6" name="Text Box 45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7" name="Text Box 45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8" name="Text Box 45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09" name="Text Box 45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0" name="Text Box 45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1" name="Text Box 45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2" name="Text Box 45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3" name="Text Box 45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4" name="Text Box 45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5" name="Text Box 45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6" name="Text Box 45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7" name="Text Box 45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8" name="Text Box 45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19" name="Text Box 45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0" name="Text Box 45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1" name="Text Box 45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2" name="Text Box 45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3" name="Text Box 45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4" name="Text Box 45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5" name="Text Box 45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6" name="Text Box 45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7" name="Text Box 45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8" name="Text Box 45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29" name="Text Box 45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0" name="Text Box 45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1" name="Text Box 45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2" name="Text Box 45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3" name="Text Box 45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4" name="Text Box 45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5" name="Text Box 45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6" name="Text Box 45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7" name="Text Box 45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8" name="Text Box 45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39" name="Text Box 45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0" name="Text Box 45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1" name="Text Box 45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2" name="Text Box 45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3" name="Text Box 45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4" name="Text Box 45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5" name="Text Box 45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6" name="Text Box 45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7" name="Text Box 45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8" name="Text Box 45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49" name="Text Box 45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0" name="Text Box 45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1" name="Text Box 45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2" name="Text Box 45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3" name="Text Box 45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4" name="Text Box 45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5" name="Text Box 45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6" name="Text Box 45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7" name="Text Box 45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8" name="Text Box 45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59" name="Text Box 45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0" name="Text Box 45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1" name="Text Box 45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2" name="Text Box 45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3" name="Text Box 45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4" name="Text Box 45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5" name="Text Box 45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6" name="Text Box 45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7" name="Text Box 45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8" name="Text Box 45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69" name="Text Box 45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0" name="Text Box 45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1" name="Text Box 45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2" name="Text Box 45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3" name="Text Box 45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4" name="Text Box 45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5" name="Text Box 45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6" name="Text Box 45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7" name="Text Box 45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8" name="Text Box 45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79" name="Text Box 45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0" name="Text Box 45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1" name="Text Box 45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2" name="Text Box 45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3" name="Text Box 45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4" name="Text Box 45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5" name="Text Box 45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6" name="Text Box 45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7" name="Text Box 45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8" name="Text Box 45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89" name="Text Box 45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0" name="Text Box 45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1" name="Text Box 45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2" name="Text Box 45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3" name="Text Box 45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4" name="Text Box 45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5" name="Text Box 45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6" name="Text Box 45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7" name="Text Box 45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8" name="Text Box 45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599" name="Text Box 45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0" name="Text Box 45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1" name="Text Box 45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2" name="Text Box 45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3" name="Text Box 45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4" name="Text Box 46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5" name="Text Box 46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6" name="Text Box 46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7" name="Text Box 46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8" name="Text Box 46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09" name="Text Box 46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0" name="Text Box 46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1" name="Text Box 46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2" name="Text Box 46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3" name="Text Box 46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4" name="Text Box 46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5" name="Text Box 46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6" name="Text Box 46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7" name="Text Box 46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8" name="Text Box 46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19" name="Text Box 46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0" name="Text Box 46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1" name="Text Box 46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2" name="Text Box 46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3" name="Text Box 46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4" name="Text Box 46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5" name="Text Box 46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6" name="Text Box 46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7" name="Text Box 46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8" name="Text Box 46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29" name="Text Box 46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0" name="Text Box 46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1" name="Text Box 46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2" name="Text Box 46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3" name="Text Box 46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4" name="Text Box 46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5" name="Text Box 46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6" name="Text Box 46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7" name="Text Box 46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8" name="Text Box 46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39" name="Text Box 46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0" name="Text Box 46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1" name="Text Box 46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2" name="Text Box 46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3" name="Text Box 46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4" name="Text Box 46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5" name="Text Box 46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6" name="Text Box 46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7" name="Text Box 46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8" name="Text Box 46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49" name="Text Box 46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0" name="Text Box 46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1" name="Text Box 46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2" name="Text Box 46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3" name="Text Box 46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4" name="Text Box 46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5" name="Text Box 46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6" name="Text Box 46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7" name="Text Box 46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8" name="Text Box 46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59" name="Text Box 46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0" name="Text Box 46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1" name="Text Box 46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2" name="Text Box 46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3" name="Text Box 46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4" name="Text Box 46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5" name="Text Box 46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6" name="Text Box 46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7" name="Text Box 46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8" name="Text Box 46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69" name="Text Box 46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0" name="Text Box 46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1" name="Text Box 46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2" name="Text Box 46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3" name="Text Box 46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4" name="Text Box 46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5" name="Text Box 46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6" name="Text Box 46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7" name="Text Box 46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8" name="Text Box 46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79" name="Text Box 46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0" name="Text Box 46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1" name="Text Box 46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2" name="Text Box 46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3" name="Text Box 46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4" name="Text Box 46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5" name="Text Box 46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6" name="Text Box 46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7" name="Text Box 46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8" name="Text Box 46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89" name="Text Box 46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0" name="Text Box 46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1" name="Text Box 46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2" name="Text Box 46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3" name="Text Box 46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4" name="Text Box 46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5" name="Text Box 46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6" name="Text Box 46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7" name="Text Box 46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8" name="Text Box 46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699" name="Text Box 46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0" name="Text Box 46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1" name="Text Box 46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2" name="Text Box 46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3" name="Text Box 46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4" name="Text Box 47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5" name="Text Box 47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6" name="Text Box 47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7" name="Text Box 47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8" name="Text Box 47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09" name="Text Box 47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0" name="Text Box 47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1" name="Text Box 47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2" name="Text Box 47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3" name="Text Box 47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4" name="Text Box 47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5" name="Text Box 47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6" name="Text Box 47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7" name="Text Box 47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8" name="Text Box 47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19" name="Text Box 47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0" name="Text Box 47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1" name="Text Box 47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2" name="Text Box 47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3" name="Text Box 47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4" name="Text Box 47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5" name="Text Box 47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6" name="Text Box 47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7" name="Text Box 47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8" name="Text Box 47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29" name="Text Box 47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0" name="Text Box 47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1" name="Text Box 47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2" name="Text Box 47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3" name="Text Box 47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4" name="Text Box 47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5" name="Text Box 47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6" name="Text Box 47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7" name="Text Box 47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8" name="Text Box 47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39" name="Text Box 47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0" name="Text Box 47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1" name="Text Box 47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2" name="Text Box 47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3" name="Text Box 47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4" name="Text Box 47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5" name="Text Box 47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6" name="Text Box 47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7" name="Text Box 47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8" name="Text Box 47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49" name="Text Box 47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0" name="Text Box 47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1" name="Text Box 47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2" name="Text Box 47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3" name="Text Box 47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4" name="Text Box 47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5" name="Text Box 47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6" name="Text Box 47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7" name="Text Box 47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8" name="Text Box 47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59" name="Text Box 47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0" name="Text Box 47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1" name="Text Box 47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2" name="Text Box 47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3" name="Text Box 47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4" name="Text Box 47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5" name="Text Box 47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6" name="Text Box 47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7" name="Text Box 47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8" name="Text Box 47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69" name="Text Box 47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0" name="Text Box 47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1" name="Text Box 47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2" name="Text Box 47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3" name="Text Box 47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4" name="Text Box 47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5" name="Text Box 47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6" name="Text Box 47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7" name="Text Box 47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8" name="Text Box 47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79" name="Text Box 47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0" name="Text Box 47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1" name="Text Box 47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2" name="Text Box 47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3" name="Text Box 47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4" name="Text Box 47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5" name="Text Box 47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6" name="Text Box 47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7" name="Text Box 47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8" name="Text Box 47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89" name="Text Box 47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0" name="Text Box 47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1" name="Text Box 47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2" name="Text Box 47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3" name="Text Box 47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4" name="Text Box 47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5" name="Text Box 47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6" name="Text Box 47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7" name="Text Box 47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8" name="Text Box 47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799" name="Text Box 47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0" name="Text Box 47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1" name="Text Box 47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2" name="Text Box 47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3" name="Text Box 47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4" name="Text Box 48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5" name="Text Box 48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6" name="Text Box 48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7" name="Text Box 48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8" name="Text Box 48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09" name="Text Box 48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0" name="Text Box 48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1" name="Text Box 48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2" name="Text Box 48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3" name="Text Box 48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4" name="Text Box 48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5" name="Text Box 48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6" name="Text Box 48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7" name="Text Box 48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8" name="Text Box 48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19" name="Text Box 48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0" name="Text Box 48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1" name="Text Box 48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2" name="Text Box 48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3" name="Text Box 48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4" name="Text Box 48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5" name="Text Box 48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6" name="Text Box 48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7" name="Text Box 48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8" name="Text Box 48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29" name="Text Box 48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0" name="Text Box 48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1" name="Text Box 48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2" name="Text Box 48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3" name="Text Box 48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4" name="Text Box 48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5" name="Text Box 48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6" name="Text Box 48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7" name="Text Box 48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8" name="Text Box 48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39" name="Text Box 48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0" name="Text Box 48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1" name="Text Box 48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2" name="Text Box 48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3" name="Text Box 48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4" name="Text Box 48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5" name="Text Box 48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6" name="Text Box 48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7" name="Text Box 48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8" name="Text Box 48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49" name="Text Box 48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0" name="Text Box 48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1" name="Text Box 48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2" name="Text Box 48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3" name="Text Box 48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4" name="Text Box 48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5" name="Text Box 48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6" name="Text Box 48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7" name="Text Box 48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8" name="Text Box 48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59" name="Text Box 48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0" name="Text Box 48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1" name="Text Box 48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2" name="Text Box 48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3" name="Text Box 48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4" name="Text Box 48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5" name="Text Box 48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6" name="Text Box 48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7" name="Text Box 48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8" name="Text Box 48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69" name="Text Box 48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0" name="Text Box 48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1" name="Text Box 48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2" name="Text Box 48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3" name="Text Box 48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4" name="Text Box 48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5" name="Text Box 48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6" name="Text Box 48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7" name="Text Box 48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8" name="Text Box 48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79" name="Text Box 48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0" name="Text Box 48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1" name="Text Box 48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2" name="Text Box 48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3" name="Text Box 48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4" name="Text Box 48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5" name="Text Box 48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6" name="Text Box 48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7" name="Text Box 48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8" name="Text Box 48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89" name="Text Box 48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0" name="Text Box 48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1" name="Text Box 48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2" name="Text Box 48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3" name="Text Box 48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4" name="Text Box 48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5" name="Text Box 48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6" name="Text Box 48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7" name="Text Box 48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8" name="Text Box 48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899" name="Text Box 48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0" name="Text Box 48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1" name="Text Box 48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2" name="Text Box 48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3" name="Text Box 48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4" name="Text Box 49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5" name="Text Box 49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6" name="Text Box 49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7" name="Text Box 49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8" name="Text Box 49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09" name="Text Box 49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0" name="Text Box 49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1" name="Text Box 49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2" name="Text Box 49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3" name="Text Box 49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4" name="Text Box 49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5" name="Text Box 49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6" name="Text Box 49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7" name="Text Box 49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8" name="Text Box 49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19" name="Text Box 49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0" name="Text Box 49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1" name="Text Box 49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2" name="Text Box 49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3" name="Text Box 49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4" name="Text Box 49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5" name="Text Box 49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6" name="Text Box 49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7" name="Text Box 49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8" name="Text Box 49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29" name="Text Box 49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0" name="Text Box 49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1" name="Text Box 49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2" name="Text Box 49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3" name="Text Box 49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4" name="Text Box 49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5" name="Text Box 49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6" name="Text Box 49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7" name="Text Box 49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8" name="Text Box 49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39" name="Text Box 49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0" name="Text Box 49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1" name="Text Box 49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2" name="Text Box 49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3" name="Text Box 49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4" name="Text Box 49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5" name="Text Box 49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6" name="Text Box 49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7" name="Text Box 49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8" name="Text Box 49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49" name="Text Box 49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0" name="Text Box 49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1" name="Text Box 49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2" name="Text Box 49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3" name="Text Box 49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4" name="Text Box 49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5" name="Text Box 49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6" name="Text Box 49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7" name="Text Box 49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8" name="Text Box 49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59" name="Text Box 49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0" name="Text Box 49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1" name="Text Box 49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2" name="Text Box 49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3" name="Text Box 49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4" name="Text Box 49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5" name="Text Box 49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6" name="Text Box 49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7" name="Text Box 49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8" name="Text Box 49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69" name="Text Box 49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0" name="Text Box 49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1" name="Text Box 49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2" name="Text Box 49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3" name="Text Box 49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4" name="Text Box 49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5" name="Text Box 49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6" name="Text Box 49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7" name="Text Box 49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8" name="Text Box 49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79" name="Text Box 49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0" name="Text Box 49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1" name="Text Box 49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2" name="Text Box 49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3" name="Text Box 49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4" name="Text Box 49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5" name="Text Box 49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6" name="Text Box 49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7" name="Text Box 49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8" name="Text Box 49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89" name="Text Box 49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0" name="Text Box 49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1" name="Text Box 49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2" name="Text Box 49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3" name="Text Box 49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4" name="Text Box 49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5" name="Text Box 49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6" name="Text Box 49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7" name="Text Box 49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8" name="Text Box 49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7999" name="Text Box 49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0" name="Text Box 49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1" name="Text Box 49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2" name="Text Box 49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3" name="Text Box 49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4" name="Text Box 50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5" name="Text Box 50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6" name="Text Box 50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7" name="Text Box 50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8" name="Text Box 50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09" name="Text Box 50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0" name="Text Box 50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1" name="Text Box 50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2" name="Text Box 50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3" name="Text Box 50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4" name="Text Box 50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5" name="Text Box 50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6" name="Text Box 50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7" name="Text Box 50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8" name="Text Box 50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19" name="Text Box 50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0" name="Text Box 50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1" name="Text Box 50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2" name="Text Box 50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3" name="Text Box 50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4" name="Text Box 50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5" name="Text Box 50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6" name="Text Box 50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7" name="Text Box 50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8" name="Text Box 50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29" name="Text Box 50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0" name="Text Box 50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1" name="Text Box 50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2" name="Text Box 50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3" name="Text Box 50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4" name="Text Box 50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5" name="Text Box 50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6" name="Text Box 50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7" name="Text Box 50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8" name="Text Box 50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39" name="Text Box 50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0" name="Text Box 50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1" name="Text Box 50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2" name="Text Box 50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3" name="Text Box 50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4" name="Text Box 50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5" name="Text Box 50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6" name="Text Box 50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7" name="Text Box 50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8" name="Text Box 50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49" name="Text Box 50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0" name="Text Box 50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1" name="Text Box 50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2" name="Text Box 50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3" name="Text Box 50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4" name="Text Box 50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5" name="Text Box 50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6" name="Text Box 50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7" name="Text Box 50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8" name="Text Box 50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59" name="Text Box 50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0" name="Text Box 50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1" name="Text Box 50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2" name="Text Box 50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3" name="Text Box 50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4" name="Text Box 50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5" name="Text Box 50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6" name="Text Box 50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7" name="Text Box 50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8" name="Text Box 50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69" name="Text Box 50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0" name="Text Box 50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1" name="Text Box 50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2" name="Text Box 50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3" name="Text Box 50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4" name="Text Box 50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5" name="Text Box 50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6" name="Text Box 50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7" name="Text Box 50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8" name="Text Box 50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79" name="Text Box 50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0" name="Text Box 50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1" name="Text Box 50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2" name="Text Box 50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3" name="Text Box 50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4" name="Text Box 50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5" name="Text Box 50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6" name="Text Box 50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7" name="Text Box 50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8" name="Text Box 50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89" name="Text Box 50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0" name="Text Box 50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1" name="Text Box 50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2" name="Text Box 50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3" name="Text Box 50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4" name="Text Box 50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5" name="Text Box 50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6" name="Text Box 50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7" name="Text Box 50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8" name="Text Box 50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099" name="Text Box 50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0" name="Text Box 50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1" name="Text Box 50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2" name="Text Box 50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3" name="Text Box 50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4" name="Text Box 51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5" name="Text Box 51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6" name="Text Box 51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7" name="Text Box 51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8" name="Text Box 51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09" name="Text Box 51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0" name="Text Box 51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1" name="Text Box 51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2" name="Text Box 51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3" name="Text Box 51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4" name="Text Box 51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5" name="Text Box 51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6" name="Text Box 51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7" name="Text Box 51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8" name="Text Box 51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19" name="Text Box 51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0" name="Text Box 51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1" name="Text Box 51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2" name="Text Box 51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3" name="Text Box 51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4" name="Text Box 51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5" name="Text Box 51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6" name="Text Box 51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7" name="Text Box 51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8" name="Text Box 51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29" name="Text Box 51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0" name="Text Box 51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1" name="Text Box 51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2" name="Text Box 51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3" name="Text Box 51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4" name="Text Box 51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5" name="Text Box 51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6" name="Text Box 51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7" name="Text Box 51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8" name="Text Box 51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39" name="Text Box 51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0" name="Text Box 51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1" name="Text Box 51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2" name="Text Box 51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3" name="Text Box 51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4" name="Text Box 51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5" name="Text Box 51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6" name="Text Box 51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7" name="Text Box 51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8" name="Text Box 51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49" name="Text Box 51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0" name="Text Box 51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1" name="Text Box 51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2" name="Text Box 51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3" name="Text Box 51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4" name="Text Box 51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5" name="Text Box 51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6" name="Text Box 51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7" name="Text Box 515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8" name="Text Box 515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59" name="Text Box 515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0" name="Text Box 515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1" name="Text Box 515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2" name="Text Box 515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3" name="Text Box 515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4" name="Text Box 516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5" name="Text Box 516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6" name="Text Box 516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7" name="Text Box 516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8" name="Text Box 516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69" name="Text Box 516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0" name="Text Box 516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1" name="Text Box 516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2" name="Text Box 516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3" name="Text Box 516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4" name="Text Box 517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5" name="Text Box 517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6" name="Text Box 517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7" name="Text Box 517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8" name="Text Box 517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79" name="Text Box 517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0" name="Text Box 517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1" name="Text Box 517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2" name="Text Box 517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3" name="Text Box 517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4" name="Text Box 518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5" name="Text Box 518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6" name="Text Box 518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7" name="Text Box 518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8" name="Text Box 518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89" name="Text Box 518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0" name="Text Box 518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1" name="Text Box 518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2" name="Text Box 518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3" name="Text Box 518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4" name="Text Box 519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5" name="Text Box 519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6" name="Text Box 519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7" name="Text Box 519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8" name="Text Box 519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199" name="Text Box 519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0" name="Text Box 519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1" name="Text Box 519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2" name="Text Box 519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3" name="Text Box 519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4" name="Text Box 520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5" name="Text Box 520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6" name="Text Box 520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7" name="Text Box 520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8" name="Text Box 520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09" name="Text Box 520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0" name="Text Box 520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1" name="Text Box 520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2" name="Text Box 520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3" name="Text Box 520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4" name="Text Box 521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5" name="Text Box 521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6" name="Text Box 521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7" name="Text Box 521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8" name="Text Box 521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19" name="Text Box 521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0" name="Text Box 521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1" name="Text Box 521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2" name="Text Box 521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3" name="Text Box 521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4" name="Text Box 522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5" name="Text Box 522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6" name="Text Box 522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7" name="Text Box 522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8" name="Text Box 522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29" name="Text Box 522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0" name="Text Box 522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1" name="Text Box 522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2" name="Text Box 522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3" name="Text Box 522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4" name="Text Box 523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5" name="Text Box 523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6" name="Text Box 523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7" name="Text Box 523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8" name="Text Box 523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39" name="Text Box 523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0" name="Text Box 523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1" name="Text Box 523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2" name="Text Box 523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3" name="Text Box 523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4" name="Text Box 524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5" name="Text Box 524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6" name="Text Box 524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7" name="Text Box 5243"/>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8" name="Text Box 5244"/>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49" name="Text Box 5245"/>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0" name="Text Box 5246"/>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1" name="Text Box 5247"/>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2" name="Text Box 5248"/>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3" name="Text Box 5249"/>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4" name="Text Box 5250"/>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5" name="Text Box 5251"/>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1042</xdr:row>
      <xdr:rowOff>0</xdr:rowOff>
    </xdr:from>
    <xdr:ext cx="85725" cy="205410"/>
    <xdr:sp macro="" textlink="">
      <xdr:nvSpPr>
        <xdr:cNvPr id="8256" name="Text Box 5252"/>
        <xdr:cNvSpPr txBox="1">
          <a:spLocks noChangeArrowheads="1"/>
        </xdr:cNvSpPr>
      </xdr:nvSpPr>
      <xdr:spPr bwMode="auto">
        <a:xfrm>
          <a:off x="4686300" y="19849147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626</xdr:row>
      <xdr:rowOff>0</xdr:rowOff>
    </xdr:from>
    <xdr:to>
      <xdr:col>4</xdr:col>
      <xdr:colOff>85725</xdr:colOff>
      <xdr:row>627</xdr:row>
      <xdr:rowOff>19048</xdr:rowOff>
    </xdr:to>
    <xdr:sp macro="" textlink="">
      <xdr:nvSpPr>
        <xdr:cNvPr id="8257" name="Text Box 25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58" name="Text Box 25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59" name="Text Box 25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0" name="Text Box 25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1" name="Text Box 25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2" name="Text Box 25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3" name="Text Box 25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4" name="Text Box 25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5" name="Text Box 25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6" name="Text Box 25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7" name="Text Box 25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8" name="Text Box 25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69" name="Text Box 25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0" name="Text Box 25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1" name="Text Box 26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2" name="Text Box 26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3" name="Text Box 26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4" name="Text Box 26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5" name="Text Box 26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6" name="Text Box 26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7" name="Text Box 26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8" name="Text Box 26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79" name="Text Box 26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0" name="Text Box 26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1" name="Text Box 26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2" name="Text Box 26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3" name="Text Box 26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4" name="Text Box 26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5" name="Text Box 26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6" name="Text Box 26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7" name="Text Box 26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8" name="Text Box 26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89" name="Text Box 26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0" name="Text Box 26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1" name="Text Box 26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2" name="Text Box 26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3" name="Text Box 26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4" name="Text Box 26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5" name="Text Box 26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6" name="Text Box 26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7" name="Text Box 26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8" name="Text Box 26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299" name="Text Box 26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0" name="Text Box 26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1" name="Text Box 26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2" name="Text Box 26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3" name="Text Box 26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4" name="Text Box 26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5" name="Text Box 26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6" name="Text Box 26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7" name="Text Box 26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8" name="Text Box 26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09" name="Text Box 26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0" name="Text Box 26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1" name="Text Box 26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2" name="Text Box 26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3" name="Text Box 26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4" name="Text Box 26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5" name="Text Box 26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6" name="Text Box 26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7" name="Text Box 26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8" name="Text Box 26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19" name="Text Box 26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0" name="Text Box 26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1" name="Text Box 26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2" name="Text Box 26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3" name="Text Box 26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4" name="Text Box 26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5" name="Text Box 26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6" name="Text Box 26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7" name="Text Box 26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8" name="Text Box 26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29" name="Text Box 27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0" name="Text Box 27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1" name="Text Box 27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2" name="Text Box 27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3" name="Text Box 27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4" name="Text Box 27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5" name="Text Box 27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6" name="Text Box 27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7" name="Text Box 27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8" name="Text Box 27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39" name="Text Box 27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0" name="Text Box 27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1" name="Text Box 27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2" name="Text Box 27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3" name="Text Box 27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4" name="Text Box 27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5" name="Text Box 27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6" name="Text Box 27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7" name="Text Box 27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8" name="Text Box 27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49" name="Text Box 27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0" name="Text Box 27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1" name="Text Box 27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2" name="Text Box 27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3" name="Text Box 27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4" name="Text Box 27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5" name="Text Box 27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6" name="Text Box 27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7" name="Text Box 27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8" name="Text Box 27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59" name="Text Box 27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0" name="Text Box 27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1" name="Text Box 27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2" name="Text Box 27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3" name="Text Box 27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4" name="Text Box 27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5" name="Text Box 27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6" name="Text Box 27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7" name="Text Box 27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8" name="Text Box 27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69" name="Text Box 27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0" name="Text Box 27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1" name="Text Box 27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2" name="Text Box 27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3" name="Text Box 27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4" name="Text Box 27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5" name="Text Box 27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6" name="Text Box 27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7" name="Text Box 27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8" name="Text Box 27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79" name="Text Box 27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0" name="Text Box 27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1" name="Text Box 27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2" name="Text Box 27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3" name="Text Box 27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4" name="Text Box 27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5" name="Text Box 27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6" name="Text Box 27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7" name="Text Box 27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8" name="Text Box 27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89" name="Text Box 27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0" name="Text Box 27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1" name="Text Box 27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2" name="Text Box 27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3" name="Text Box 27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4" name="Text Box 27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5" name="Text Box 27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6" name="Text Box 27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7" name="Text Box 27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8" name="Text Box 27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399" name="Text Box 27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0" name="Text Box 27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1" name="Text Box 27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2" name="Text Box 27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3" name="Text Box 27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4" name="Text Box 27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5" name="Text Box 27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6" name="Text Box 27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7" name="Text Box 27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8" name="Text Box 27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09" name="Text Box 27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0" name="Text Box 27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1" name="Text Box 27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2" name="Text Box 27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3" name="Text Box 27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4" name="Text Box 27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5" name="Text Box 27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6" name="Text Box 27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7" name="Text Box 27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8" name="Text Box 27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19" name="Text Box 27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0" name="Text Box 27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1" name="Text Box 27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2" name="Text Box 27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3" name="Text Box 27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4" name="Text Box 27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5" name="Text Box 27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6" name="Text Box 27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7" name="Text Box 27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8" name="Text Box 27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29" name="Text Box 28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0" name="Text Box 28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1" name="Text Box 28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2" name="Text Box 28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3" name="Text Box 28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4" name="Text Box 28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5" name="Text Box 28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6" name="Text Box 28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7" name="Text Box 28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8" name="Text Box 28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39" name="Text Box 28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0" name="Text Box 28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1" name="Text Box 28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2" name="Text Box 28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3" name="Text Box 28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4" name="Text Box 28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5" name="Text Box 28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6" name="Text Box 28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7" name="Text Box 28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8" name="Text Box 28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49" name="Text Box 28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0" name="Text Box 28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1" name="Text Box 28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2" name="Text Box 28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3" name="Text Box 28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4" name="Text Box 28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5" name="Text Box 28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6" name="Text Box 28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7" name="Text Box 28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8" name="Text Box 28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59" name="Text Box 28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0" name="Text Box 28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1" name="Text Box 28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2" name="Text Box 28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3" name="Text Box 28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4" name="Text Box 28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5" name="Text Box 28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6" name="Text Box 28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7" name="Text Box 28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8" name="Text Box 28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69" name="Text Box 28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0" name="Text Box 28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1" name="Text Box 28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2" name="Text Box 28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3" name="Text Box 28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4" name="Text Box 28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5" name="Text Box 28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6" name="Text Box 28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7" name="Text Box 28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8" name="Text Box 28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79" name="Text Box 28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0" name="Text Box 28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1" name="Text Box 28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2" name="Text Box 28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3" name="Text Box 28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4" name="Text Box 28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5" name="Text Box 28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6" name="Text Box 28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7" name="Text Box 28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8" name="Text Box 28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89" name="Text Box 28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0" name="Text Box 28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1" name="Text Box 28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2" name="Text Box 28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3" name="Text Box 28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4" name="Text Box 28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5" name="Text Box 28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6" name="Text Box 28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7" name="Text Box 28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8" name="Text Box 28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499" name="Text Box 28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0" name="Text Box 28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1" name="Text Box 28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2" name="Text Box 28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3" name="Text Box 28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4" name="Text Box 28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5" name="Text Box 28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6" name="Text Box 28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7" name="Text Box 28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8" name="Text Box 28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09" name="Text Box 28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0" name="Text Box 28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1" name="Text Box 28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2" name="Text Box 28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3" name="Text Box 28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4" name="Text Box 28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5" name="Text Box 28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6" name="Text Box 28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7" name="Text Box 28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8" name="Text Box 28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19" name="Text Box 28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0" name="Text Box 28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1" name="Text Box 28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2" name="Text Box 28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3" name="Text Box 28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4" name="Text Box 28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5" name="Text Box 28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6" name="Text Box 28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7" name="Text Box 28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8" name="Text Box 28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29" name="Text Box 29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0" name="Text Box 29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1" name="Text Box 29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2" name="Text Box 29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3" name="Text Box 29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4" name="Text Box 29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5" name="Text Box 29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6" name="Text Box 29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7" name="Text Box 29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8" name="Text Box 29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39" name="Text Box 29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0" name="Text Box 29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1" name="Text Box 29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2" name="Text Box 29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3" name="Text Box 29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4" name="Text Box 29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5" name="Text Box 29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6" name="Text Box 29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7" name="Text Box 29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8" name="Text Box 29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49" name="Text Box 29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0" name="Text Box 29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1" name="Text Box 29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2" name="Text Box 29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3" name="Text Box 29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4" name="Text Box 29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5" name="Text Box 29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6" name="Text Box 29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7" name="Text Box 29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8" name="Text Box 29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59" name="Text Box 29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0" name="Text Box 29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1" name="Text Box 29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2" name="Text Box 29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3" name="Text Box 29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4" name="Text Box 29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5" name="Text Box 29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6" name="Text Box 29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7" name="Text Box 29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8" name="Text Box 29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69" name="Text Box 29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0" name="Text Box 29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1" name="Text Box 29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2" name="Text Box 29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3" name="Text Box 29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4" name="Text Box 29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5" name="Text Box 29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6" name="Text Box 29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7" name="Text Box 29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8" name="Text Box 29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79" name="Text Box 29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0" name="Text Box 29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1" name="Text Box 29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2" name="Text Box 29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3" name="Text Box 29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4" name="Text Box 29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5" name="Text Box 29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6" name="Text Box 29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7" name="Text Box 29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8" name="Text Box 29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89" name="Text Box 29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0" name="Text Box 29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1" name="Text Box 29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2" name="Text Box 29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3" name="Text Box 29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4" name="Text Box 29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5" name="Text Box 29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6" name="Text Box 29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7" name="Text Box 29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8" name="Text Box 29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599" name="Text Box 29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0" name="Text Box 29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1" name="Text Box 29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2" name="Text Box 29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3" name="Text Box 29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4" name="Text Box 29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5" name="Text Box 29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6" name="Text Box 29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7" name="Text Box 29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8" name="Text Box 29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09" name="Text Box 29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0" name="Text Box 29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1" name="Text Box 29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2" name="Text Box 29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3" name="Text Box 29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4" name="Text Box 29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5" name="Text Box 29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6" name="Text Box 29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7" name="Text Box 29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8" name="Text Box 29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19" name="Text Box 29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0" name="Text Box 29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1" name="Text Box 29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2" name="Text Box 29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3" name="Text Box 29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4" name="Text Box 29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5" name="Text Box 29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6" name="Text Box 29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7" name="Text Box 29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8" name="Text Box 29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29" name="Text Box 30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0" name="Text Box 30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1" name="Text Box 30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2" name="Text Box 30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3" name="Text Box 30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4" name="Text Box 30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5" name="Text Box 30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6" name="Text Box 30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7" name="Text Box 30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8" name="Text Box 30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39" name="Text Box 30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0" name="Text Box 30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1" name="Text Box 30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2" name="Text Box 30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3" name="Text Box 30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4" name="Text Box 30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5" name="Text Box 30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6" name="Text Box 30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7" name="Text Box 30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8" name="Text Box 30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49" name="Text Box 30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0" name="Text Box 30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1" name="Text Box 30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2" name="Text Box 30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3" name="Text Box 30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4" name="Text Box 30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5" name="Text Box 30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6" name="Text Box 30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7" name="Text Box 30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8" name="Text Box 30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59" name="Text Box 30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0" name="Text Box 30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1" name="Text Box 30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2" name="Text Box 30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3" name="Text Box 30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4" name="Text Box 30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5" name="Text Box 30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6" name="Text Box 30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7" name="Text Box 30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8" name="Text Box 30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69" name="Text Box 30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0" name="Text Box 30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1" name="Text Box 30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2" name="Text Box 30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3" name="Text Box 30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4" name="Text Box 30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5" name="Text Box 30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6" name="Text Box 30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7" name="Text Box 30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8" name="Text Box 30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79" name="Text Box 30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0" name="Text Box 30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1" name="Text Box 30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2" name="Text Box 30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3" name="Text Box 30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4" name="Text Box 30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5" name="Text Box 30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6" name="Text Box 30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7" name="Text Box 30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8" name="Text Box 30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89" name="Text Box 30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0" name="Text Box 30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1" name="Text Box 30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2" name="Text Box 30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3" name="Text Box 30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4" name="Text Box 30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5" name="Text Box 30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6" name="Text Box 30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7" name="Text Box 30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8" name="Text Box 30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699" name="Text Box 30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0" name="Text Box 30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1" name="Text Box 30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2" name="Text Box 30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3" name="Text Box 30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4" name="Text Box 30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5" name="Text Box 30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6" name="Text Box 30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7" name="Text Box 30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8" name="Text Box 30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09" name="Text Box 30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0" name="Text Box 30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1" name="Text Box 30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2" name="Text Box 30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3" name="Text Box 30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4" name="Text Box 30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5" name="Text Box 30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6" name="Text Box 30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7" name="Text Box 30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8" name="Text Box 30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19" name="Text Box 30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0" name="Text Box 30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1" name="Text Box 30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2" name="Text Box 30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3" name="Text Box 30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4" name="Text Box 30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5" name="Text Box 30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6" name="Text Box 30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7" name="Text Box 30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8" name="Text Box 30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29" name="Text Box 31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0" name="Text Box 31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1" name="Text Box 31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2" name="Text Box 31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3" name="Text Box 31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4" name="Text Box 31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5" name="Text Box 31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6" name="Text Box 31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7" name="Text Box 31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8" name="Text Box 31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39" name="Text Box 31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0" name="Text Box 31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1" name="Text Box 31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2" name="Text Box 31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3" name="Text Box 31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4" name="Text Box 31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5" name="Text Box 31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6" name="Text Box 31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7" name="Text Box 31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8" name="Text Box 31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49" name="Text Box 31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0" name="Text Box 31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1" name="Text Box 31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2" name="Text Box 31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3" name="Text Box 31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4" name="Text Box 31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5" name="Text Box 31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6" name="Text Box 31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7" name="Text Box 31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8" name="Text Box 31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59" name="Text Box 31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0" name="Text Box 31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1" name="Text Box 31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2" name="Text Box 31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3" name="Text Box 31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4" name="Text Box 31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5" name="Text Box 31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6" name="Text Box 31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7" name="Text Box 31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8" name="Text Box 31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69" name="Text Box 31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0" name="Text Box 31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1" name="Text Box 31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2" name="Text Box 31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3" name="Text Box 31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4" name="Text Box 31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5" name="Text Box 31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6" name="Text Box 31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7" name="Text Box 31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8" name="Text Box 31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79" name="Text Box 31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0" name="Text Box 31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1" name="Text Box 31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2" name="Text Box 31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3" name="Text Box 31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4" name="Text Box 31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5" name="Text Box 31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6" name="Text Box 31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7" name="Text Box 31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8" name="Text Box 31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89" name="Text Box 31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0" name="Text Box 31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1" name="Text Box 31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2" name="Text Box 31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3" name="Text Box 31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4" name="Text Box 31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5" name="Text Box 31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6" name="Text Box 31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7" name="Text Box 31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8" name="Text Box 31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799" name="Text Box 31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0" name="Text Box 31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1" name="Text Box 31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2" name="Text Box 31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3" name="Text Box 31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4" name="Text Box 31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5" name="Text Box 31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6" name="Text Box 31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7" name="Text Box 31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8" name="Text Box 31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09" name="Text Box 31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0" name="Text Box 31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1" name="Text Box 31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2" name="Text Box 31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3" name="Text Box 31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4" name="Text Box 31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5" name="Text Box 31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6" name="Text Box 31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7" name="Text Box 31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8" name="Text Box 31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19" name="Text Box 31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0" name="Text Box 31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1" name="Text Box 31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2" name="Text Box 31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3" name="Text Box 31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4" name="Text Box 31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5" name="Text Box 31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6" name="Text Box 31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7" name="Text Box 31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8" name="Text Box 31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29" name="Text Box 32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0" name="Text Box 32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1" name="Text Box 32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2" name="Text Box 32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3" name="Text Box 32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4" name="Text Box 32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5" name="Text Box 32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6" name="Text Box 32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7" name="Text Box 32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8" name="Text Box 32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39" name="Text Box 32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0" name="Text Box 32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1" name="Text Box 32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2" name="Text Box 32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3" name="Text Box 32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4" name="Text Box 32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5" name="Text Box 32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6" name="Text Box 32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7" name="Text Box 32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8" name="Text Box 32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49" name="Text Box 32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0" name="Text Box 32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1" name="Text Box 32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2" name="Text Box 32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3" name="Text Box 32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4" name="Text Box 32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5" name="Text Box 32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6" name="Text Box 32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7" name="Text Box 32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8" name="Text Box 32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59" name="Text Box 32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0" name="Text Box 32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1" name="Text Box 32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2" name="Text Box 32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3" name="Text Box 32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4" name="Text Box 32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5" name="Text Box 32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6" name="Text Box 32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7" name="Text Box 32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8" name="Text Box 32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69" name="Text Box 32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0" name="Text Box 32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1" name="Text Box 32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2" name="Text Box 32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3" name="Text Box 32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4" name="Text Box 32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5" name="Text Box 32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6" name="Text Box 32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7" name="Text Box 32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8" name="Text Box 32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79" name="Text Box 32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0" name="Text Box 32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1" name="Text Box 32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2" name="Text Box 32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3" name="Text Box 32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4" name="Text Box 32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5" name="Text Box 32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6" name="Text Box 32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7" name="Text Box 32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8" name="Text Box 32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89" name="Text Box 32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0" name="Text Box 32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1" name="Text Box 32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2" name="Text Box 32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3" name="Text Box 32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4" name="Text Box 32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5" name="Text Box 32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6" name="Text Box 32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7" name="Text Box 32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8" name="Text Box 32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899" name="Text Box 32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0" name="Text Box 32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1" name="Text Box 32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2" name="Text Box 32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3" name="Text Box 32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4" name="Text Box 32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5" name="Text Box 32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6" name="Text Box 32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7" name="Text Box 32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8" name="Text Box 32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09" name="Text Box 32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0" name="Text Box 32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1" name="Text Box 32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2" name="Text Box 32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3" name="Text Box 32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4" name="Text Box 32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5" name="Text Box 32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6" name="Text Box 32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7" name="Text Box 32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8" name="Text Box 32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19" name="Text Box 32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0" name="Text Box 32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1" name="Text Box 32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2" name="Text Box 32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3" name="Text Box 32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4" name="Text Box 32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5" name="Text Box 32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6" name="Text Box 32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7" name="Text Box 32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8" name="Text Box 32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29" name="Text Box 33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0" name="Text Box 33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1" name="Text Box 33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2" name="Text Box 33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3" name="Text Box 33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4" name="Text Box 33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5" name="Text Box 33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6" name="Text Box 33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7" name="Text Box 33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8" name="Text Box 33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39" name="Text Box 33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0" name="Text Box 33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1" name="Text Box 33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2" name="Text Box 33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3" name="Text Box 33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4" name="Text Box 33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5" name="Text Box 33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6" name="Text Box 33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7" name="Text Box 33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8" name="Text Box 33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49" name="Text Box 33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0" name="Text Box 33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1" name="Text Box 33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2" name="Text Box 33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3" name="Text Box 33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4" name="Text Box 33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5" name="Text Box 33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6" name="Text Box 33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7" name="Text Box 33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8" name="Text Box 33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59" name="Text Box 33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0" name="Text Box 33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1" name="Text Box 33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2" name="Text Box 33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3" name="Text Box 33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4" name="Text Box 33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5" name="Text Box 33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6" name="Text Box 33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7" name="Text Box 33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8" name="Text Box 33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69" name="Text Box 33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0" name="Text Box 33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1" name="Text Box 33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2" name="Text Box 33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3" name="Text Box 33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4" name="Text Box 33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5" name="Text Box 33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6" name="Text Box 33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7" name="Text Box 33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8" name="Text Box 33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79" name="Text Box 33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0" name="Text Box 33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1" name="Text Box 33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2" name="Text Box 33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3" name="Text Box 33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4" name="Text Box 33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5" name="Text Box 33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6" name="Text Box 33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7" name="Text Box 33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8" name="Text Box 33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89" name="Text Box 33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0" name="Text Box 33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1" name="Text Box 33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2" name="Text Box 33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3" name="Text Box 33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4" name="Text Box 33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5" name="Text Box 33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6" name="Text Box 33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7" name="Text Box 33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8" name="Text Box 33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8999" name="Text Box 33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0" name="Text Box 33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1" name="Text Box 33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2" name="Text Box 33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3" name="Text Box 33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4" name="Text Box 33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5" name="Text Box 33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6" name="Text Box 33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7" name="Text Box 33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8" name="Text Box 33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09" name="Text Box 33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0" name="Text Box 33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1" name="Text Box 33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2" name="Text Box 33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3" name="Text Box 33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4" name="Text Box 33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5" name="Text Box 33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6" name="Text Box 33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7" name="Text Box 33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8" name="Text Box 33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19" name="Text Box 33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0" name="Text Box 33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1" name="Text Box 33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2" name="Text Box 33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3" name="Text Box 33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4" name="Text Box 33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5" name="Text Box 33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6" name="Text Box 33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7" name="Text Box 33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8" name="Text Box 33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29" name="Text Box 34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0" name="Text Box 34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1" name="Text Box 34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2" name="Text Box 34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3" name="Text Box 34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4" name="Text Box 34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5" name="Text Box 34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6" name="Text Box 34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7" name="Text Box 34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8" name="Text Box 34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39" name="Text Box 34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0" name="Text Box 34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1" name="Text Box 34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2" name="Text Box 34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3" name="Text Box 34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4" name="Text Box 34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5" name="Text Box 34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6" name="Text Box 34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7" name="Text Box 34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8" name="Text Box 34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49" name="Text Box 34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0" name="Text Box 34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1" name="Text Box 34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2" name="Text Box 34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3" name="Text Box 34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4" name="Text Box 34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5" name="Text Box 34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6" name="Text Box 34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7" name="Text Box 34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8" name="Text Box 34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59" name="Text Box 34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0" name="Text Box 34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1" name="Text Box 34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2" name="Text Box 34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3" name="Text Box 34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4" name="Text Box 34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5" name="Text Box 34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6" name="Text Box 34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7" name="Text Box 34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8" name="Text Box 34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69" name="Text Box 34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0" name="Text Box 34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1" name="Text Box 34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2" name="Text Box 34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3" name="Text Box 34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4" name="Text Box 34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5" name="Text Box 34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6" name="Text Box 34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7" name="Text Box 34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8" name="Text Box 34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79" name="Text Box 34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0" name="Text Box 34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1" name="Text Box 34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2" name="Text Box 34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3" name="Text Box 34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4" name="Text Box 34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5" name="Text Box 34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6" name="Text Box 34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7" name="Text Box 34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8" name="Text Box 34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89" name="Text Box 34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0" name="Text Box 34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1" name="Text Box 34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2" name="Text Box 34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3" name="Text Box 34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4" name="Text Box 34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5" name="Text Box 34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6" name="Text Box 34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7" name="Text Box 34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8" name="Text Box 34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099" name="Text Box 34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0" name="Text Box 34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1" name="Text Box 34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2" name="Text Box 34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3" name="Text Box 34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4" name="Text Box 34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5" name="Text Box 34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6" name="Text Box 34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7" name="Text Box 34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8" name="Text Box 34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09" name="Text Box 34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0" name="Text Box 34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1" name="Text Box 34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2" name="Text Box 34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3" name="Text Box 34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4" name="Text Box 34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5" name="Text Box 34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6" name="Text Box 34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7" name="Text Box 34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8" name="Text Box 34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19" name="Text Box 34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0" name="Text Box 34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1" name="Text Box 34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2" name="Text Box 34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3" name="Text Box 34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4" name="Text Box 34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5" name="Text Box 34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6" name="Text Box 34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7" name="Text Box 34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8" name="Text Box 34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29" name="Text Box 35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0" name="Text Box 35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1" name="Text Box 35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2" name="Text Box 35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3" name="Text Box 35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4" name="Text Box 35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5" name="Text Box 35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6" name="Text Box 35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7" name="Text Box 35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8" name="Text Box 35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39" name="Text Box 35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0" name="Text Box 35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1" name="Text Box 35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2" name="Text Box 35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3" name="Text Box 35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4" name="Text Box 35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5" name="Text Box 35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6" name="Text Box 35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7" name="Text Box 35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8" name="Text Box 35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49" name="Text Box 35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0" name="Text Box 35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1" name="Text Box 35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2" name="Text Box 35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3" name="Text Box 35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4" name="Text Box 35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5" name="Text Box 35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6" name="Text Box 35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7" name="Text Box 35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8" name="Text Box 35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59" name="Text Box 35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0" name="Text Box 35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1" name="Text Box 35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2" name="Text Box 35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3" name="Text Box 35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4" name="Text Box 35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5" name="Text Box 35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6" name="Text Box 35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7" name="Text Box 35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8" name="Text Box 35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69" name="Text Box 35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0" name="Text Box 35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1" name="Text Box 35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2" name="Text Box 35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3" name="Text Box 35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4" name="Text Box 35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5" name="Text Box 35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6" name="Text Box 35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7" name="Text Box 35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8" name="Text Box 35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79" name="Text Box 35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0" name="Text Box 35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1" name="Text Box 35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2" name="Text Box 35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3" name="Text Box 35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4" name="Text Box 35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5" name="Text Box 35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6" name="Text Box 35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7" name="Text Box 35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8" name="Text Box 35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89" name="Text Box 35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0" name="Text Box 35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1" name="Text Box 35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2" name="Text Box 35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3" name="Text Box 35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4" name="Text Box 35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5" name="Text Box 35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6" name="Text Box 35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7" name="Text Box 35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8" name="Text Box 35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199" name="Text Box 35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0" name="Text Box 35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1" name="Text Box 35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2" name="Text Box 35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3" name="Text Box 35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4" name="Text Box 35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5" name="Text Box 35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6" name="Text Box 35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7" name="Text Box 35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8" name="Text Box 35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09" name="Text Box 35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0" name="Text Box 35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1" name="Text Box 35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2" name="Text Box 35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3" name="Text Box 35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4" name="Text Box 35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5" name="Text Box 35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6" name="Text Box 35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7" name="Text Box 35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8" name="Text Box 35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19" name="Text Box 35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0" name="Text Box 35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1" name="Text Box 35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2" name="Text Box 35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3" name="Text Box 35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4" name="Text Box 35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5" name="Text Box 35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6" name="Text Box 35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7" name="Text Box 35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8" name="Text Box 35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29" name="Text Box 36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0" name="Text Box 36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1" name="Text Box 36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2" name="Text Box 36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3" name="Text Box 36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4" name="Text Box 36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5" name="Text Box 36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6" name="Text Box 36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7" name="Text Box 36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8" name="Text Box 36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39" name="Text Box 36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0" name="Text Box 36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1" name="Text Box 36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2" name="Text Box 36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3" name="Text Box 36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4" name="Text Box 36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5" name="Text Box 36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6" name="Text Box 36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7" name="Text Box 36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8" name="Text Box 36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49" name="Text Box 36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0" name="Text Box 36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1" name="Text Box 36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2" name="Text Box 36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3" name="Text Box 36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4" name="Text Box 36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5" name="Text Box 36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6" name="Text Box 36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7" name="Text Box 36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8" name="Text Box 36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59" name="Text Box 36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0" name="Text Box 36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1" name="Text Box 36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2" name="Text Box 36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3" name="Text Box 36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4" name="Text Box 36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5" name="Text Box 36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6" name="Text Box 36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7" name="Text Box 36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8" name="Text Box 36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69" name="Text Box 36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0" name="Text Box 36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1" name="Text Box 36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2" name="Text Box 36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3" name="Text Box 36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4" name="Text Box 36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5" name="Text Box 36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6" name="Text Box 36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7" name="Text Box 36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8" name="Text Box 36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79" name="Text Box 36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0" name="Text Box 36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1" name="Text Box 36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2" name="Text Box 36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3" name="Text Box 36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4" name="Text Box 36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5" name="Text Box 36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6" name="Text Box 36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7" name="Text Box 36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8" name="Text Box 36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89" name="Text Box 36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0" name="Text Box 36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1" name="Text Box 36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2" name="Text Box 36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3" name="Text Box 36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4" name="Text Box 36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5" name="Text Box 36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6" name="Text Box 36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7" name="Text Box 36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8" name="Text Box 36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299" name="Text Box 36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0" name="Text Box 36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1" name="Text Box 36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2" name="Text Box 36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3" name="Text Box 36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4" name="Text Box 36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5" name="Text Box 36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6" name="Text Box 36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7" name="Text Box 36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8" name="Text Box 36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09" name="Text Box 36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0" name="Text Box 36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1" name="Text Box 36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2" name="Text Box 36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3" name="Text Box 36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4" name="Text Box 36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5" name="Text Box 36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6" name="Text Box 36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7" name="Text Box 36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8" name="Text Box 36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19" name="Text Box 36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0" name="Text Box 36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1" name="Text Box 36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2" name="Text Box 36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3" name="Text Box 36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4" name="Text Box 36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5" name="Text Box 36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6" name="Text Box 36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7" name="Text Box 36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8" name="Text Box 36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29" name="Text Box 37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0" name="Text Box 37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1" name="Text Box 37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2" name="Text Box 37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3" name="Text Box 37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4" name="Text Box 37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5" name="Text Box 37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6" name="Text Box 37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7" name="Text Box 37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8" name="Text Box 37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39" name="Text Box 37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0" name="Text Box 37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1" name="Text Box 37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2" name="Text Box 37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3" name="Text Box 37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4" name="Text Box 37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5" name="Text Box 37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6" name="Text Box 37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7" name="Text Box 37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8" name="Text Box 37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49" name="Text Box 37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0" name="Text Box 37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1" name="Text Box 37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2" name="Text Box 37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3" name="Text Box 37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4" name="Text Box 37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5" name="Text Box 37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6" name="Text Box 37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7" name="Text Box 37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8" name="Text Box 37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59" name="Text Box 37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0" name="Text Box 37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1" name="Text Box 37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2" name="Text Box 37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3" name="Text Box 37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4" name="Text Box 37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5" name="Text Box 37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6" name="Text Box 37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7" name="Text Box 37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8" name="Text Box 37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69" name="Text Box 37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0" name="Text Box 37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1" name="Text Box 37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2" name="Text Box 37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3" name="Text Box 37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4" name="Text Box 37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5" name="Text Box 37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6" name="Text Box 37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7" name="Text Box 37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8" name="Text Box 37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79" name="Text Box 37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0" name="Text Box 37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1" name="Text Box 37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2" name="Text Box 37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3" name="Text Box 37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4" name="Text Box 37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5" name="Text Box 37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6" name="Text Box 37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7" name="Text Box 37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8" name="Text Box 37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89" name="Text Box 37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0" name="Text Box 37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1" name="Text Box 37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2" name="Text Box 37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3" name="Text Box 37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4" name="Text Box 37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5" name="Text Box 37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6" name="Text Box 37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7" name="Text Box 37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8" name="Text Box 37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399" name="Text Box 37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0" name="Text Box 37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1" name="Text Box 37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2" name="Text Box 37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3" name="Text Box 37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4" name="Text Box 37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5" name="Text Box 37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6" name="Text Box 37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7" name="Text Box 37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8" name="Text Box 37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09" name="Text Box 37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0" name="Text Box 37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1" name="Text Box 37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2" name="Text Box 37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3" name="Text Box 37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4" name="Text Box 37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5" name="Text Box 37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6" name="Text Box 37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7" name="Text Box 37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8" name="Text Box 37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19" name="Text Box 37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0" name="Text Box 37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1" name="Text Box 37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2" name="Text Box 37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3" name="Text Box 37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4" name="Text Box 37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5" name="Text Box 37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6" name="Text Box 37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7" name="Text Box 37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8" name="Text Box 37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29" name="Text Box 38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0" name="Text Box 38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1" name="Text Box 38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2" name="Text Box 38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3" name="Text Box 38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4" name="Text Box 38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5" name="Text Box 38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6" name="Text Box 38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7" name="Text Box 38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8" name="Text Box 38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39" name="Text Box 38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0" name="Text Box 38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1" name="Text Box 38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2" name="Text Box 38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3" name="Text Box 38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4" name="Text Box 38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5" name="Text Box 38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6" name="Text Box 38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7" name="Text Box 38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8" name="Text Box 38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49" name="Text Box 38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0" name="Text Box 38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1" name="Text Box 38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2" name="Text Box 38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3" name="Text Box 38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4" name="Text Box 38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5" name="Text Box 38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6" name="Text Box 38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7" name="Text Box 38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8" name="Text Box 38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59" name="Text Box 38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0" name="Text Box 38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1" name="Text Box 38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2" name="Text Box 38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3" name="Text Box 38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4" name="Text Box 38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5" name="Text Box 38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6" name="Text Box 38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7" name="Text Box 38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8" name="Text Box 38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69" name="Text Box 38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0" name="Text Box 38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1" name="Text Box 38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2" name="Text Box 38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3" name="Text Box 38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4" name="Text Box 38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5" name="Text Box 38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6" name="Text Box 38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7" name="Text Box 38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8" name="Text Box 38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79" name="Text Box 38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0" name="Text Box 38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1" name="Text Box 38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2" name="Text Box 38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3" name="Text Box 38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4" name="Text Box 38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5" name="Text Box 38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6" name="Text Box 38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7" name="Text Box 38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8" name="Text Box 38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89" name="Text Box 38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0" name="Text Box 38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1" name="Text Box 38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2" name="Text Box 38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3" name="Text Box 38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4" name="Text Box 38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5" name="Text Box 38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6" name="Text Box 38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7" name="Text Box 38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8" name="Text Box 38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499" name="Text Box 38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0" name="Text Box 38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1" name="Text Box 38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2" name="Text Box 38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3" name="Text Box 38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4" name="Text Box 38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5" name="Text Box 38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6" name="Text Box 38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7" name="Text Box 38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8" name="Text Box 38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09" name="Text Box 38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0" name="Text Box 38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1" name="Text Box 38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2" name="Text Box 38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3" name="Text Box 38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4" name="Text Box 38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5" name="Text Box 38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6" name="Text Box 38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7" name="Text Box 38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8" name="Text Box 38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19" name="Text Box 38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0" name="Text Box 38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1" name="Text Box 38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2" name="Text Box 38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3" name="Text Box 38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4" name="Text Box 38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5" name="Text Box 38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6" name="Text Box 38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7" name="Text Box 38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8" name="Text Box 38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29" name="Text Box 39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0" name="Text Box 39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1" name="Text Box 39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2" name="Text Box 39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3" name="Text Box 39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4" name="Text Box 39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5" name="Text Box 39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6" name="Text Box 39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7" name="Text Box 39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8" name="Text Box 39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39" name="Text Box 39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0" name="Text Box 39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1" name="Text Box 39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2" name="Text Box 39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3" name="Text Box 39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4" name="Text Box 39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5" name="Text Box 39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6" name="Text Box 39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7" name="Text Box 39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8" name="Text Box 39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49" name="Text Box 39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0" name="Text Box 39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1" name="Text Box 39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2" name="Text Box 39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3" name="Text Box 39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4" name="Text Box 39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5" name="Text Box 39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6" name="Text Box 39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7" name="Text Box 39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8" name="Text Box 39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59" name="Text Box 39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0" name="Text Box 39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1" name="Text Box 39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2" name="Text Box 39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3" name="Text Box 39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4" name="Text Box 39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5" name="Text Box 39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6" name="Text Box 39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7" name="Text Box 39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8" name="Text Box 39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69" name="Text Box 39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0" name="Text Box 39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1" name="Text Box 39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2" name="Text Box 39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3" name="Text Box 39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4" name="Text Box 39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5" name="Text Box 39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6" name="Text Box 39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7" name="Text Box 39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8" name="Text Box 39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79" name="Text Box 39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0" name="Text Box 39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1" name="Text Box 39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2" name="Text Box 39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3" name="Text Box 39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4" name="Text Box 39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5" name="Text Box 39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6" name="Text Box 39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7" name="Text Box 39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8" name="Text Box 39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89" name="Text Box 39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0" name="Text Box 39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1" name="Text Box 39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2" name="Text Box 39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3" name="Text Box 39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4" name="Text Box 39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5" name="Text Box 39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6" name="Text Box 39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7" name="Text Box 39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8" name="Text Box 39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599" name="Text Box 39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0" name="Text Box 39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1" name="Text Box 39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2" name="Text Box 39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3" name="Text Box 39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4" name="Text Box 39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5" name="Text Box 39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6" name="Text Box 39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7" name="Text Box 39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8" name="Text Box 39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09" name="Text Box 39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0" name="Text Box 39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1" name="Text Box 39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2" name="Text Box 39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3" name="Text Box 39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4" name="Text Box 39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5" name="Text Box 39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6" name="Text Box 39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7" name="Text Box 39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8" name="Text Box 39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19" name="Text Box 39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0" name="Text Box 39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1" name="Text Box 39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2" name="Text Box 39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3" name="Text Box 39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4" name="Text Box 39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5" name="Text Box 39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6" name="Text Box 39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7" name="Text Box 39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8" name="Text Box 39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29" name="Text Box 40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0" name="Text Box 40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1" name="Text Box 40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2" name="Text Box 40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3" name="Text Box 40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4" name="Text Box 40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5" name="Text Box 40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6" name="Text Box 40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7" name="Text Box 40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8" name="Text Box 40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39" name="Text Box 40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0" name="Text Box 40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1" name="Text Box 40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2" name="Text Box 40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3" name="Text Box 40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4" name="Text Box 40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5" name="Text Box 40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6" name="Text Box 40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7" name="Text Box 40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8" name="Text Box 40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49" name="Text Box 40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0" name="Text Box 40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1" name="Text Box 40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2" name="Text Box 40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3" name="Text Box 40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4" name="Text Box 40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5" name="Text Box 40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6" name="Text Box 40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7" name="Text Box 40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8" name="Text Box 40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59" name="Text Box 40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0" name="Text Box 40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1" name="Text Box 40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2" name="Text Box 40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3" name="Text Box 40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4" name="Text Box 40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5" name="Text Box 40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6" name="Text Box 40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7" name="Text Box 40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8" name="Text Box 40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69" name="Text Box 40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0" name="Text Box 40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1" name="Text Box 40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2" name="Text Box 40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3" name="Text Box 40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4" name="Text Box 40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5" name="Text Box 40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6" name="Text Box 40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7" name="Text Box 40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8" name="Text Box 40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79" name="Text Box 40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0" name="Text Box 40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1" name="Text Box 40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2" name="Text Box 40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3" name="Text Box 40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4" name="Text Box 40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5" name="Text Box 40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6" name="Text Box 40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7" name="Text Box 40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8" name="Text Box 40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89" name="Text Box 40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0" name="Text Box 40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1" name="Text Box 40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2" name="Text Box 40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3" name="Text Box 40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4" name="Text Box 40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5" name="Text Box 40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6" name="Text Box 40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7" name="Text Box 40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8" name="Text Box 40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699" name="Text Box 40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0" name="Text Box 40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1" name="Text Box 40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2" name="Text Box 40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3" name="Text Box 40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4" name="Text Box 40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5" name="Text Box 40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6" name="Text Box 40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7" name="Text Box 40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8" name="Text Box 40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09" name="Text Box 40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0" name="Text Box 40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1" name="Text Box 40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2" name="Text Box 40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3" name="Text Box 40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4" name="Text Box 40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5" name="Text Box 40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6" name="Text Box 40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7" name="Text Box 40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8" name="Text Box 40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19" name="Text Box 40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0" name="Text Box 40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1" name="Text Box 40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2" name="Text Box 40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3" name="Text Box 40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4" name="Text Box 40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5" name="Text Box 40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6" name="Text Box 40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7" name="Text Box 40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8" name="Text Box 40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29" name="Text Box 41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0" name="Text Box 41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1" name="Text Box 41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2" name="Text Box 41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3" name="Text Box 41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4" name="Text Box 41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5" name="Text Box 41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6" name="Text Box 41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7" name="Text Box 41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8" name="Text Box 41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39" name="Text Box 41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0" name="Text Box 41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1" name="Text Box 41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2" name="Text Box 41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3" name="Text Box 41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4" name="Text Box 41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5" name="Text Box 41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6" name="Text Box 41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7" name="Text Box 41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8" name="Text Box 41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49" name="Text Box 41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0" name="Text Box 41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1" name="Text Box 41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2" name="Text Box 41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3" name="Text Box 41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4" name="Text Box 41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5" name="Text Box 41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6" name="Text Box 41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7" name="Text Box 41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8" name="Text Box 41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59" name="Text Box 41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0" name="Text Box 41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1" name="Text Box 41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2" name="Text Box 41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3" name="Text Box 41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4" name="Text Box 41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5" name="Text Box 41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6" name="Text Box 41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7" name="Text Box 41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8" name="Text Box 41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69" name="Text Box 41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0" name="Text Box 41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1" name="Text Box 41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2" name="Text Box 41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3" name="Text Box 41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4" name="Text Box 41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5" name="Text Box 41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6" name="Text Box 41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7" name="Text Box 41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8" name="Text Box 41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79" name="Text Box 41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0" name="Text Box 41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1" name="Text Box 41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2" name="Text Box 41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3" name="Text Box 41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4" name="Text Box 41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5" name="Text Box 41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6" name="Text Box 41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7" name="Text Box 41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8" name="Text Box 41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89" name="Text Box 41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0" name="Text Box 41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1" name="Text Box 41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2" name="Text Box 41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3" name="Text Box 41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4" name="Text Box 41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5" name="Text Box 41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6" name="Text Box 41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7" name="Text Box 41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8" name="Text Box 41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799" name="Text Box 41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0" name="Text Box 41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1" name="Text Box 41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2" name="Text Box 41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3" name="Text Box 41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4" name="Text Box 41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5" name="Text Box 41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6" name="Text Box 41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7" name="Text Box 41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8" name="Text Box 41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09" name="Text Box 41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0" name="Text Box 41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1" name="Text Box 41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2" name="Text Box 41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3" name="Text Box 41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4" name="Text Box 41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5" name="Text Box 41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6" name="Text Box 41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7" name="Text Box 41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8" name="Text Box 41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19" name="Text Box 41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0" name="Text Box 41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1" name="Text Box 41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2" name="Text Box 41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3" name="Text Box 41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4" name="Text Box 41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5" name="Text Box 41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6" name="Text Box 41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7" name="Text Box 41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8" name="Text Box 41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29" name="Text Box 42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0" name="Text Box 42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1" name="Text Box 42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2" name="Text Box 42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3" name="Text Box 42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4" name="Text Box 42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5" name="Text Box 42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6" name="Text Box 42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7" name="Text Box 42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8" name="Text Box 42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39" name="Text Box 42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0" name="Text Box 42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1" name="Text Box 42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2" name="Text Box 42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3" name="Text Box 42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4" name="Text Box 42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5" name="Text Box 42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6" name="Text Box 42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7" name="Text Box 42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8" name="Text Box 42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49" name="Text Box 42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0" name="Text Box 42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1" name="Text Box 42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2" name="Text Box 42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3" name="Text Box 42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4" name="Text Box 42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5" name="Text Box 42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6" name="Text Box 42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7" name="Text Box 42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8" name="Text Box 42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59" name="Text Box 42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0" name="Text Box 42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1" name="Text Box 42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2" name="Text Box 42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3" name="Text Box 42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4" name="Text Box 42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5" name="Text Box 42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6" name="Text Box 42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7" name="Text Box 42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8" name="Text Box 42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69" name="Text Box 42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0" name="Text Box 42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1" name="Text Box 42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2" name="Text Box 42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3" name="Text Box 42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4" name="Text Box 42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5" name="Text Box 42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6" name="Text Box 42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7" name="Text Box 42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8" name="Text Box 42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79" name="Text Box 42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0" name="Text Box 42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1" name="Text Box 42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2" name="Text Box 42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3" name="Text Box 42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4" name="Text Box 42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5" name="Text Box 42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6" name="Text Box 42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7" name="Text Box 42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8" name="Text Box 42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89" name="Text Box 42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0" name="Text Box 42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1" name="Text Box 42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2" name="Text Box 42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3" name="Text Box 42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4" name="Text Box 42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5" name="Text Box 42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6" name="Text Box 42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7" name="Text Box 42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8" name="Text Box 42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899" name="Text Box 42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0" name="Text Box 42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1" name="Text Box 42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2" name="Text Box 42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3" name="Text Box 42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4" name="Text Box 42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5" name="Text Box 42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6" name="Text Box 42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7" name="Text Box 42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8" name="Text Box 42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09" name="Text Box 42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0" name="Text Box 42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1" name="Text Box 42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2" name="Text Box 42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3" name="Text Box 42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4" name="Text Box 42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5" name="Text Box 42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6" name="Text Box 42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7" name="Text Box 42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8" name="Text Box 42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19" name="Text Box 42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0" name="Text Box 42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1" name="Text Box 42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2" name="Text Box 42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3" name="Text Box 42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4" name="Text Box 42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5" name="Text Box 42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6" name="Text Box 42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7" name="Text Box 42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8" name="Text Box 42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29" name="Text Box 43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0" name="Text Box 43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1" name="Text Box 43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2" name="Text Box 43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3" name="Text Box 43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4" name="Text Box 43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5" name="Text Box 43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6" name="Text Box 43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7" name="Text Box 43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8" name="Text Box 43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39" name="Text Box 43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0" name="Text Box 43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1" name="Text Box 43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2" name="Text Box 43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3" name="Text Box 43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4" name="Text Box 43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5" name="Text Box 43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6" name="Text Box 43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7" name="Text Box 43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8" name="Text Box 43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49" name="Text Box 43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0" name="Text Box 43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1" name="Text Box 43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2" name="Text Box 43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3" name="Text Box 43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4" name="Text Box 43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5" name="Text Box 43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6" name="Text Box 43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7" name="Text Box 43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8" name="Text Box 43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59" name="Text Box 43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0" name="Text Box 43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1" name="Text Box 43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2" name="Text Box 43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3" name="Text Box 43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4" name="Text Box 43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5" name="Text Box 43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6" name="Text Box 43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7" name="Text Box 43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8" name="Text Box 43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69" name="Text Box 43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0" name="Text Box 43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1" name="Text Box 43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2" name="Text Box 43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3" name="Text Box 43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4" name="Text Box 43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5" name="Text Box 43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6" name="Text Box 43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7" name="Text Box 43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8" name="Text Box 43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79" name="Text Box 43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0" name="Text Box 43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1" name="Text Box 43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2" name="Text Box 43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3" name="Text Box 43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4" name="Text Box 43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5" name="Text Box 43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6" name="Text Box 43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7" name="Text Box 43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8" name="Text Box 43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89" name="Text Box 43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0" name="Text Box 43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1" name="Text Box 43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2" name="Text Box 43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3" name="Text Box 43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4" name="Text Box 43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5" name="Text Box 43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6" name="Text Box 43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7" name="Text Box 43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8" name="Text Box 43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9999" name="Text Box 43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0" name="Text Box 43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1" name="Text Box 43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2" name="Text Box 43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3" name="Text Box 43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4" name="Text Box 43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5" name="Text Box 43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6" name="Text Box 43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7" name="Text Box 43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8" name="Text Box 43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09" name="Text Box 43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0" name="Text Box 43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1" name="Text Box 43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2" name="Text Box 43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3" name="Text Box 43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4" name="Text Box 43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5" name="Text Box 43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6" name="Text Box 43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7" name="Text Box 43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8" name="Text Box 43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19" name="Text Box 43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0" name="Text Box 43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1" name="Text Box 43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2" name="Text Box 43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3" name="Text Box 43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4" name="Text Box 43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5" name="Text Box 43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6" name="Text Box 43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7" name="Text Box 43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8" name="Text Box 43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29" name="Text Box 44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0" name="Text Box 44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1" name="Text Box 44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2" name="Text Box 44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3" name="Text Box 44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4" name="Text Box 44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5" name="Text Box 44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6" name="Text Box 44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7" name="Text Box 44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8" name="Text Box 44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39" name="Text Box 44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0" name="Text Box 44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1" name="Text Box 44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2" name="Text Box 44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3" name="Text Box 44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4" name="Text Box 44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5" name="Text Box 44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6" name="Text Box 44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7" name="Text Box 44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8" name="Text Box 44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49" name="Text Box 44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0" name="Text Box 44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1" name="Text Box 44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2" name="Text Box 44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3" name="Text Box 44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4" name="Text Box 44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5" name="Text Box 44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6" name="Text Box 44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7" name="Text Box 44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8" name="Text Box 44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59" name="Text Box 44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0" name="Text Box 44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1" name="Text Box 44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2" name="Text Box 44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3" name="Text Box 44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4" name="Text Box 44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5" name="Text Box 44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6" name="Text Box 44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7" name="Text Box 44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8" name="Text Box 44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69" name="Text Box 44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0" name="Text Box 44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1" name="Text Box 44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2" name="Text Box 44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3" name="Text Box 44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4" name="Text Box 44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5" name="Text Box 44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6" name="Text Box 44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7" name="Text Box 44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8" name="Text Box 44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79" name="Text Box 44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0" name="Text Box 44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1" name="Text Box 44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2" name="Text Box 44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3" name="Text Box 44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4" name="Text Box 44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5" name="Text Box 44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6" name="Text Box 44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7" name="Text Box 44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8" name="Text Box 44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89" name="Text Box 44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0" name="Text Box 44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1" name="Text Box 44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2" name="Text Box 44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3" name="Text Box 44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4" name="Text Box 44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5" name="Text Box 44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6" name="Text Box 44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7" name="Text Box 44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8" name="Text Box 44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099" name="Text Box 44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0" name="Text Box 44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1" name="Text Box 44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2" name="Text Box 44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3" name="Text Box 44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4" name="Text Box 44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5" name="Text Box 44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6" name="Text Box 44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7" name="Text Box 44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8" name="Text Box 44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09" name="Text Box 44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0" name="Text Box 44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1" name="Text Box 44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2" name="Text Box 44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3" name="Text Box 44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4" name="Text Box 44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5" name="Text Box 44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6" name="Text Box 44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7" name="Text Box 44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8" name="Text Box 44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19" name="Text Box 44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0" name="Text Box 44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1" name="Text Box 44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2" name="Text Box 44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3" name="Text Box 44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4" name="Text Box 44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5" name="Text Box 44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6" name="Text Box 44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7" name="Text Box 44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8" name="Text Box 44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29" name="Text Box 45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0" name="Text Box 45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1" name="Text Box 45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2" name="Text Box 45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3" name="Text Box 45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4" name="Text Box 45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5" name="Text Box 45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6" name="Text Box 45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7" name="Text Box 45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8" name="Text Box 45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39" name="Text Box 45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0" name="Text Box 45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1" name="Text Box 45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2" name="Text Box 45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3" name="Text Box 45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4" name="Text Box 45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5" name="Text Box 45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6" name="Text Box 45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7" name="Text Box 45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8" name="Text Box 45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49" name="Text Box 45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0" name="Text Box 45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1" name="Text Box 45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2" name="Text Box 45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3" name="Text Box 45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4" name="Text Box 45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5" name="Text Box 45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6" name="Text Box 45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7" name="Text Box 45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8" name="Text Box 45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59" name="Text Box 45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0" name="Text Box 45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1" name="Text Box 45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2" name="Text Box 45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3" name="Text Box 45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4" name="Text Box 45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5" name="Text Box 45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6" name="Text Box 45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7" name="Text Box 45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8" name="Text Box 45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69" name="Text Box 45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0" name="Text Box 45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1" name="Text Box 45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2" name="Text Box 45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3" name="Text Box 45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4" name="Text Box 45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5" name="Text Box 45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6" name="Text Box 45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7" name="Text Box 45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8" name="Text Box 45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79" name="Text Box 45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0" name="Text Box 45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1" name="Text Box 45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2" name="Text Box 45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3" name="Text Box 45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4" name="Text Box 45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5" name="Text Box 45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6" name="Text Box 45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7" name="Text Box 45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8" name="Text Box 45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89" name="Text Box 45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0" name="Text Box 45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1" name="Text Box 45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2" name="Text Box 45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3" name="Text Box 45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4" name="Text Box 45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5" name="Text Box 45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6" name="Text Box 45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7" name="Text Box 45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8" name="Text Box 45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199" name="Text Box 45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0" name="Text Box 45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1" name="Text Box 45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2" name="Text Box 45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3" name="Text Box 45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4" name="Text Box 45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5" name="Text Box 45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6" name="Text Box 45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7" name="Text Box 45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8" name="Text Box 45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09" name="Text Box 45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0" name="Text Box 45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1" name="Text Box 45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2" name="Text Box 45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3" name="Text Box 45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4" name="Text Box 45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5" name="Text Box 45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6" name="Text Box 45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7" name="Text Box 45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8" name="Text Box 45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19" name="Text Box 45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0" name="Text Box 45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1" name="Text Box 45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2" name="Text Box 45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3" name="Text Box 45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4" name="Text Box 45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5" name="Text Box 45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6" name="Text Box 45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7" name="Text Box 45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8" name="Text Box 45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29" name="Text Box 46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0" name="Text Box 46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1" name="Text Box 46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2" name="Text Box 46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3" name="Text Box 46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4" name="Text Box 46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5" name="Text Box 46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6" name="Text Box 46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7" name="Text Box 46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8" name="Text Box 46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39" name="Text Box 46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0" name="Text Box 46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1" name="Text Box 46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2" name="Text Box 46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3" name="Text Box 46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4" name="Text Box 46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5" name="Text Box 46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6" name="Text Box 46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7" name="Text Box 46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8" name="Text Box 46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49" name="Text Box 46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0" name="Text Box 46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1" name="Text Box 46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2" name="Text Box 46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3" name="Text Box 46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4" name="Text Box 46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5" name="Text Box 46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6" name="Text Box 46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7" name="Text Box 46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8" name="Text Box 46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59" name="Text Box 46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0" name="Text Box 46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1" name="Text Box 46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2" name="Text Box 46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3" name="Text Box 46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4" name="Text Box 46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5" name="Text Box 46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6" name="Text Box 46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7" name="Text Box 46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8" name="Text Box 46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69" name="Text Box 46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0" name="Text Box 46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1" name="Text Box 46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2" name="Text Box 46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3" name="Text Box 46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4" name="Text Box 46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5" name="Text Box 46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6" name="Text Box 46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7" name="Text Box 46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8" name="Text Box 46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79" name="Text Box 46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0" name="Text Box 46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1" name="Text Box 46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2" name="Text Box 46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3" name="Text Box 46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4" name="Text Box 46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5" name="Text Box 46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6" name="Text Box 46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7" name="Text Box 46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8" name="Text Box 46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89" name="Text Box 46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0" name="Text Box 46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1" name="Text Box 46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2" name="Text Box 46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3" name="Text Box 46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4" name="Text Box 46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5" name="Text Box 46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6" name="Text Box 46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7" name="Text Box 46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8" name="Text Box 46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299" name="Text Box 46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0" name="Text Box 46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1" name="Text Box 46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2" name="Text Box 46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3" name="Text Box 46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4" name="Text Box 46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5" name="Text Box 46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6" name="Text Box 46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7" name="Text Box 46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8" name="Text Box 46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09" name="Text Box 46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0" name="Text Box 46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1" name="Text Box 46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2" name="Text Box 46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3" name="Text Box 46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4" name="Text Box 46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5" name="Text Box 46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6" name="Text Box 46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7" name="Text Box 46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8" name="Text Box 46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19" name="Text Box 46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0" name="Text Box 46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1" name="Text Box 46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2" name="Text Box 46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3" name="Text Box 46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4" name="Text Box 46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5" name="Text Box 46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6" name="Text Box 46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7" name="Text Box 46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8" name="Text Box 46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29" name="Text Box 47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0" name="Text Box 47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1" name="Text Box 47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2" name="Text Box 47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3" name="Text Box 47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4" name="Text Box 47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5" name="Text Box 47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6" name="Text Box 47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7" name="Text Box 47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8" name="Text Box 47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39" name="Text Box 47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0" name="Text Box 47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1" name="Text Box 47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2" name="Text Box 47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3" name="Text Box 47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4" name="Text Box 47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5" name="Text Box 47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6" name="Text Box 47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7" name="Text Box 47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8" name="Text Box 47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49" name="Text Box 47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0" name="Text Box 47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1" name="Text Box 47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2" name="Text Box 47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3" name="Text Box 47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4" name="Text Box 47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5" name="Text Box 47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6" name="Text Box 47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7" name="Text Box 47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8" name="Text Box 47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59" name="Text Box 47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0" name="Text Box 47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1" name="Text Box 47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2" name="Text Box 47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3" name="Text Box 47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4" name="Text Box 47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5" name="Text Box 47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6" name="Text Box 47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7" name="Text Box 47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8" name="Text Box 47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69" name="Text Box 47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0" name="Text Box 47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1" name="Text Box 47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2" name="Text Box 47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3" name="Text Box 47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4" name="Text Box 47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5" name="Text Box 47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6" name="Text Box 47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7" name="Text Box 47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8" name="Text Box 47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79" name="Text Box 47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0" name="Text Box 47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1" name="Text Box 47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2" name="Text Box 47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3" name="Text Box 47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4" name="Text Box 47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5" name="Text Box 47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6" name="Text Box 47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7" name="Text Box 47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8" name="Text Box 47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89" name="Text Box 47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0" name="Text Box 47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1" name="Text Box 47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2" name="Text Box 47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3" name="Text Box 47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4" name="Text Box 47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5" name="Text Box 47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6" name="Text Box 47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7" name="Text Box 47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8" name="Text Box 47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399" name="Text Box 47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0" name="Text Box 47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1" name="Text Box 47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2" name="Text Box 47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3" name="Text Box 47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4" name="Text Box 47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5" name="Text Box 47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6" name="Text Box 47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7" name="Text Box 47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8" name="Text Box 47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09" name="Text Box 47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0" name="Text Box 47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1" name="Text Box 47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2" name="Text Box 47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3" name="Text Box 47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4" name="Text Box 47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5" name="Text Box 47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6" name="Text Box 47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7" name="Text Box 47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8" name="Text Box 47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19" name="Text Box 47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0" name="Text Box 47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1" name="Text Box 47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2" name="Text Box 47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3" name="Text Box 47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4" name="Text Box 47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5" name="Text Box 47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6" name="Text Box 47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7" name="Text Box 47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8" name="Text Box 47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29" name="Text Box 48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0" name="Text Box 48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1" name="Text Box 48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2" name="Text Box 48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3" name="Text Box 48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4" name="Text Box 48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5" name="Text Box 48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6" name="Text Box 48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7" name="Text Box 48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8" name="Text Box 48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39" name="Text Box 48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0" name="Text Box 48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1" name="Text Box 48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2" name="Text Box 48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3" name="Text Box 48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4" name="Text Box 48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5" name="Text Box 48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6" name="Text Box 48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7" name="Text Box 48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8" name="Text Box 48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49" name="Text Box 48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0" name="Text Box 48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1" name="Text Box 48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2" name="Text Box 48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3" name="Text Box 48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4" name="Text Box 48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5" name="Text Box 48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6" name="Text Box 48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7" name="Text Box 48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8" name="Text Box 48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59" name="Text Box 48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0" name="Text Box 48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1" name="Text Box 48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2" name="Text Box 48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3" name="Text Box 48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4" name="Text Box 48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5" name="Text Box 48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6" name="Text Box 48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7" name="Text Box 48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8" name="Text Box 48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69" name="Text Box 48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0" name="Text Box 48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1" name="Text Box 48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2" name="Text Box 48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3" name="Text Box 48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4" name="Text Box 48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5" name="Text Box 48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6" name="Text Box 48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7" name="Text Box 48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8" name="Text Box 48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79" name="Text Box 48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0" name="Text Box 48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1" name="Text Box 48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2" name="Text Box 48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3" name="Text Box 48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4" name="Text Box 48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5" name="Text Box 48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6" name="Text Box 48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7" name="Text Box 48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8" name="Text Box 48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89" name="Text Box 48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0" name="Text Box 48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1" name="Text Box 48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2" name="Text Box 48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3" name="Text Box 48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4" name="Text Box 48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5" name="Text Box 48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6" name="Text Box 48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7" name="Text Box 48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8" name="Text Box 48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499" name="Text Box 48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0" name="Text Box 48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1" name="Text Box 48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2" name="Text Box 48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3" name="Text Box 48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4" name="Text Box 48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5" name="Text Box 48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6" name="Text Box 48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7" name="Text Box 48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8" name="Text Box 48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09" name="Text Box 48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0" name="Text Box 48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1" name="Text Box 48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2" name="Text Box 48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3" name="Text Box 48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4" name="Text Box 48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5" name="Text Box 48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6" name="Text Box 48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7" name="Text Box 48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8" name="Text Box 48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19" name="Text Box 48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0" name="Text Box 48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1" name="Text Box 48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2" name="Text Box 48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3" name="Text Box 48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4" name="Text Box 48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5" name="Text Box 48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6" name="Text Box 48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7" name="Text Box 48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8" name="Text Box 48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29" name="Text Box 49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0" name="Text Box 49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1" name="Text Box 49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2" name="Text Box 49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3" name="Text Box 49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4" name="Text Box 49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5" name="Text Box 49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6" name="Text Box 49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7" name="Text Box 49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8" name="Text Box 49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39" name="Text Box 49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0" name="Text Box 49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1" name="Text Box 49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2" name="Text Box 49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3" name="Text Box 49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4" name="Text Box 49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5" name="Text Box 49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6" name="Text Box 49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7" name="Text Box 49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8" name="Text Box 49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49" name="Text Box 49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0" name="Text Box 49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1" name="Text Box 49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2" name="Text Box 49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3" name="Text Box 49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4" name="Text Box 49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5" name="Text Box 49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6" name="Text Box 49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7" name="Text Box 49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8" name="Text Box 49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59" name="Text Box 49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0" name="Text Box 49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1" name="Text Box 49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2" name="Text Box 49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3" name="Text Box 49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4" name="Text Box 49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5" name="Text Box 49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6" name="Text Box 49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7" name="Text Box 49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8" name="Text Box 49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69" name="Text Box 49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0" name="Text Box 49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1" name="Text Box 49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2" name="Text Box 49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3" name="Text Box 49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4" name="Text Box 49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5" name="Text Box 49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6" name="Text Box 49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7" name="Text Box 49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8" name="Text Box 49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79" name="Text Box 49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0" name="Text Box 49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1" name="Text Box 49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2" name="Text Box 49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3" name="Text Box 49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4" name="Text Box 49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5" name="Text Box 49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6" name="Text Box 49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7" name="Text Box 49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8" name="Text Box 49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89" name="Text Box 49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0" name="Text Box 49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1" name="Text Box 49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2" name="Text Box 49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3" name="Text Box 49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4" name="Text Box 49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5" name="Text Box 49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6" name="Text Box 49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7" name="Text Box 49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8" name="Text Box 49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599" name="Text Box 49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0" name="Text Box 49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1" name="Text Box 49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2" name="Text Box 49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3" name="Text Box 49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4" name="Text Box 49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5" name="Text Box 49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6" name="Text Box 49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7" name="Text Box 49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8" name="Text Box 49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09" name="Text Box 498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0" name="Text Box 498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1" name="Text Box 498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2" name="Text Box 498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3" name="Text Box 498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4" name="Text Box 498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5" name="Text Box 498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6" name="Text Box 498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7" name="Text Box 498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8" name="Text Box 498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19" name="Text Box 499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0" name="Text Box 499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1" name="Text Box 499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2" name="Text Box 499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3" name="Text Box 499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4" name="Text Box 499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5" name="Text Box 499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6" name="Text Box 499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7" name="Text Box 499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8" name="Text Box 499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29" name="Text Box 500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0" name="Text Box 500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1" name="Text Box 500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2" name="Text Box 500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3" name="Text Box 500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4" name="Text Box 500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5" name="Text Box 500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6" name="Text Box 500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7" name="Text Box 500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8" name="Text Box 500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39" name="Text Box 501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0" name="Text Box 501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1" name="Text Box 501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2" name="Text Box 501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3" name="Text Box 501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4" name="Text Box 501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5" name="Text Box 501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6" name="Text Box 501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7" name="Text Box 501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8" name="Text Box 501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49" name="Text Box 502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0" name="Text Box 502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1" name="Text Box 502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2" name="Text Box 502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3" name="Text Box 502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4" name="Text Box 502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5" name="Text Box 502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6" name="Text Box 502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7" name="Text Box 502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8" name="Text Box 502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59" name="Text Box 503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0" name="Text Box 503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1" name="Text Box 503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2" name="Text Box 503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3" name="Text Box 503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4" name="Text Box 503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5" name="Text Box 503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6" name="Text Box 503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7" name="Text Box 503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8" name="Text Box 503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69" name="Text Box 504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0" name="Text Box 504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1" name="Text Box 504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2" name="Text Box 504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3" name="Text Box 504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4" name="Text Box 504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5" name="Text Box 504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6" name="Text Box 504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7" name="Text Box 504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8" name="Text Box 504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79" name="Text Box 505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0" name="Text Box 505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1" name="Text Box 505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2" name="Text Box 505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3" name="Text Box 505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4" name="Text Box 505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5" name="Text Box 505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6" name="Text Box 505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7" name="Text Box 505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8" name="Text Box 505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89" name="Text Box 506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0" name="Text Box 506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1" name="Text Box 506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2" name="Text Box 506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3" name="Text Box 506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4" name="Text Box 506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5" name="Text Box 506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6" name="Text Box 506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7" name="Text Box 506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8" name="Text Box 506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699" name="Text Box 5070"/>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0" name="Text Box 5071"/>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1" name="Text Box 5072"/>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2" name="Text Box 5073"/>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3" name="Text Box 5074"/>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4" name="Text Box 5075"/>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5" name="Text Box 5076"/>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6" name="Text Box 5077"/>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7" name="Text Box 5078"/>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626</xdr:row>
      <xdr:rowOff>0</xdr:rowOff>
    </xdr:from>
    <xdr:to>
      <xdr:col>4</xdr:col>
      <xdr:colOff>85725</xdr:colOff>
      <xdr:row>627</xdr:row>
      <xdr:rowOff>19048</xdr:rowOff>
    </xdr:to>
    <xdr:sp macro="" textlink="">
      <xdr:nvSpPr>
        <xdr:cNvPr id="10708" name="Text Box 5079"/>
        <xdr:cNvSpPr txBox="1">
          <a:spLocks noChangeArrowheads="1"/>
        </xdr:cNvSpPr>
      </xdr:nvSpPr>
      <xdr:spPr bwMode="auto">
        <a:xfrm>
          <a:off x="4686300" y="1192530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09" name="Text Box 25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0" name="Text Box 25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1" name="Text Box 25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2" name="Text Box 25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3" name="Text Box 25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4" name="Text Box 25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5" name="Text Box 25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6" name="Text Box 25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7" name="Text Box 25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8" name="Text Box 25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19" name="Text Box 25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0" name="Text Box 25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1" name="Text Box 25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2" name="Text Box 25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3" name="Text Box 26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4" name="Text Box 26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5" name="Text Box 26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6" name="Text Box 26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7" name="Text Box 26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8" name="Text Box 26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29" name="Text Box 26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0" name="Text Box 26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1" name="Text Box 26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2" name="Text Box 26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3" name="Text Box 26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4" name="Text Box 26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5" name="Text Box 26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6" name="Text Box 26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7" name="Text Box 26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8" name="Text Box 26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39" name="Text Box 26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0" name="Text Box 26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1" name="Text Box 26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2" name="Text Box 26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3" name="Text Box 26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4" name="Text Box 26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5" name="Text Box 26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6" name="Text Box 26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7" name="Text Box 26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8" name="Text Box 26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49" name="Text Box 26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0" name="Text Box 26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1" name="Text Box 26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2" name="Text Box 26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3" name="Text Box 26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4" name="Text Box 26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5" name="Text Box 26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6" name="Text Box 26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7" name="Text Box 26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8" name="Text Box 26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59" name="Text Box 26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0" name="Text Box 26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1" name="Text Box 26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2" name="Text Box 26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3" name="Text Box 26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4" name="Text Box 26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5" name="Text Box 26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6" name="Text Box 26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7" name="Text Box 26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8" name="Text Box 26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69" name="Text Box 26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0" name="Text Box 26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1" name="Text Box 26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2" name="Text Box 26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3" name="Text Box 26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4" name="Text Box 26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5" name="Text Box 26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6" name="Text Box 26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7" name="Text Box 26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8" name="Text Box 26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79" name="Text Box 26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0" name="Text Box 26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1" name="Text Box 27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2" name="Text Box 27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3" name="Text Box 27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4" name="Text Box 27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5" name="Text Box 27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6" name="Text Box 27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7" name="Text Box 27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8" name="Text Box 27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89" name="Text Box 27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0" name="Text Box 27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1" name="Text Box 27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2" name="Text Box 27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3" name="Text Box 27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4" name="Text Box 27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5" name="Text Box 27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6" name="Text Box 27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7" name="Text Box 27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8" name="Text Box 27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799" name="Text Box 27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0" name="Text Box 27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1" name="Text Box 27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2" name="Text Box 27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3" name="Text Box 27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4" name="Text Box 27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5" name="Text Box 27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6" name="Text Box 27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7" name="Text Box 27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8" name="Text Box 27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09" name="Text Box 27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0" name="Text Box 27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1" name="Text Box 27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2" name="Text Box 27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3" name="Text Box 27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4" name="Text Box 27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5" name="Text Box 27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6" name="Text Box 27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7" name="Text Box 27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8" name="Text Box 27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19" name="Text Box 27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0" name="Text Box 27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1" name="Text Box 27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2" name="Text Box 27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3" name="Text Box 27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4" name="Text Box 27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5" name="Text Box 27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6" name="Text Box 27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7" name="Text Box 27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8" name="Text Box 27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29" name="Text Box 27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0" name="Text Box 27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1" name="Text Box 27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2" name="Text Box 27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3" name="Text Box 27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4" name="Text Box 27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5" name="Text Box 27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6" name="Text Box 27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7" name="Text Box 27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8" name="Text Box 27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39" name="Text Box 27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0" name="Text Box 27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1" name="Text Box 27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2" name="Text Box 27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3" name="Text Box 27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4" name="Text Box 27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5" name="Text Box 27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6" name="Text Box 27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7" name="Text Box 27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8" name="Text Box 27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49" name="Text Box 27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0" name="Text Box 27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1" name="Text Box 27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2" name="Text Box 27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3" name="Text Box 27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4" name="Text Box 27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5" name="Text Box 27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6" name="Text Box 27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7" name="Text Box 27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8" name="Text Box 27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59" name="Text Box 27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0" name="Text Box 27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1" name="Text Box 27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2" name="Text Box 27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3" name="Text Box 27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4" name="Text Box 27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5" name="Text Box 27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6" name="Text Box 27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7" name="Text Box 27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8" name="Text Box 27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69" name="Text Box 27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0" name="Text Box 27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1" name="Text Box 27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2" name="Text Box 27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3" name="Text Box 27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4" name="Text Box 27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5" name="Text Box 27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6" name="Text Box 27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7" name="Text Box 27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8" name="Text Box 27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79" name="Text Box 27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0" name="Text Box 27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1" name="Text Box 28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2" name="Text Box 28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3" name="Text Box 28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4" name="Text Box 28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5" name="Text Box 28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6" name="Text Box 28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7" name="Text Box 28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8" name="Text Box 28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89" name="Text Box 28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0" name="Text Box 28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1" name="Text Box 28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2" name="Text Box 28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3" name="Text Box 28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4" name="Text Box 28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5" name="Text Box 28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6" name="Text Box 28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7" name="Text Box 28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8" name="Text Box 28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899" name="Text Box 28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0" name="Text Box 28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1" name="Text Box 28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2" name="Text Box 28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3" name="Text Box 28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4" name="Text Box 28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5" name="Text Box 28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6" name="Text Box 28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7" name="Text Box 28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8" name="Text Box 28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09" name="Text Box 28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0" name="Text Box 28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1" name="Text Box 28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2" name="Text Box 28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3" name="Text Box 28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4" name="Text Box 28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5" name="Text Box 28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6" name="Text Box 28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7" name="Text Box 28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8" name="Text Box 28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19" name="Text Box 28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0" name="Text Box 28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1" name="Text Box 28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2" name="Text Box 28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3" name="Text Box 28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4" name="Text Box 28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5" name="Text Box 28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6" name="Text Box 28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7" name="Text Box 28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8" name="Text Box 28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29" name="Text Box 28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0" name="Text Box 28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1" name="Text Box 28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2" name="Text Box 28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3" name="Text Box 28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4" name="Text Box 28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5" name="Text Box 28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6" name="Text Box 28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7" name="Text Box 28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8" name="Text Box 28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39" name="Text Box 28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0" name="Text Box 28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1" name="Text Box 28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2" name="Text Box 28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3" name="Text Box 28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4" name="Text Box 28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5" name="Text Box 28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6" name="Text Box 28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7" name="Text Box 28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8" name="Text Box 28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49" name="Text Box 28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0" name="Text Box 28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1" name="Text Box 28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2" name="Text Box 28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3" name="Text Box 28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4" name="Text Box 28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5" name="Text Box 28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6" name="Text Box 28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7" name="Text Box 28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8" name="Text Box 28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59" name="Text Box 28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0" name="Text Box 28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1" name="Text Box 28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2" name="Text Box 28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3" name="Text Box 28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4" name="Text Box 28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5" name="Text Box 28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6" name="Text Box 28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7" name="Text Box 28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8" name="Text Box 28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69" name="Text Box 28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0" name="Text Box 28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1" name="Text Box 28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2" name="Text Box 28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3" name="Text Box 28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4" name="Text Box 28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5" name="Text Box 28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6" name="Text Box 28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7" name="Text Box 28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8" name="Text Box 28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79" name="Text Box 28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0" name="Text Box 28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1" name="Text Box 29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2" name="Text Box 29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3" name="Text Box 29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4" name="Text Box 29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5" name="Text Box 29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6" name="Text Box 29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7" name="Text Box 29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8" name="Text Box 29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89" name="Text Box 29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0" name="Text Box 29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1" name="Text Box 29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2" name="Text Box 29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3" name="Text Box 29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4" name="Text Box 29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5" name="Text Box 29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6" name="Text Box 29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7" name="Text Box 29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8" name="Text Box 29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0999" name="Text Box 29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0" name="Text Box 29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1" name="Text Box 29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2" name="Text Box 29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3" name="Text Box 29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4" name="Text Box 29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5" name="Text Box 29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6" name="Text Box 29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7" name="Text Box 29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8" name="Text Box 29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09" name="Text Box 29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0" name="Text Box 29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1" name="Text Box 29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2" name="Text Box 29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3" name="Text Box 29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4" name="Text Box 29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5" name="Text Box 29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6" name="Text Box 29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7" name="Text Box 29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8" name="Text Box 29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19" name="Text Box 29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0" name="Text Box 29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1" name="Text Box 29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2" name="Text Box 29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3" name="Text Box 29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4" name="Text Box 29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5" name="Text Box 29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6" name="Text Box 29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7" name="Text Box 29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8" name="Text Box 29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29" name="Text Box 29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0" name="Text Box 29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1" name="Text Box 29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2" name="Text Box 29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3" name="Text Box 29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4" name="Text Box 29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5" name="Text Box 29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6" name="Text Box 29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7" name="Text Box 29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8" name="Text Box 29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39" name="Text Box 29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0" name="Text Box 29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1" name="Text Box 29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2" name="Text Box 29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3" name="Text Box 29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4" name="Text Box 29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5" name="Text Box 29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6" name="Text Box 29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7" name="Text Box 29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8" name="Text Box 29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49" name="Text Box 29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0" name="Text Box 29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1" name="Text Box 29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2" name="Text Box 29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3" name="Text Box 29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4" name="Text Box 29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5" name="Text Box 29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6" name="Text Box 29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7" name="Text Box 29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8" name="Text Box 29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59" name="Text Box 29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0" name="Text Box 29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1" name="Text Box 29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2" name="Text Box 29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3" name="Text Box 29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4" name="Text Box 29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5" name="Text Box 29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6" name="Text Box 29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7" name="Text Box 29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8" name="Text Box 29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69" name="Text Box 29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0" name="Text Box 29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1" name="Text Box 29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2" name="Text Box 29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3" name="Text Box 29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4" name="Text Box 29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5" name="Text Box 29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6" name="Text Box 29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7" name="Text Box 29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8" name="Text Box 29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79" name="Text Box 29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0" name="Text Box 29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1" name="Text Box 30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2" name="Text Box 30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3" name="Text Box 30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4" name="Text Box 30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5" name="Text Box 30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6" name="Text Box 30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7" name="Text Box 30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8" name="Text Box 30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89" name="Text Box 30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0" name="Text Box 30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1" name="Text Box 30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2" name="Text Box 30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3" name="Text Box 30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4" name="Text Box 30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5" name="Text Box 30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6" name="Text Box 30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7" name="Text Box 30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8" name="Text Box 30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099" name="Text Box 30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0" name="Text Box 30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1" name="Text Box 30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2" name="Text Box 30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3" name="Text Box 30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4" name="Text Box 30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5" name="Text Box 30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6" name="Text Box 30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7" name="Text Box 30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8" name="Text Box 30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09" name="Text Box 30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0" name="Text Box 30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1" name="Text Box 30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2" name="Text Box 30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3" name="Text Box 30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4" name="Text Box 30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5" name="Text Box 30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6" name="Text Box 30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7" name="Text Box 30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8" name="Text Box 30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19" name="Text Box 30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0" name="Text Box 30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1" name="Text Box 30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2" name="Text Box 30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3" name="Text Box 30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4" name="Text Box 30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5" name="Text Box 30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6" name="Text Box 30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7" name="Text Box 30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8" name="Text Box 30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29" name="Text Box 30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0" name="Text Box 30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1" name="Text Box 30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2" name="Text Box 30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3" name="Text Box 30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4" name="Text Box 30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5" name="Text Box 30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6" name="Text Box 30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7" name="Text Box 30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8" name="Text Box 30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39" name="Text Box 30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0" name="Text Box 30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1" name="Text Box 30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2" name="Text Box 30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3" name="Text Box 30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4" name="Text Box 30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5" name="Text Box 30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6" name="Text Box 30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7" name="Text Box 30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8" name="Text Box 30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49" name="Text Box 30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0" name="Text Box 30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1" name="Text Box 30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2" name="Text Box 30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3" name="Text Box 30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4" name="Text Box 30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5" name="Text Box 30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6" name="Text Box 30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7" name="Text Box 30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8" name="Text Box 30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59" name="Text Box 30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0" name="Text Box 30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1" name="Text Box 30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2" name="Text Box 30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3" name="Text Box 30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4" name="Text Box 30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5" name="Text Box 30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6" name="Text Box 30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7" name="Text Box 30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8" name="Text Box 30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69" name="Text Box 30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0" name="Text Box 30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1" name="Text Box 30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2" name="Text Box 30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3" name="Text Box 30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4" name="Text Box 30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5" name="Text Box 30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6" name="Text Box 30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7" name="Text Box 30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8" name="Text Box 30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79" name="Text Box 30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0" name="Text Box 30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1" name="Text Box 31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2" name="Text Box 31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3" name="Text Box 31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4" name="Text Box 31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5" name="Text Box 31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6" name="Text Box 31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7" name="Text Box 31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8" name="Text Box 31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89" name="Text Box 31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0" name="Text Box 31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1" name="Text Box 31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2" name="Text Box 31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3" name="Text Box 31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4" name="Text Box 31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5" name="Text Box 31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6" name="Text Box 31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7" name="Text Box 31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8" name="Text Box 31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199" name="Text Box 31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0" name="Text Box 31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1" name="Text Box 31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2" name="Text Box 31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3" name="Text Box 31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4" name="Text Box 31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5" name="Text Box 31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6" name="Text Box 31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7" name="Text Box 31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8" name="Text Box 31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09" name="Text Box 31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0" name="Text Box 31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1" name="Text Box 31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2" name="Text Box 31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3" name="Text Box 31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4" name="Text Box 31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5" name="Text Box 31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6" name="Text Box 31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7" name="Text Box 31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8" name="Text Box 31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19" name="Text Box 31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0" name="Text Box 31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1" name="Text Box 31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2" name="Text Box 31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3" name="Text Box 31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4" name="Text Box 31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5" name="Text Box 31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6" name="Text Box 31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7" name="Text Box 31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8" name="Text Box 31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29" name="Text Box 31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0" name="Text Box 31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1" name="Text Box 31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2" name="Text Box 31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3" name="Text Box 31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4" name="Text Box 31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5" name="Text Box 31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6" name="Text Box 31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7" name="Text Box 31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8" name="Text Box 31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39" name="Text Box 31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0" name="Text Box 31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1" name="Text Box 31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2" name="Text Box 31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3" name="Text Box 31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4" name="Text Box 31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5" name="Text Box 31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6" name="Text Box 31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7" name="Text Box 31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8" name="Text Box 31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49" name="Text Box 31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0" name="Text Box 31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1" name="Text Box 31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2" name="Text Box 31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3" name="Text Box 31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4" name="Text Box 31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5" name="Text Box 31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6" name="Text Box 31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7" name="Text Box 31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8" name="Text Box 31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59" name="Text Box 31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0" name="Text Box 31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1" name="Text Box 31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2" name="Text Box 31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3" name="Text Box 31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4" name="Text Box 31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5" name="Text Box 31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6" name="Text Box 31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7" name="Text Box 31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8" name="Text Box 31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69" name="Text Box 31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0" name="Text Box 31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1" name="Text Box 31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2" name="Text Box 31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3" name="Text Box 31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4" name="Text Box 31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5" name="Text Box 31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6" name="Text Box 31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7" name="Text Box 31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8" name="Text Box 31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79" name="Text Box 31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0" name="Text Box 31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1" name="Text Box 32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2" name="Text Box 32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3" name="Text Box 32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4" name="Text Box 32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5" name="Text Box 32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6" name="Text Box 32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7" name="Text Box 32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8" name="Text Box 32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89" name="Text Box 32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0" name="Text Box 32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1" name="Text Box 32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2" name="Text Box 32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3" name="Text Box 32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4" name="Text Box 32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5" name="Text Box 32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6" name="Text Box 32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7" name="Text Box 32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8" name="Text Box 32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299" name="Text Box 32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0" name="Text Box 32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1" name="Text Box 32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2" name="Text Box 32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3" name="Text Box 32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4" name="Text Box 32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5" name="Text Box 32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6" name="Text Box 32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7" name="Text Box 32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8" name="Text Box 32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09" name="Text Box 32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0" name="Text Box 32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1" name="Text Box 32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2" name="Text Box 32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3" name="Text Box 32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4" name="Text Box 32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5" name="Text Box 32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6" name="Text Box 32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7" name="Text Box 32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8" name="Text Box 32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19" name="Text Box 32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0" name="Text Box 32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1" name="Text Box 32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2" name="Text Box 32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3" name="Text Box 32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4" name="Text Box 32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5" name="Text Box 32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6" name="Text Box 32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7" name="Text Box 32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8" name="Text Box 32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29" name="Text Box 32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0" name="Text Box 32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1" name="Text Box 32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2" name="Text Box 32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3" name="Text Box 32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4" name="Text Box 32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5" name="Text Box 32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6" name="Text Box 32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7" name="Text Box 32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8" name="Text Box 32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39" name="Text Box 32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0" name="Text Box 32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1" name="Text Box 32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2" name="Text Box 32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3" name="Text Box 32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4" name="Text Box 32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5" name="Text Box 32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6" name="Text Box 32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7" name="Text Box 32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8" name="Text Box 32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49" name="Text Box 32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0" name="Text Box 32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1" name="Text Box 32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2" name="Text Box 32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3" name="Text Box 32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4" name="Text Box 32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5" name="Text Box 32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6" name="Text Box 32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7" name="Text Box 32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8" name="Text Box 32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59" name="Text Box 32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0" name="Text Box 32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1" name="Text Box 32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2" name="Text Box 32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3" name="Text Box 32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4" name="Text Box 32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5" name="Text Box 32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6" name="Text Box 32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7" name="Text Box 32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8" name="Text Box 32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69" name="Text Box 32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0" name="Text Box 32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1" name="Text Box 32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2" name="Text Box 32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3" name="Text Box 32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4" name="Text Box 32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5" name="Text Box 32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6" name="Text Box 32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7" name="Text Box 32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8" name="Text Box 32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79" name="Text Box 32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0" name="Text Box 32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1" name="Text Box 33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2" name="Text Box 33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3" name="Text Box 33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4" name="Text Box 33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5" name="Text Box 33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6" name="Text Box 33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7" name="Text Box 33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8" name="Text Box 33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89" name="Text Box 33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0" name="Text Box 33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1" name="Text Box 33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2" name="Text Box 33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3" name="Text Box 33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4" name="Text Box 33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5" name="Text Box 33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6" name="Text Box 33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7" name="Text Box 33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8" name="Text Box 33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399" name="Text Box 33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0" name="Text Box 33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1" name="Text Box 33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2" name="Text Box 33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3" name="Text Box 33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4" name="Text Box 33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5" name="Text Box 33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6" name="Text Box 33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7" name="Text Box 33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8" name="Text Box 33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09" name="Text Box 33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0" name="Text Box 33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1" name="Text Box 33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2" name="Text Box 33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3" name="Text Box 33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4" name="Text Box 33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5" name="Text Box 33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6" name="Text Box 33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7" name="Text Box 33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8" name="Text Box 33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19" name="Text Box 33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0" name="Text Box 33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1" name="Text Box 33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2" name="Text Box 33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3" name="Text Box 33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4" name="Text Box 33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5" name="Text Box 33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6" name="Text Box 33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7" name="Text Box 33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8" name="Text Box 33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29" name="Text Box 33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0" name="Text Box 33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1" name="Text Box 33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2" name="Text Box 33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3" name="Text Box 33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4" name="Text Box 33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5" name="Text Box 33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6" name="Text Box 33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7" name="Text Box 33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8" name="Text Box 33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39" name="Text Box 33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0" name="Text Box 33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1" name="Text Box 33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2" name="Text Box 33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3" name="Text Box 33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4" name="Text Box 33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5" name="Text Box 33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6" name="Text Box 33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7" name="Text Box 33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8" name="Text Box 33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49" name="Text Box 33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0" name="Text Box 33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1" name="Text Box 33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2" name="Text Box 33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3" name="Text Box 33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4" name="Text Box 33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5" name="Text Box 33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6" name="Text Box 33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7" name="Text Box 33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8" name="Text Box 33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59" name="Text Box 33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0" name="Text Box 33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1" name="Text Box 33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2" name="Text Box 33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3" name="Text Box 33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4" name="Text Box 33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5" name="Text Box 33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6" name="Text Box 33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7" name="Text Box 33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8" name="Text Box 33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69" name="Text Box 33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0" name="Text Box 33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1" name="Text Box 33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2" name="Text Box 33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3" name="Text Box 33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4" name="Text Box 33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5" name="Text Box 33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6" name="Text Box 33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7" name="Text Box 33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8" name="Text Box 33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79" name="Text Box 33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0" name="Text Box 33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1" name="Text Box 34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2" name="Text Box 34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3" name="Text Box 34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4" name="Text Box 34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5" name="Text Box 34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6" name="Text Box 34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7" name="Text Box 34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8" name="Text Box 34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89" name="Text Box 34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0" name="Text Box 34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1" name="Text Box 34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2" name="Text Box 34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3" name="Text Box 34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4" name="Text Box 34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5" name="Text Box 34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6" name="Text Box 34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7" name="Text Box 34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8" name="Text Box 34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499" name="Text Box 34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0" name="Text Box 34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1" name="Text Box 34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2" name="Text Box 34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3" name="Text Box 34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4" name="Text Box 34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5" name="Text Box 34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6" name="Text Box 34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7" name="Text Box 34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8" name="Text Box 34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09" name="Text Box 34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0" name="Text Box 34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1" name="Text Box 34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2" name="Text Box 34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3" name="Text Box 34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4" name="Text Box 34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5" name="Text Box 34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6" name="Text Box 34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7" name="Text Box 34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8" name="Text Box 34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19" name="Text Box 34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0" name="Text Box 34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1" name="Text Box 34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2" name="Text Box 34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3" name="Text Box 34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4" name="Text Box 34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5" name="Text Box 34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6" name="Text Box 34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7" name="Text Box 34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8" name="Text Box 34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29" name="Text Box 34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0" name="Text Box 34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1" name="Text Box 34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2" name="Text Box 34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3" name="Text Box 34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4" name="Text Box 34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5" name="Text Box 34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6" name="Text Box 34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7" name="Text Box 34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8" name="Text Box 34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39" name="Text Box 34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0" name="Text Box 34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1" name="Text Box 34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2" name="Text Box 34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3" name="Text Box 34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4" name="Text Box 34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5" name="Text Box 34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6" name="Text Box 34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7" name="Text Box 34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8" name="Text Box 34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49" name="Text Box 34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0" name="Text Box 34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1" name="Text Box 34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2" name="Text Box 34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3" name="Text Box 34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4" name="Text Box 34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5" name="Text Box 34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6" name="Text Box 34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7" name="Text Box 34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8" name="Text Box 34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59" name="Text Box 34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0" name="Text Box 34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1" name="Text Box 34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2" name="Text Box 34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3" name="Text Box 34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4" name="Text Box 34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5" name="Text Box 34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6" name="Text Box 34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7" name="Text Box 34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8" name="Text Box 34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69" name="Text Box 34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0" name="Text Box 34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1" name="Text Box 34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2" name="Text Box 34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3" name="Text Box 34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4" name="Text Box 34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5" name="Text Box 34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6" name="Text Box 34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7" name="Text Box 34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8" name="Text Box 34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79" name="Text Box 34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0" name="Text Box 34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1" name="Text Box 35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2" name="Text Box 35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3" name="Text Box 35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4" name="Text Box 35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5" name="Text Box 35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6" name="Text Box 35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7" name="Text Box 35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8" name="Text Box 35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89" name="Text Box 35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0" name="Text Box 35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1" name="Text Box 35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2" name="Text Box 35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3" name="Text Box 35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4" name="Text Box 35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5" name="Text Box 35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6" name="Text Box 35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7" name="Text Box 35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8" name="Text Box 35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599" name="Text Box 35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0" name="Text Box 35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1" name="Text Box 35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2" name="Text Box 35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3" name="Text Box 35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4" name="Text Box 35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5" name="Text Box 35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6" name="Text Box 35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7" name="Text Box 35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8" name="Text Box 35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09" name="Text Box 35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0" name="Text Box 35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1" name="Text Box 35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2" name="Text Box 35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3" name="Text Box 35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4" name="Text Box 35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5" name="Text Box 35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6" name="Text Box 35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7" name="Text Box 35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8" name="Text Box 35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19" name="Text Box 35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0" name="Text Box 35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1" name="Text Box 35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2" name="Text Box 35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3" name="Text Box 35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4" name="Text Box 35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5" name="Text Box 35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6" name="Text Box 35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7" name="Text Box 35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8" name="Text Box 35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29" name="Text Box 35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0" name="Text Box 35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1" name="Text Box 35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2" name="Text Box 35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3" name="Text Box 35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4" name="Text Box 35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5" name="Text Box 35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6" name="Text Box 35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7" name="Text Box 35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8" name="Text Box 35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39" name="Text Box 35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0" name="Text Box 35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1" name="Text Box 35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2" name="Text Box 35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3" name="Text Box 35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4" name="Text Box 35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5" name="Text Box 35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6" name="Text Box 35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7" name="Text Box 35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8" name="Text Box 35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49" name="Text Box 35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0" name="Text Box 35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1" name="Text Box 35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2" name="Text Box 35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3" name="Text Box 35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4" name="Text Box 35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5" name="Text Box 35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6" name="Text Box 35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7" name="Text Box 35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8" name="Text Box 35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59" name="Text Box 35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0" name="Text Box 35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1" name="Text Box 35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2" name="Text Box 35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3" name="Text Box 35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4" name="Text Box 35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5" name="Text Box 35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6" name="Text Box 35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7" name="Text Box 35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8" name="Text Box 35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69" name="Text Box 35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0" name="Text Box 35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1" name="Text Box 35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2" name="Text Box 35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3" name="Text Box 35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4" name="Text Box 35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5" name="Text Box 35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6" name="Text Box 35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7" name="Text Box 35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8" name="Text Box 35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79" name="Text Box 35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0" name="Text Box 35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1" name="Text Box 36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2" name="Text Box 36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3" name="Text Box 36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4" name="Text Box 36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5" name="Text Box 36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6" name="Text Box 36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7" name="Text Box 36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8" name="Text Box 36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89" name="Text Box 36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0" name="Text Box 36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1" name="Text Box 36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2" name="Text Box 36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3" name="Text Box 36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4" name="Text Box 36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5" name="Text Box 36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6" name="Text Box 36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7" name="Text Box 36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8" name="Text Box 36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699" name="Text Box 36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0" name="Text Box 36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1" name="Text Box 36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2" name="Text Box 36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3" name="Text Box 36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4" name="Text Box 36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5" name="Text Box 36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6" name="Text Box 36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7" name="Text Box 36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8" name="Text Box 36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09" name="Text Box 36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0" name="Text Box 36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1" name="Text Box 36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2" name="Text Box 36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3" name="Text Box 36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4" name="Text Box 36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5" name="Text Box 36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6" name="Text Box 36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7" name="Text Box 36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8" name="Text Box 36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19" name="Text Box 36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0" name="Text Box 36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1" name="Text Box 36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2" name="Text Box 36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3" name="Text Box 36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4" name="Text Box 36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5" name="Text Box 36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6" name="Text Box 36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7" name="Text Box 36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8" name="Text Box 36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29" name="Text Box 36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0" name="Text Box 36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1" name="Text Box 36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2" name="Text Box 36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3" name="Text Box 36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4" name="Text Box 36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5" name="Text Box 36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6" name="Text Box 36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7" name="Text Box 36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8" name="Text Box 36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39" name="Text Box 36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0" name="Text Box 36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1" name="Text Box 36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2" name="Text Box 36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3" name="Text Box 36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4" name="Text Box 36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5" name="Text Box 36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6" name="Text Box 36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7" name="Text Box 36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8" name="Text Box 36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49" name="Text Box 36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0" name="Text Box 36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1" name="Text Box 36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2" name="Text Box 36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3" name="Text Box 36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4" name="Text Box 36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5" name="Text Box 36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6" name="Text Box 36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7" name="Text Box 36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8" name="Text Box 36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59" name="Text Box 36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0" name="Text Box 36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1" name="Text Box 36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2" name="Text Box 36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3" name="Text Box 36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4" name="Text Box 36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5" name="Text Box 36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6" name="Text Box 36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7" name="Text Box 36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8" name="Text Box 36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69" name="Text Box 36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0" name="Text Box 36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1" name="Text Box 36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2" name="Text Box 36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3" name="Text Box 36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4" name="Text Box 36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5" name="Text Box 36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6" name="Text Box 36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7" name="Text Box 36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8" name="Text Box 36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79" name="Text Box 36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0" name="Text Box 36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1" name="Text Box 37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2" name="Text Box 37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3" name="Text Box 37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4" name="Text Box 37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5" name="Text Box 37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6" name="Text Box 37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7" name="Text Box 37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8" name="Text Box 37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89" name="Text Box 37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0" name="Text Box 37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1" name="Text Box 37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2" name="Text Box 37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3" name="Text Box 37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4" name="Text Box 37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5" name="Text Box 37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6" name="Text Box 37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7" name="Text Box 37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8" name="Text Box 37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799" name="Text Box 37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0" name="Text Box 37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1" name="Text Box 37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2" name="Text Box 37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3" name="Text Box 37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4" name="Text Box 37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5" name="Text Box 37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6" name="Text Box 37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7" name="Text Box 37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8" name="Text Box 37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09" name="Text Box 37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0" name="Text Box 37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1" name="Text Box 37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2" name="Text Box 37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3" name="Text Box 37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4" name="Text Box 37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5" name="Text Box 37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6" name="Text Box 37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7" name="Text Box 37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8" name="Text Box 37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19" name="Text Box 37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0" name="Text Box 37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1" name="Text Box 37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2" name="Text Box 37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3" name="Text Box 37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4" name="Text Box 37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5" name="Text Box 37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6" name="Text Box 37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7" name="Text Box 37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8" name="Text Box 37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29" name="Text Box 37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0" name="Text Box 37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1" name="Text Box 37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2" name="Text Box 37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3" name="Text Box 37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4" name="Text Box 37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5" name="Text Box 37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6" name="Text Box 37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7" name="Text Box 37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8" name="Text Box 37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39" name="Text Box 37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0" name="Text Box 37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1" name="Text Box 37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2" name="Text Box 37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3" name="Text Box 37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4" name="Text Box 37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5" name="Text Box 37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6" name="Text Box 37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7" name="Text Box 37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8" name="Text Box 37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49" name="Text Box 37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0" name="Text Box 37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1" name="Text Box 37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2" name="Text Box 37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3" name="Text Box 37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4" name="Text Box 37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5" name="Text Box 37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6" name="Text Box 37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7" name="Text Box 37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8" name="Text Box 37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59" name="Text Box 37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0" name="Text Box 37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1" name="Text Box 37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2" name="Text Box 37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3" name="Text Box 37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4" name="Text Box 37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5" name="Text Box 37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6" name="Text Box 37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7" name="Text Box 37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8" name="Text Box 37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69" name="Text Box 37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0" name="Text Box 37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1" name="Text Box 37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2" name="Text Box 37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3" name="Text Box 37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4" name="Text Box 37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5" name="Text Box 37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6" name="Text Box 37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7" name="Text Box 37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8" name="Text Box 37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79" name="Text Box 37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0" name="Text Box 37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1" name="Text Box 38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2" name="Text Box 38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3" name="Text Box 38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4" name="Text Box 38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5" name="Text Box 38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6" name="Text Box 38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7" name="Text Box 38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8" name="Text Box 38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89" name="Text Box 38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0" name="Text Box 38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1" name="Text Box 38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2" name="Text Box 38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3" name="Text Box 38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4" name="Text Box 38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5" name="Text Box 38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6" name="Text Box 38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7" name="Text Box 38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8" name="Text Box 38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899" name="Text Box 38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0" name="Text Box 38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1" name="Text Box 38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2" name="Text Box 38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3" name="Text Box 38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4" name="Text Box 38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5" name="Text Box 38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6" name="Text Box 38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7" name="Text Box 38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8" name="Text Box 38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09" name="Text Box 38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0" name="Text Box 38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1" name="Text Box 38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2" name="Text Box 38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3" name="Text Box 38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4" name="Text Box 38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5" name="Text Box 38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6" name="Text Box 38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7" name="Text Box 38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8" name="Text Box 38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19" name="Text Box 38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0" name="Text Box 38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1" name="Text Box 38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2" name="Text Box 38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3" name="Text Box 38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4" name="Text Box 38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5" name="Text Box 38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6" name="Text Box 38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7" name="Text Box 38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8" name="Text Box 38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29" name="Text Box 38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0" name="Text Box 38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1" name="Text Box 38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2" name="Text Box 38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3" name="Text Box 38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4" name="Text Box 38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5" name="Text Box 38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6" name="Text Box 38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7" name="Text Box 38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8" name="Text Box 38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39" name="Text Box 38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0" name="Text Box 38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1" name="Text Box 38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2" name="Text Box 38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3" name="Text Box 38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4" name="Text Box 38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5" name="Text Box 38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6" name="Text Box 38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7" name="Text Box 38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8" name="Text Box 38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49" name="Text Box 38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0" name="Text Box 38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1" name="Text Box 38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2" name="Text Box 38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3" name="Text Box 38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4" name="Text Box 38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5" name="Text Box 38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6" name="Text Box 38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7" name="Text Box 38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8" name="Text Box 38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59" name="Text Box 38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0" name="Text Box 38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1" name="Text Box 38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2" name="Text Box 38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3" name="Text Box 38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4" name="Text Box 38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5" name="Text Box 38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6" name="Text Box 38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7" name="Text Box 38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8" name="Text Box 38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69" name="Text Box 38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0" name="Text Box 38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1" name="Text Box 38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2" name="Text Box 38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3" name="Text Box 38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4" name="Text Box 38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5" name="Text Box 38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6" name="Text Box 38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7" name="Text Box 38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8" name="Text Box 38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79" name="Text Box 38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0" name="Text Box 38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1" name="Text Box 39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2" name="Text Box 39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3" name="Text Box 39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4" name="Text Box 39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5" name="Text Box 39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6" name="Text Box 39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7" name="Text Box 39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8" name="Text Box 39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89" name="Text Box 39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0" name="Text Box 39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1" name="Text Box 39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2" name="Text Box 39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3" name="Text Box 39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4" name="Text Box 39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5" name="Text Box 39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6" name="Text Box 39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7" name="Text Box 39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8" name="Text Box 39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1999" name="Text Box 39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0" name="Text Box 39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1" name="Text Box 39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2" name="Text Box 39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3" name="Text Box 39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4" name="Text Box 39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5" name="Text Box 39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6" name="Text Box 39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7" name="Text Box 39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8" name="Text Box 39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09" name="Text Box 39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0" name="Text Box 39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1" name="Text Box 39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2" name="Text Box 39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3" name="Text Box 39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4" name="Text Box 39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5" name="Text Box 39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6" name="Text Box 39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7" name="Text Box 39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8" name="Text Box 39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19" name="Text Box 39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0" name="Text Box 39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1" name="Text Box 39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2" name="Text Box 39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3" name="Text Box 39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4" name="Text Box 39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5" name="Text Box 39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6" name="Text Box 39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7" name="Text Box 39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8" name="Text Box 39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29" name="Text Box 39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0" name="Text Box 39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1" name="Text Box 39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2" name="Text Box 39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3" name="Text Box 39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4" name="Text Box 39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5" name="Text Box 39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6" name="Text Box 39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7" name="Text Box 39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8" name="Text Box 39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39" name="Text Box 39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0" name="Text Box 39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1" name="Text Box 39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2" name="Text Box 39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3" name="Text Box 39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4" name="Text Box 39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5" name="Text Box 39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6" name="Text Box 39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7" name="Text Box 39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8" name="Text Box 39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49" name="Text Box 39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0" name="Text Box 39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1" name="Text Box 39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2" name="Text Box 39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3" name="Text Box 39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4" name="Text Box 39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5" name="Text Box 39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6" name="Text Box 39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7" name="Text Box 39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8" name="Text Box 39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59" name="Text Box 39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0" name="Text Box 39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1" name="Text Box 39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2" name="Text Box 39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3" name="Text Box 39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4" name="Text Box 39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5" name="Text Box 39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6" name="Text Box 39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7" name="Text Box 39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8" name="Text Box 39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69" name="Text Box 39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0" name="Text Box 39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1" name="Text Box 39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2" name="Text Box 39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3" name="Text Box 39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4" name="Text Box 39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5" name="Text Box 39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6" name="Text Box 39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7" name="Text Box 39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8" name="Text Box 39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79" name="Text Box 39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0" name="Text Box 39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1" name="Text Box 40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2" name="Text Box 40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3" name="Text Box 40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4" name="Text Box 40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5" name="Text Box 40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6" name="Text Box 40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7" name="Text Box 40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8" name="Text Box 40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89" name="Text Box 40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0" name="Text Box 40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1" name="Text Box 40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2" name="Text Box 40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3" name="Text Box 40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4" name="Text Box 40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5" name="Text Box 40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6" name="Text Box 40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7" name="Text Box 40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8" name="Text Box 40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099" name="Text Box 40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0" name="Text Box 40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1" name="Text Box 40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2" name="Text Box 40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3" name="Text Box 40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4" name="Text Box 40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5" name="Text Box 40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6" name="Text Box 40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7" name="Text Box 40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8" name="Text Box 40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09" name="Text Box 40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0" name="Text Box 40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1" name="Text Box 40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2" name="Text Box 40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3" name="Text Box 40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4" name="Text Box 40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5" name="Text Box 40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6" name="Text Box 40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7" name="Text Box 40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8" name="Text Box 40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19" name="Text Box 40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0" name="Text Box 40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1" name="Text Box 40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2" name="Text Box 40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3" name="Text Box 40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4" name="Text Box 40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5" name="Text Box 40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6" name="Text Box 40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7" name="Text Box 40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8" name="Text Box 40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29" name="Text Box 40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0" name="Text Box 40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1" name="Text Box 40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2" name="Text Box 40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3" name="Text Box 40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4" name="Text Box 40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5" name="Text Box 40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6" name="Text Box 40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7" name="Text Box 40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8" name="Text Box 40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39" name="Text Box 40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0" name="Text Box 40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1" name="Text Box 40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2" name="Text Box 40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3" name="Text Box 40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4" name="Text Box 40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5" name="Text Box 40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6" name="Text Box 40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7" name="Text Box 40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8" name="Text Box 40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49" name="Text Box 40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0" name="Text Box 40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1" name="Text Box 40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2" name="Text Box 40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3" name="Text Box 40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4" name="Text Box 40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5" name="Text Box 40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6" name="Text Box 40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7" name="Text Box 40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8" name="Text Box 40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59" name="Text Box 40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0" name="Text Box 40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1" name="Text Box 40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2" name="Text Box 40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3" name="Text Box 40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4" name="Text Box 40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5" name="Text Box 40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6" name="Text Box 40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7" name="Text Box 40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8" name="Text Box 40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69" name="Text Box 40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0" name="Text Box 40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1" name="Text Box 40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2" name="Text Box 40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3" name="Text Box 40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4" name="Text Box 40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5" name="Text Box 40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6" name="Text Box 40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7" name="Text Box 40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8" name="Text Box 40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79" name="Text Box 40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0" name="Text Box 40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1" name="Text Box 41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2" name="Text Box 41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3" name="Text Box 41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4" name="Text Box 41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5" name="Text Box 41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6" name="Text Box 41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7" name="Text Box 41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8" name="Text Box 41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89" name="Text Box 41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0" name="Text Box 41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1" name="Text Box 41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2" name="Text Box 41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3" name="Text Box 41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4" name="Text Box 41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5" name="Text Box 41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6" name="Text Box 41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7" name="Text Box 41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8" name="Text Box 41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199" name="Text Box 41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0" name="Text Box 41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1" name="Text Box 41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2" name="Text Box 41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3" name="Text Box 41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4" name="Text Box 41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5" name="Text Box 41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6" name="Text Box 41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7" name="Text Box 41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8" name="Text Box 41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09" name="Text Box 41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0" name="Text Box 41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1" name="Text Box 41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2" name="Text Box 41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3" name="Text Box 41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4" name="Text Box 41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5" name="Text Box 41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6" name="Text Box 41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7" name="Text Box 41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8" name="Text Box 41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19" name="Text Box 41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0" name="Text Box 41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1" name="Text Box 41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2" name="Text Box 41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3" name="Text Box 41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4" name="Text Box 41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5" name="Text Box 41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6" name="Text Box 41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7" name="Text Box 41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8" name="Text Box 41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29" name="Text Box 41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0" name="Text Box 41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1" name="Text Box 41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2" name="Text Box 41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3" name="Text Box 41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4" name="Text Box 41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5" name="Text Box 41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6" name="Text Box 41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7" name="Text Box 41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8" name="Text Box 41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39" name="Text Box 41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0" name="Text Box 41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1" name="Text Box 41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2" name="Text Box 41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3" name="Text Box 41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4" name="Text Box 41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5" name="Text Box 41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6" name="Text Box 41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7" name="Text Box 41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8" name="Text Box 41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49" name="Text Box 41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0" name="Text Box 41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1" name="Text Box 41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2" name="Text Box 41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3" name="Text Box 41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4" name="Text Box 41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5" name="Text Box 41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6" name="Text Box 41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7" name="Text Box 41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8" name="Text Box 41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59" name="Text Box 41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0" name="Text Box 41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1" name="Text Box 41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2" name="Text Box 41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3" name="Text Box 41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4" name="Text Box 41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5" name="Text Box 41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6" name="Text Box 41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7" name="Text Box 41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8" name="Text Box 41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69" name="Text Box 41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0" name="Text Box 41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1" name="Text Box 41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2" name="Text Box 41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3" name="Text Box 41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4" name="Text Box 41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5" name="Text Box 41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6" name="Text Box 41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7" name="Text Box 41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8" name="Text Box 41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79" name="Text Box 41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0" name="Text Box 41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1" name="Text Box 42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2" name="Text Box 42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3" name="Text Box 42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4" name="Text Box 42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5" name="Text Box 42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6" name="Text Box 42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7" name="Text Box 42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8" name="Text Box 42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89" name="Text Box 42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0" name="Text Box 42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1" name="Text Box 42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2" name="Text Box 42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3" name="Text Box 42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4" name="Text Box 42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5" name="Text Box 42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6" name="Text Box 42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7" name="Text Box 42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8" name="Text Box 42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299" name="Text Box 42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0" name="Text Box 42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1" name="Text Box 42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2" name="Text Box 42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3" name="Text Box 42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4" name="Text Box 42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5" name="Text Box 42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6" name="Text Box 42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7" name="Text Box 42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8" name="Text Box 42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09" name="Text Box 42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0" name="Text Box 42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1" name="Text Box 42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2" name="Text Box 42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3" name="Text Box 42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4" name="Text Box 42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5" name="Text Box 42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6" name="Text Box 42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7" name="Text Box 42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8" name="Text Box 42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19" name="Text Box 42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0" name="Text Box 42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1" name="Text Box 42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2" name="Text Box 42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3" name="Text Box 42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4" name="Text Box 42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5" name="Text Box 42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6" name="Text Box 42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7" name="Text Box 42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8" name="Text Box 42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29" name="Text Box 42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0" name="Text Box 42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1" name="Text Box 42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2" name="Text Box 42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3" name="Text Box 42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4" name="Text Box 42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5" name="Text Box 42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6" name="Text Box 42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7" name="Text Box 42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8" name="Text Box 42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39" name="Text Box 42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0" name="Text Box 42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1" name="Text Box 42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2" name="Text Box 42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3" name="Text Box 42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4" name="Text Box 42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5" name="Text Box 42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6" name="Text Box 42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7" name="Text Box 42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8" name="Text Box 42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49" name="Text Box 42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0" name="Text Box 42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1" name="Text Box 42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2" name="Text Box 42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3" name="Text Box 42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4" name="Text Box 42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5" name="Text Box 42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6" name="Text Box 42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7" name="Text Box 42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8" name="Text Box 42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59" name="Text Box 42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0" name="Text Box 42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1" name="Text Box 42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2" name="Text Box 42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3" name="Text Box 42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4" name="Text Box 42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5" name="Text Box 42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6" name="Text Box 42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7" name="Text Box 42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8" name="Text Box 42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69" name="Text Box 42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0" name="Text Box 42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1" name="Text Box 42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2" name="Text Box 42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3" name="Text Box 42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4" name="Text Box 42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5" name="Text Box 42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6" name="Text Box 42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7" name="Text Box 42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8" name="Text Box 42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79" name="Text Box 42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0" name="Text Box 42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1" name="Text Box 43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2" name="Text Box 43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3" name="Text Box 43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4" name="Text Box 43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5" name="Text Box 43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6" name="Text Box 43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7" name="Text Box 43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8" name="Text Box 43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89" name="Text Box 43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0" name="Text Box 43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1" name="Text Box 43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2" name="Text Box 43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3" name="Text Box 43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4" name="Text Box 43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5" name="Text Box 43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6" name="Text Box 43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7" name="Text Box 43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8" name="Text Box 43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399" name="Text Box 43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0" name="Text Box 43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1" name="Text Box 43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2" name="Text Box 43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3" name="Text Box 43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4" name="Text Box 43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5" name="Text Box 43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6" name="Text Box 43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7" name="Text Box 43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8" name="Text Box 43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09" name="Text Box 43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0" name="Text Box 43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1" name="Text Box 43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2" name="Text Box 43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3" name="Text Box 43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4" name="Text Box 43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5" name="Text Box 43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6" name="Text Box 43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7" name="Text Box 43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8" name="Text Box 43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19" name="Text Box 43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0" name="Text Box 43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1" name="Text Box 43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2" name="Text Box 43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3" name="Text Box 43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4" name="Text Box 43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5" name="Text Box 43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6" name="Text Box 43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7" name="Text Box 43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8" name="Text Box 43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29" name="Text Box 43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0" name="Text Box 43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1" name="Text Box 43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2" name="Text Box 43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3" name="Text Box 43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4" name="Text Box 43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5" name="Text Box 43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6" name="Text Box 43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7" name="Text Box 43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8" name="Text Box 43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39" name="Text Box 43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0" name="Text Box 43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1" name="Text Box 43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2" name="Text Box 43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3" name="Text Box 43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4" name="Text Box 43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5" name="Text Box 43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6" name="Text Box 43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7" name="Text Box 43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8" name="Text Box 43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49" name="Text Box 43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0" name="Text Box 43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1" name="Text Box 43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2" name="Text Box 43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3" name="Text Box 43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4" name="Text Box 43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5" name="Text Box 43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6" name="Text Box 43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7" name="Text Box 43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8" name="Text Box 43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59" name="Text Box 43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0" name="Text Box 43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1" name="Text Box 43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2" name="Text Box 43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3" name="Text Box 43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4" name="Text Box 43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5" name="Text Box 43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6" name="Text Box 43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7" name="Text Box 43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8" name="Text Box 43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69" name="Text Box 43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0" name="Text Box 43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1" name="Text Box 43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2" name="Text Box 43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3" name="Text Box 43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4" name="Text Box 43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5" name="Text Box 43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6" name="Text Box 43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7" name="Text Box 43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8" name="Text Box 43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79" name="Text Box 43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0" name="Text Box 43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1" name="Text Box 44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2" name="Text Box 44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3" name="Text Box 44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4" name="Text Box 44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5" name="Text Box 44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6" name="Text Box 44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7" name="Text Box 44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8" name="Text Box 44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89" name="Text Box 44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0" name="Text Box 44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1" name="Text Box 44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2" name="Text Box 44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3" name="Text Box 44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4" name="Text Box 44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5" name="Text Box 44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6" name="Text Box 44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7" name="Text Box 44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8" name="Text Box 44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499" name="Text Box 44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0" name="Text Box 44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1" name="Text Box 44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2" name="Text Box 44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3" name="Text Box 44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4" name="Text Box 44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5" name="Text Box 44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6" name="Text Box 44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7" name="Text Box 44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8" name="Text Box 44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09" name="Text Box 44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0" name="Text Box 44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1" name="Text Box 44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2" name="Text Box 44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3" name="Text Box 44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4" name="Text Box 44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5" name="Text Box 44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6" name="Text Box 44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7" name="Text Box 44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8" name="Text Box 44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19" name="Text Box 44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0" name="Text Box 44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1" name="Text Box 44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2" name="Text Box 44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3" name="Text Box 44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4" name="Text Box 44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5" name="Text Box 44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6" name="Text Box 44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7" name="Text Box 44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8" name="Text Box 44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29" name="Text Box 44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0" name="Text Box 44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1" name="Text Box 44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2" name="Text Box 44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3" name="Text Box 44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4" name="Text Box 44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5" name="Text Box 44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6" name="Text Box 44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7" name="Text Box 44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8" name="Text Box 44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39" name="Text Box 44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0" name="Text Box 44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1" name="Text Box 44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2" name="Text Box 44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3" name="Text Box 44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4" name="Text Box 44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5" name="Text Box 44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6" name="Text Box 44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7" name="Text Box 44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8" name="Text Box 44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49" name="Text Box 44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0" name="Text Box 44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1" name="Text Box 44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2" name="Text Box 44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3" name="Text Box 44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4" name="Text Box 44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5" name="Text Box 44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6" name="Text Box 44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7" name="Text Box 44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8" name="Text Box 44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59" name="Text Box 44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0" name="Text Box 44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1" name="Text Box 44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2" name="Text Box 44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3" name="Text Box 44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4" name="Text Box 44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5" name="Text Box 44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6" name="Text Box 44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7" name="Text Box 44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8" name="Text Box 44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69" name="Text Box 44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0" name="Text Box 44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1" name="Text Box 44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2" name="Text Box 44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3" name="Text Box 44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4" name="Text Box 44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5" name="Text Box 44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6" name="Text Box 44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7" name="Text Box 44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8" name="Text Box 44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79" name="Text Box 44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0" name="Text Box 44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1" name="Text Box 45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2" name="Text Box 45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3" name="Text Box 45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4" name="Text Box 45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5" name="Text Box 45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6" name="Text Box 45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7" name="Text Box 45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8" name="Text Box 45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89" name="Text Box 45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0" name="Text Box 45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1" name="Text Box 45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2" name="Text Box 45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3" name="Text Box 45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4" name="Text Box 45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5" name="Text Box 45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6" name="Text Box 45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7" name="Text Box 45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8" name="Text Box 45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599" name="Text Box 45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0" name="Text Box 45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1" name="Text Box 45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2" name="Text Box 45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3" name="Text Box 45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4" name="Text Box 45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5" name="Text Box 45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6" name="Text Box 45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7" name="Text Box 45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8" name="Text Box 45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09" name="Text Box 45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0" name="Text Box 45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1" name="Text Box 45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2" name="Text Box 45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3" name="Text Box 45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4" name="Text Box 45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5" name="Text Box 45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6" name="Text Box 45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7" name="Text Box 45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8" name="Text Box 45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19" name="Text Box 45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0" name="Text Box 45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1" name="Text Box 45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2" name="Text Box 45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3" name="Text Box 45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4" name="Text Box 45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5" name="Text Box 45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6" name="Text Box 45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7" name="Text Box 45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8" name="Text Box 45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29" name="Text Box 45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0" name="Text Box 45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1" name="Text Box 45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2" name="Text Box 45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3" name="Text Box 45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4" name="Text Box 45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5" name="Text Box 45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6" name="Text Box 45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7" name="Text Box 45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8" name="Text Box 45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39" name="Text Box 45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0" name="Text Box 45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1" name="Text Box 45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2" name="Text Box 45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3" name="Text Box 45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4" name="Text Box 45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5" name="Text Box 45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6" name="Text Box 45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7" name="Text Box 45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8" name="Text Box 45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49" name="Text Box 45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0" name="Text Box 45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1" name="Text Box 45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2" name="Text Box 45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3" name="Text Box 45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4" name="Text Box 45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5" name="Text Box 45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6" name="Text Box 45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7" name="Text Box 45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8" name="Text Box 45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59" name="Text Box 45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0" name="Text Box 45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1" name="Text Box 45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2" name="Text Box 45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3" name="Text Box 45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4" name="Text Box 45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5" name="Text Box 45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6" name="Text Box 45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7" name="Text Box 45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8" name="Text Box 45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69" name="Text Box 45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0" name="Text Box 45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1" name="Text Box 45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2" name="Text Box 45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3" name="Text Box 45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4" name="Text Box 45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5" name="Text Box 45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6" name="Text Box 45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7" name="Text Box 45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8" name="Text Box 45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79" name="Text Box 45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0" name="Text Box 45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1" name="Text Box 46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2" name="Text Box 46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3" name="Text Box 46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4" name="Text Box 46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5" name="Text Box 46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6" name="Text Box 46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7" name="Text Box 46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8" name="Text Box 46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89" name="Text Box 46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0" name="Text Box 46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1" name="Text Box 46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2" name="Text Box 46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3" name="Text Box 46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4" name="Text Box 46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5" name="Text Box 46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6" name="Text Box 46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7" name="Text Box 46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8" name="Text Box 46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699" name="Text Box 46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0" name="Text Box 46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1" name="Text Box 46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2" name="Text Box 46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3" name="Text Box 46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4" name="Text Box 46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5" name="Text Box 46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6" name="Text Box 46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7" name="Text Box 46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8" name="Text Box 46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09" name="Text Box 46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0" name="Text Box 46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1" name="Text Box 46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2" name="Text Box 46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3" name="Text Box 46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4" name="Text Box 46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5" name="Text Box 46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6" name="Text Box 46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7" name="Text Box 46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8" name="Text Box 46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19" name="Text Box 46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0" name="Text Box 46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1" name="Text Box 46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2" name="Text Box 46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3" name="Text Box 46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4" name="Text Box 46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5" name="Text Box 46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6" name="Text Box 46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7" name="Text Box 46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8" name="Text Box 46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29" name="Text Box 46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0" name="Text Box 46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1" name="Text Box 46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2" name="Text Box 46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3" name="Text Box 46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4" name="Text Box 46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5" name="Text Box 46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6" name="Text Box 46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7" name="Text Box 46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8" name="Text Box 46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39" name="Text Box 46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0" name="Text Box 46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1" name="Text Box 46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2" name="Text Box 46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3" name="Text Box 46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4" name="Text Box 46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5" name="Text Box 46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6" name="Text Box 46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7" name="Text Box 46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8" name="Text Box 46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49" name="Text Box 46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0" name="Text Box 46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1" name="Text Box 46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2" name="Text Box 46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3" name="Text Box 46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4" name="Text Box 46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5" name="Text Box 46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6" name="Text Box 46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7" name="Text Box 46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8" name="Text Box 46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59" name="Text Box 46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0" name="Text Box 46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1" name="Text Box 46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2" name="Text Box 46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3" name="Text Box 46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4" name="Text Box 46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5" name="Text Box 46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6" name="Text Box 46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7" name="Text Box 46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8" name="Text Box 46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69" name="Text Box 46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0" name="Text Box 46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1" name="Text Box 46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2" name="Text Box 46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3" name="Text Box 46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4" name="Text Box 46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5" name="Text Box 46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6" name="Text Box 46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7" name="Text Box 46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8" name="Text Box 46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79" name="Text Box 46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0" name="Text Box 46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1" name="Text Box 47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2" name="Text Box 47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3" name="Text Box 47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4" name="Text Box 47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5" name="Text Box 47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6" name="Text Box 47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7" name="Text Box 47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8" name="Text Box 47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89" name="Text Box 47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0" name="Text Box 47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1" name="Text Box 47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2" name="Text Box 47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3" name="Text Box 47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4" name="Text Box 47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5" name="Text Box 47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6" name="Text Box 47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7" name="Text Box 47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8" name="Text Box 47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799" name="Text Box 47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0" name="Text Box 47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1" name="Text Box 47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2" name="Text Box 47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3" name="Text Box 47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4" name="Text Box 47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5" name="Text Box 47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6" name="Text Box 47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7" name="Text Box 47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8" name="Text Box 47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09" name="Text Box 47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0" name="Text Box 47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1" name="Text Box 47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2" name="Text Box 47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3" name="Text Box 47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4" name="Text Box 47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5" name="Text Box 47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6" name="Text Box 47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7" name="Text Box 47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8" name="Text Box 47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19" name="Text Box 47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0" name="Text Box 47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1" name="Text Box 47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2" name="Text Box 47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3" name="Text Box 47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4" name="Text Box 47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5" name="Text Box 47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6" name="Text Box 47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7" name="Text Box 47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8" name="Text Box 47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29" name="Text Box 47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0" name="Text Box 47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1" name="Text Box 47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2" name="Text Box 47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3" name="Text Box 47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4" name="Text Box 47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5" name="Text Box 47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6" name="Text Box 47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7" name="Text Box 47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8" name="Text Box 47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39" name="Text Box 47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0" name="Text Box 47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1" name="Text Box 47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2" name="Text Box 47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3" name="Text Box 47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4" name="Text Box 47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5" name="Text Box 47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6" name="Text Box 47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7" name="Text Box 47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8" name="Text Box 47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49" name="Text Box 47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0" name="Text Box 47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1" name="Text Box 47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2" name="Text Box 47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3" name="Text Box 47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4" name="Text Box 47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5" name="Text Box 47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6" name="Text Box 47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7" name="Text Box 47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8" name="Text Box 47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59" name="Text Box 47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0" name="Text Box 47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1" name="Text Box 47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2" name="Text Box 47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3" name="Text Box 47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4" name="Text Box 47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5" name="Text Box 47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6" name="Text Box 47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7" name="Text Box 47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8" name="Text Box 47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69" name="Text Box 47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0" name="Text Box 47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1" name="Text Box 47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2" name="Text Box 47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3" name="Text Box 47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4" name="Text Box 47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5" name="Text Box 47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6" name="Text Box 47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7" name="Text Box 47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8" name="Text Box 47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79" name="Text Box 47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0" name="Text Box 47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1" name="Text Box 48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2" name="Text Box 48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3" name="Text Box 48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4" name="Text Box 48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5" name="Text Box 48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6" name="Text Box 48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7" name="Text Box 48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8" name="Text Box 48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89" name="Text Box 48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0" name="Text Box 48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1" name="Text Box 48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2" name="Text Box 48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3" name="Text Box 48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4" name="Text Box 48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5" name="Text Box 48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6" name="Text Box 48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7" name="Text Box 48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8" name="Text Box 48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899" name="Text Box 48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0" name="Text Box 48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1" name="Text Box 48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2" name="Text Box 48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3" name="Text Box 48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4" name="Text Box 48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5" name="Text Box 48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6" name="Text Box 48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7" name="Text Box 48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8" name="Text Box 48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09" name="Text Box 48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0" name="Text Box 48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1" name="Text Box 48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2" name="Text Box 48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3" name="Text Box 48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4" name="Text Box 48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5" name="Text Box 48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6" name="Text Box 48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7" name="Text Box 48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8" name="Text Box 48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19" name="Text Box 48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0" name="Text Box 48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1" name="Text Box 48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2" name="Text Box 48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3" name="Text Box 48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4" name="Text Box 48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5" name="Text Box 48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6" name="Text Box 48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7" name="Text Box 48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8" name="Text Box 48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29" name="Text Box 48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0" name="Text Box 48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1" name="Text Box 48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2" name="Text Box 48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3" name="Text Box 48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4" name="Text Box 48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5" name="Text Box 48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6" name="Text Box 48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7" name="Text Box 48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8" name="Text Box 48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39" name="Text Box 48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0" name="Text Box 48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1" name="Text Box 48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2" name="Text Box 48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3" name="Text Box 48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4" name="Text Box 48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5" name="Text Box 48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6" name="Text Box 48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7" name="Text Box 48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8" name="Text Box 48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49" name="Text Box 48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0" name="Text Box 48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1" name="Text Box 48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2" name="Text Box 48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3" name="Text Box 48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4" name="Text Box 48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5" name="Text Box 48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6" name="Text Box 48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7" name="Text Box 48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8" name="Text Box 48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59" name="Text Box 48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0" name="Text Box 48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1" name="Text Box 48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2" name="Text Box 48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3" name="Text Box 48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4" name="Text Box 48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5" name="Text Box 48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6" name="Text Box 48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7" name="Text Box 48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8" name="Text Box 48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69" name="Text Box 48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0" name="Text Box 48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1" name="Text Box 48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2" name="Text Box 48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3" name="Text Box 48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4" name="Text Box 48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5" name="Text Box 48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6" name="Text Box 48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7" name="Text Box 48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8" name="Text Box 48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79" name="Text Box 48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0" name="Text Box 48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1" name="Text Box 49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2" name="Text Box 49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3" name="Text Box 49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4" name="Text Box 49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5" name="Text Box 49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6" name="Text Box 49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7" name="Text Box 49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8" name="Text Box 49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89" name="Text Box 49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0" name="Text Box 49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1" name="Text Box 49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2" name="Text Box 49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3" name="Text Box 49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4" name="Text Box 49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5" name="Text Box 49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6" name="Text Box 49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7" name="Text Box 49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8" name="Text Box 49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2999" name="Text Box 49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0" name="Text Box 49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1" name="Text Box 49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2" name="Text Box 49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3" name="Text Box 49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4" name="Text Box 49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5" name="Text Box 49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6" name="Text Box 49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7" name="Text Box 49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8" name="Text Box 49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09" name="Text Box 49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0" name="Text Box 49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1" name="Text Box 49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2" name="Text Box 49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3" name="Text Box 49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4" name="Text Box 49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5" name="Text Box 49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6" name="Text Box 49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7" name="Text Box 49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8" name="Text Box 49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19" name="Text Box 49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0" name="Text Box 49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1" name="Text Box 49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2" name="Text Box 49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3" name="Text Box 49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4" name="Text Box 49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5" name="Text Box 49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6" name="Text Box 49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7" name="Text Box 49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8" name="Text Box 49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29" name="Text Box 49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0" name="Text Box 49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1" name="Text Box 49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2" name="Text Box 49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3" name="Text Box 49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4" name="Text Box 49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5" name="Text Box 49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6" name="Text Box 49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7" name="Text Box 49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8" name="Text Box 49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39" name="Text Box 49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0" name="Text Box 49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1" name="Text Box 49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2" name="Text Box 49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3" name="Text Box 49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4" name="Text Box 49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5" name="Text Box 49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6" name="Text Box 49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7" name="Text Box 49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8" name="Text Box 49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49" name="Text Box 49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0" name="Text Box 49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1" name="Text Box 49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2" name="Text Box 49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3" name="Text Box 49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4" name="Text Box 49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5" name="Text Box 49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6" name="Text Box 49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7" name="Text Box 49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8" name="Text Box 49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59" name="Text Box 49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0" name="Text Box 49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1" name="Text Box 49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2" name="Text Box 49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3" name="Text Box 49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4" name="Text Box 49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5" name="Text Box 49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6" name="Text Box 49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7" name="Text Box 49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8" name="Text Box 49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69" name="Text Box 49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0" name="Text Box 49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1" name="Text Box 49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2" name="Text Box 49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3" name="Text Box 49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4" name="Text Box 49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5" name="Text Box 49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6" name="Text Box 49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7" name="Text Box 49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8" name="Text Box 49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79" name="Text Box 49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0" name="Text Box 49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1" name="Text Box 50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2" name="Text Box 50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3" name="Text Box 50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4" name="Text Box 50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5" name="Text Box 50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6" name="Text Box 50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7" name="Text Box 50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8" name="Text Box 50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89" name="Text Box 50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0" name="Text Box 50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1" name="Text Box 50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2" name="Text Box 50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3" name="Text Box 50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4" name="Text Box 50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5" name="Text Box 50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6" name="Text Box 50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7" name="Text Box 50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8" name="Text Box 50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099" name="Text Box 50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0" name="Text Box 50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1" name="Text Box 50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2" name="Text Box 50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3" name="Text Box 50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4" name="Text Box 50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5" name="Text Box 50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6" name="Text Box 50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7" name="Text Box 50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8" name="Text Box 50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09" name="Text Box 50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0" name="Text Box 50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1" name="Text Box 50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2" name="Text Box 50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3" name="Text Box 50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4" name="Text Box 50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5" name="Text Box 50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6" name="Text Box 50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7" name="Text Box 50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8" name="Text Box 50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19" name="Text Box 50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0" name="Text Box 50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1" name="Text Box 50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2" name="Text Box 50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3" name="Text Box 50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4" name="Text Box 50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5" name="Text Box 50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6" name="Text Box 50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7" name="Text Box 50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8" name="Text Box 50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29" name="Text Box 50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0" name="Text Box 50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1" name="Text Box 50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2" name="Text Box 50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3" name="Text Box 50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4" name="Text Box 50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5" name="Text Box 50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6" name="Text Box 50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7" name="Text Box 50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8" name="Text Box 50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39" name="Text Box 50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0" name="Text Box 50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1" name="Text Box 50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2" name="Text Box 50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3" name="Text Box 50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4" name="Text Box 50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5" name="Text Box 50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6" name="Text Box 50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7" name="Text Box 50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8" name="Text Box 50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49" name="Text Box 50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0" name="Text Box 50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1" name="Text Box 50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2" name="Text Box 50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3" name="Text Box 50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4" name="Text Box 50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5" name="Text Box 50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6" name="Text Box 50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7" name="Text Box 50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8" name="Text Box 50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59" name="Text Box 50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0" name="Text Box 50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1" name="Text Box 50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2" name="Text Box 50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3" name="Text Box 50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4" name="Text Box 50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5" name="Text Box 50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6" name="Text Box 50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7" name="Text Box 50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8" name="Text Box 50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69" name="Text Box 50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0" name="Text Box 50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1" name="Text Box 50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2" name="Text Box 50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3" name="Text Box 50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4" name="Text Box 50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5" name="Text Box 50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6" name="Text Box 50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7" name="Text Box 50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8" name="Text Box 50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79" name="Text Box 50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0" name="Text Box 50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1" name="Text Box 51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2" name="Text Box 51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3" name="Text Box 51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4" name="Text Box 51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5" name="Text Box 51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6" name="Text Box 51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7" name="Text Box 51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8" name="Text Box 51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89" name="Text Box 51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0" name="Text Box 51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1" name="Text Box 51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2" name="Text Box 51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3" name="Text Box 51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4" name="Text Box 51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5" name="Text Box 51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6" name="Text Box 51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7" name="Text Box 51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8" name="Text Box 51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199" name="Text Box 51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0" name="Text Box 51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1" name="Text Box 51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2" name="Text Box 51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3" name="Text Box 51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4" name="Text Box 51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5" name="Text Box 51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6" name="Text Box 51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7" name="Text Box 51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8" name="Text Box 51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09" name="Text Box 51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0" name="Text Box 51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1" name="Text Box 51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2" name="Text Box 51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3" name="Text Box 51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4" name="Text Box 51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5" name="Text Box 51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6" name="Text Box 51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7" name="Text Box 51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8" name="Text Box 51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19" name="Text Box 51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0" name="Text Box 51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1" name="Text Box 51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2" name="Text Box 51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3" name="Text Box 51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4" name="Text Box 51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5" name="Text Box 51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6" name="Text Box 51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7" name="Text Box 51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8" name="Text Box 51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29" name="Text Box 51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0" name="Text Box 51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1" name="Text Box 51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2" name="Text Box 51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3" name="Text Box 51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4" name="Text Box 51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5" name="Text Box 51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6" name="Text Box 51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7" name="Text Box 51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8" name="Text Box 51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39" name="Text Box 51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0" name="Text Box 51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1" name="Text Box 51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2" name="Text Box 51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3" name="Text Box 51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4" name="Text Box 51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5" name="Text Box 51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6" name="Text Box 51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7" name="Text Box 51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8" name="Text Box 51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49" name="Text Box 51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0" name="Text Box 51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1" name="Text Box 51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2" name="Text Box 51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3" name="Text Box 51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4" name="Text Box 51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5" name="Text Box 51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6" name="Text Box 51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7" name="Text Box 51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8" name="Text Box 51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59" name="Text Box 51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0" name="Text Box 51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1" name="Text Box 51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2" name="Text Box 51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3" name="Text Box 51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4" name="Text Box 51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5" name="Text Box 51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6" name="Text Box 51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7" name="Text Box 51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8" name="Text Box 51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69" name="Text Box 51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0" name="Text Box 51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1" name="Text Box 51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2" name="Text Box 51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3" name="Text Box 51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4" name="Text Box 51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5" name="Text Box 51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6" name="Text Box 51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7" name="Text Box 51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8" name="Text Box 51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79" name="Text Box 51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0" name="Text Box 51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1" name="Text Box 52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2" name="Text Box 52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3" name="Text Box 52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4" name="Text Box 52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5" name="Text Box 52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6" name="Text Box 52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7" name="Text Box 52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8" name="Text Box 52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89" name="Text Box 52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0" name="Text Box 52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1" name="Text Box 52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2" name="Text Box 52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3" name="Text Box 52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4" name="Text Box 52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5" name="Text Box 52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6" name="Text Box 52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7" name="Text Box 52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8" name="Text Box 52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299" name="Text Box 52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0" name="Text Box 52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1" name="Text Box 52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2" name="Text Box 52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3" name="Text Box 52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4" name="Text Box 52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5" name="Text Box 52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6" name="Text Box 52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7" name="Text Box 52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8" name="Text Box 52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09" name="Text Box 52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0" name="Text Box 52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1" name="Text Box 52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2" name="Text Box 52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3" name="Text Box 52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4" name="Text Box 52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5" name="Text Box 52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6" name="Text Box 52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7" name="Text Box 52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8" name="Text Box 52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19" name="Text Box 52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0" name="Text Box 52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1" name="Text Box 52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2" name="Text Box 52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3" name="Text Box 52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4" name="Text Box 52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5" name="Text Box 52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6" name="Text Box 52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7" name="Text Box 52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8" name="Text Box 52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29" name="Text Box 52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0" name="Text Box 52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1" name="Text Box 52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2" name="Text Box 52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3" name="Text Box 52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4" name="Text Box 52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5" name="Text Box 52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6" name="Text Box 52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7" name="Text Box 52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8" name="Text Box 52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39" name="Text Box 52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0" name="Text Box 52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1" name="Text Box 52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2" name="Text Box 52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3" name="Text Box 52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4" name="Text Box 52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5" name="Text Box 52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6" name="Text Box 52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7" name="Text Box 52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8" name="Text Box 52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49" name="Text Box 52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0" name="Text Box 52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1" name="Text Box 52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2" name="Text Box 52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3" name="Text Box 52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4" name="Text Box 52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5" name="Text Box 52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6" name="Text Box 52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7" name="Text Box 52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8" name="Text Box 52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59" name="Text Box 52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0" name="Text Box 52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1" name="Text Box 52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2" name="Text Box 52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3" name="Text Box 52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4" name="Text Box 52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5" name="Text Box 52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6" name="Text Box 52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7" name="Text Box 52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8" name="Text Box 52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69" name="Text Box 52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0" name="Text Box 52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1" name="Text Box 52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2" name="Text Box 52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3" name="Text Box 52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4" name="Text Box 52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5" name="Text Box 52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6" name="Text Box 52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7" name="Text Box 52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8" name="Text Box 52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79" name="Text Box 52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0" name="Text Box 52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1" name="Text Box 53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2" name="Text Box 53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3" name="Text Box 53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4" name="Text Box 53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5" name="Text Box 53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6" name="Text Box 53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7" name="Text Box 53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8" name="Text Box 53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89" name="Text Box 530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0" name="Text Box 530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1" name="Text Box 531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2" name="Text Box 531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3" name="Text Box 531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4" name="Text Box 531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5" name="Text Box 531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6" name="Text Box 531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7" name="Text Box 531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8" name="Text Box 531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399" name="Text Box 531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0" name="Text Box 531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1" name="Text Box 532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2" name="Text Box 532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3" name="Text Box 532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4" name="Text Box 532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5" name="Text Box 532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6" name="Text Box 532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7" name="Text Box 532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8" name="Text Box 532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09" name="Text Box 532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0" name="Text Box 532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1" name="Text Box 533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2" name="Text Box 533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3" name="Text Box 533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4" name="Text Box 533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5" name="Text Box 533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6" name="Text Box 533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7" name="Text Box 533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8" name="Text Box 533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19" name="Text Box 533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0" name="Text Box 533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1" name="Text Box 534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2" name="Text Box 534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3" name="Text Box 534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4" name="Text Box 534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5" name="Text Box 534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6" name="Text Box 534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7" name="Text Box 534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8" name="Text Box 534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29" name="Text Box 534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0" name="Text Box 534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1" name="Text Box 535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2" name="Text Box 535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3" name="Text Box 535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4" name="Text Box 535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5" name="Text Box 535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6" name="Text Box 535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7" name="Text Box 535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8" name="Text Box 535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39" name="Text Box 535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0" name="Text Box 535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1" name="Text Box 536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2" name="Text Box 536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3" name="Text Box 536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4" name="Text Box 536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5" name="Text Box 536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6" name="Text Box 536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7" name="Text Box 536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8" name="Text Box 536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49" name="Text Box 536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0" name="Text Box 536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1" name="Text Box 537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2" name="Text Box 537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3" name="Text Box 537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4" name="Text Box 537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5" name="Text Box 537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6" name="Text Box 537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7" name="Text Box 537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8" name="Text Box 537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59" name="Text Box 537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0" name="Text Box 537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1" name="Text Box 538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2" name="Text Box 538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3" name="Text Box 538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4" name="Text Box 538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5" name="Text Box 538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6" name="Text Box 538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7" name="Text Box 538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8" name="Text Box 538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69" name="Text Box 538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0" name="Text Box 538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1" name="Text Box 539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2" name="Text Box 539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3" name="Text Box 539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4" name="Text Box 539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5" name="Text Box 539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6" name="Text Box 539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7" name="Text Box 539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8" name="Text Box 539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79" name="Text Box 5398"/>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0" name="Text Box 5399"/>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1" name="Text Box 5400"/>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2" name="Text Box 5401"/>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3" name="Text Box 5402"/>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4" name="Text Box 5403"/>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5" name="Text Box 5404"/>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6" name="Text Box 5405"/>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7" name="Text Box 5406"/>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19047</xdr:rowOff>
    </xdr:to>
    <xdr:sp macro="" textlink="">
      <xdr:nvSpPr>
        <xdr:cNvPr id="13488" name="Text Box 5407"/>
        <xdr:cNvSpPr txBox="1">
          <a:spLocks noChangeArrowheads="1"/>
        </xdr:cNvSpPr>
      </xdr:nvSpPr>
      <xdr:spPr bwMode="auto">
        <a:xfrm>
          <a:off x="4686300" y="133731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89" name="Text Box 5427"/>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0" name="Text Box 5428"/>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1" name="Text Box 5429"/>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2" name="Text Box 5430"/>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3" name="Text Box 5431"/>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4" name="Text Box 5432"/>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5" name="Text Box 5433"/>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6" name="Text Box 5434"/>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7" name="Text Box 5435"/>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8" name="Text Box 5436"/>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499" name="Text Box 5437"/>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0" name="Text Box 5438"/>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1" name="Text Box 5439"/>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2" name="Text Box 5440"/>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3" name="Text Box 5441"/>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4" name="Text Box 5442"/>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5" name="Text Box 5443"/>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6" name="Text Box 5444"/>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7" name="Text Box 5445"/>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8" name="Text Box 5446"/>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09" name="Text Box 5447"/>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0" name="Text Box 5448"/>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1" name="Text Box 5449"/>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2" name="Text Box 5450"/>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3" name="Text Box 5451"/>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4" name="Text Box 5452"/>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5" name="Text Box 5453"/>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6" name="Text Box 5454"/>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7" name="Text Box 5455"/>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8" name="Text Box 5456"/>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19" name="Text Box 5457"/>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0" name="Text Box 5458"/>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1" name="Text Box 5459"/>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2" name="Text Box 5460"/>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3" name="Text Box 5461"/>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4" name="Text Box 5462"/>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5" name="Text Box 5463"/>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6" name="Text Box 5464"/>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7" name="Text Box 5465"/>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8" name="Text Box 5466"/>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29" name="Text Box 5467"/>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702</xdr:row>
      <xdr:rowOff>0</xdr:rowOff>
    </xdr:from>
    <xdr:to>
      <xdr:col>4</xdr:col>
      <xdr:colOff>85725</xdr:colOff>
      <xdr:row>703</xdr:row>
      <xdr:rowOff>19050</xdr:rowOff>
    </xdr:to>
    <xdr:sp macro="" textlink="">
      <xdr:nvSpPr>
        <xdr:cNvPr id="13530" name="Text Box 5468"/>
        <xdr:cNvSpPr txBox="1">
          <a:spLocks noChangeArrowheads="1"/>
        </xdr:cNvSpPr>
      </xdr:nvSpPr>
      <xdr:spPr bwMode="auto">
        <a:xfrm>
          <a:off x="4686300" y="133731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1" name="Text Box 25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2" name="Text Box 25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3" name="Text Box 25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4" name="Text Box 25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5" name="Text Box 25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6" name="Text Box 25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7" name="Text Box 25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8" name="Text Box 25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39" name="Text Box 25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0" name="Text Box 25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1" name="Text Box 25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2" name="Text Box 25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3" name="Text Box 25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4" name="Text Box 25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5" name="Text Box 26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6" name="Text Box 26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7" name="Text Box 26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8" name="Text Box 26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49" name="Text Box 26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0" name="Text Box 26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1" name="Text Box 26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2" name="Text Box 26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3" name="Text Box 26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4" name="Text Box 26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5" name="Text Box 26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6" name="Text Box 26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7" name="Text Box 26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8" name="Text Box 26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59" name="Text Box 26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0" name="Text Box 26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1" name="Text Box 26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2" name="Text Box 26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3" name="Text Box 26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4" name="Text Box 26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5" name="Text Box 26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6" name="Text Box 26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7" name="Text Box 26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8" name="Text Box 26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69" name="Text Box 26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0" name="Text Box 26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1" name="Text Box 26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2" name="Text Box 26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3" name="Text Box 26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4" name="Text Box 26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5" name="Text Box 26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6" name="Text Box 26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7" name="Text Box 26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8" name="Text Box 26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79" name="Text Box 26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0" name="Text Box 26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1" name="Text Box 26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2" name="Text Box 26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3" name="Text Box 26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4" name="Text Box 26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5" name="Text Box 26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6" name="Text Box 26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7" name="Text Box 26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8" name="Text Box 26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89" name="Text Box 26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0" name="Text Box 26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1" name="Text Box 26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2" name="Text Box 26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3" name="Text Box 26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4" name="Text Box 26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5" name="Text Box 26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6" name="Text Box 26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7" name="Text Box 26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8" name="Text Box 26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599" name="Text Box 26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0" name="Text Box 26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1" name="Text Box 26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2" name="Text Box 26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3" name="Text Box 27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4" name="Text Box 27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5" name="Text Box 27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6" name="Text Box 27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7" name="Text Box 27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8" name="Text Box 27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09" name="Text Box 27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0" name="Text Box 27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1" name="Text Box 27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2" name="Text Box 27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3" name="Text Box 27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4" name="Text Box 27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5" name="Text Box 27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6" name="Text Box 27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7" name="Text Box 27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8" name="Text Box 27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19" name="Text Box 27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0" name="Text Box 27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1" name="Text Box 27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2" name="Text Box 27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3" name="Text Box 27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4" name="Text Box 27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5" name="Text Box 27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6" name="Text Box 27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7" name="Text Box 27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8" name="Text Box 27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29" name="Text Box 27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0" name="Text Box 27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1" name="Text Box 27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2" name="Text Box 27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3" name="Text Box 27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4" name="Text Box 27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5" name="Text Box 27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6" name="Text Box 27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7" name="Text Box 27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8" name="Text Box 27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39" name="Text Box 27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0" name="Text Box 27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1" name="Text Box 27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2" name="Text Box 27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3" name="Text Box 27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4" name="Text Box 27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5" name="Text Box 27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6" name="Text Box 27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7" name="Text Box 27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8" name="Text Box 27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49" name="Text Box 27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0" name="Text Box 27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1" name="Text Box 27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2" name="Text Box 27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3" name="Text Box 27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4" name="Text Box 27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5" name="Text Box 27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6" name="Text Box 27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7" name="Text Box 27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8" name="Text Box 27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59" name="Text Box 27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0" name="Text Box 27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1" name="Text Box 27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2" name="Text Box 27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3" name="Text Box 27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4" name="Text Box 27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5" name="Text Box 27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6" name="Text Box 27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7" name="Text Box 27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8" name="Text Box 27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69" name="Text Box 27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0" name="Text Box 27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1" name="Text Box 27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2" name="Text Box 27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3" name="Text Box 27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4" name="Text Box 27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5" name="Text Box 27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6" name="Text Box 27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7" name="Text Box 27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8" name="Text Box 27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79" name="Text Box 27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0" name="Text Box 27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1" name="Text Box 27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2" name="Text Box 27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3" name="Text Box 27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4" name="Text Box 27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5" name="Text Box 27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6" name="Text Box 27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7" name="Text Box 27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8" name="Text Box 27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89" name="Text Box 27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0" name="Text Box 27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1" name="Text Box 27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2" name="Text Box 27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3" name="Text Box 27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4" name="Text Box 27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5" name="Text Box 27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6" name="Text Box 27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7" name="Text Box 27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8" name="Text Box 27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699" name="Text Box 27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0" name="Text Box 27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1" name="Text Box 27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2" name="Text Box 27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3" name="Text Box 28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4" name="Text Box 28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5" name="Text Box 28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6" name="Text Box 28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7" name="Text Box 28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8" name="Text Box 28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09" name="Text Box 28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0" name="Text Box 28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1" name="Text Box 28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2" name="Text Box 28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3" name="Text Box 28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4" name="Text Box 28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5" name="Text Box 28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6" name="Text Box 28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7" name="Text Box 28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8" name="Text Box 28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19" name="Text Box 28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0" name="Text Box 28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1" name="Text Box 28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2" name="Text Box 28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3" name="Text Box 28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4" name="Text Box 28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5" name="Text Box 28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6" name="Text Box 28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7" name="Text Box 28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8" name="Text Box 28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29" name="Text Box 28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0" name="Text Box 28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1" name="Text Box 28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2" name="Text Box 28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3" name="Text Box 28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4" name="Text Box 28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5" name="Text Box 28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6" name="Text Box 28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7" name="Text Box 28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8" name="Text Box 28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39" name="Text Box 28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0" name="Text Box 28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1" name="Text Box 28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2" name="Text Box 28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3" name="Text Box 28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4" name="Text Box 28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5" name="Text Box 28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6" name="Text Box 28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7" name="Text Box 28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8" name="Text Box 28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49" name="Text Box 28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0" name="Text Box 28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1" name="Text Box 28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2" name="Text Box 28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3" name="Text Box 28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4" name="Text Box 28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5" name="Text Box 28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6" name="Text Box 28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7" name="Text Box 28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8" name="Text Box 28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59" name="Text Box 28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0" name="Text Box 28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1" name="Text Box 28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2" name="Text Box 28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3" name="Text Box 28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4" name="Text Box 28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5" name="Text Box 28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6" name="Text Box 28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7" name="Text Box 28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8" name="Text Box 28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69" name="Text Box 28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0" name="Text Box 28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1" name="Text Box 28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2" name="Text Box 28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3" name="Text Box 28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4" name="Text Box 28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5" name="Text Box 28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6" name="Text Box 28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7" name="Text Box 28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8" name="Text Box 28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79" name="Text Box 28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0" name="Text Box 28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1" name="Text Box 28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2" name="Text Box 28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3" name="Text Box 28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4" name="Text Box 28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5" name="Text Box 28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6" name="Text Box 28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7" name="Text Box 28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8" name="Text Box 28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89" name="Text Box 28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0" name="Text Box 28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1" name="Text Box 28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2" name="Text Box 28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3" name="Text Box 28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4" name="Text Box 28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5" name="Text Box 28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6" name="Text Box 28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7" name="Text Box 28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8" name="Text Box 28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799" name="Text Box 28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0" name="Text Box 28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1" name="Text Box 28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2" name="Text Box 28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3" name="Text Box 29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4" name="Text Box 29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5" name="Text Box 29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6" name="Text Box 29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7" name="Text Box 29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8" name="Text Box 29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09" name="Text Box 29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0" name="Text Box 29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1" name="Text Box 29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2" name="Text Box 29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3" name="Text Box 29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4" name="Text Box 29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5" name="Text Box 29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6" name="Text Box 29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7" name="Text Box 29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8" name="Text Box 29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19" name="Text Box 29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0" name="Text Box 29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1" name="Text Box 29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2" name="Text Box 29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3" name="Text Box 29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4" name="Text Box 29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5" name="Text Box 29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6" name="Text Box 29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7" name="Text Box 29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8" name="Text Box 29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29" name="Text Box 29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0" name="Text Box 29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1" name="Text Box 29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2" name="Text Box 29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3" name="Text Box 29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4" name="Text Box 29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5" name="Text Box 29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6" name="Text Box 29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7" name="Text Box 29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8" name="Text Box 29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39" name="Text Box 29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0" name="Text Box 29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1" name="Text Box 29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2" name="Text Box 29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3" name="Text Box 29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4" name="Text Box 29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5" name="Text Box 29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6" name="Text Box 29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7" name="Text Box 29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8" name="Text Box 29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49" name="Text Box 29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0" name="Text Box 29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1" name="Text Box 29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2" name="Text Box 29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3" name="Text Box 29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4" name="Text Box 29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5" name="Text Box 29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6" name="Text Box 29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7" name="Text Box 29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8" name="Text Box 29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59" name="Text Box 29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0" name="Text Box 29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1" name="Text Box 29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2" name="Text Box 29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3" name="Text Box 29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4" name="Text Box 29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5" name="Text Box 29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6" name="Text Box 29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7" name="Text Box 29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8" name="Text Box 29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69" name="Text Box 29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0" name="Text Box 29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1" name="Text Box 29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2" name="Text Box 29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3" name="Text Box 29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4" name="Text Box 29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5" name="Text Box 29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6" name="Text Box 29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7" name="Text Box 29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8" name="Text Box 29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79" name="Text Box 29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0" name="Text Box 29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1" name="Text Box 29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2" name="Text Box 29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3" name="Text Box 29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4" name="Text Box 29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5" name="Text Box 29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6" name="Text Box 29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7" name="Text Box 29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8" name="Text Box 29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89" name="Text Box 29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0" name="Text Box 29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1" name="Text Box 29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2" name="Text Box 29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3" name="Text Box 29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4" name="Text Box 29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5" name="Text Box 29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6" name="Text Box 29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7" name="Text Box 29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8" name="Text Box 29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899" name="Text Box 29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0" name="Text Box 29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1" name="Text Box 29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2" name="Text Box 29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3" name="Text Box 30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4" name="Text Box 30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5" name="Text Box 30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6" name="Text Box 30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7" name="Text Box 30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8" name="Text Box 30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09" name="Text Box 30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0" name="Text Box 30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1" name="Text Box 30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2" name="Text Box 30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3" name="Text Box 30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4" name="Text Box 30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5" name="Text Box 30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6" name="Text Box 30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7" name="Text Box 30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8" name="Text Box 30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19" name="Text Box 30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0" name="Text Box 30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1" name="Text Box 30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2" name="Text Box 30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3" name="Text Box 30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4" name="Text Box 30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5" name="Text Box 30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6" name="Text Box 30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7" name="Text Box 30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8" name="Text Box 30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29" name="Text Box 30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0" name="Text Box 30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1" name="Text Box 30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2" name="Text Box 30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3" name="Text Box 30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4" name="Text Box 30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5" name="Text Box 30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6" name="Text Box 30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7" name="Text Box 30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8" name="Text Box 30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39" name="Text Box 30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0" name="Text Box 30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1" name="Text Box 30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2" name="Text Box 30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3" name="Text Box 30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4" name="Text Box 30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5" name="Text Box 30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6" name="Text Box 30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7" name="Text Box 30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8" name="Text Box 30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49" name="Text Box 30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0" name="Text Box 30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1" name="Text Box 30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2" name="Text Box 30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3" name="Text Box 30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4" name="Text Box 30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5" name="Text Box 30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6" name="Text Box 30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7" name="Text Box 30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8" name="Text Box 30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59" name="Text Box 30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0" name="Text Box 30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1" name="Text Box 30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2" name="Text Box 30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3" name="Text Box 30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4" name="Text Box 30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5" name="Text Box 30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6" name="Text Box 30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7" name="Text Box 30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8" name="Text Box 30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69" name="Text Box 30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0" name="Text Box 30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1" name="Text Box 30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2" name="Text Box 30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3" name="Text Box 30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4" name="Text Box 30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5" name="Text Box 30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6" name="Text Box 30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7" name="Text Box 30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8" name="Text Box 30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79" name="Text Box 30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0" name="Text Box 30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1" name="Text Box 30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2" name="Text Box 30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3" name="Text Box 30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4" name="Text Box 30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5" name="Text Box 30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6" name="Text Box 30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7" name="Text Box 30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8" name="Text Box 30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89" name="Text Box 30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0" name="Text Box 30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1" name="Text Box 30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2" name="Text Box 30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3" name="Text Box 30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4" name="Text Box 30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5" name="Text Box 30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6" name="Text Box 30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7" name="Text Box 30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8" name="Text Box 30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3999" name="Text Box 30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0" name="Text Box 30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1" name="Text Box 30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2" name="Text Box 30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3" name="Text Box 31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4" name="Text Box 31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5" name="Text Box 31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6" name="Text Box 31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7" name="Text Box 31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8" name="Text Box 31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09" name="Text Box 31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0" name="Text Box 31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1" name="Text Box 31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2" name="Text Box 31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3" name="Text Box 31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4" name="Text Box 31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5" name="Text Box 31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6" name="Text Box 31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7" name="Text Box 31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8" name="Text Box 31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19" name="Text Box 31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0" name="Text Box 31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1" name="Text Box 31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2" name="Text Box 31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3" name="Text Box 31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4" name="Text Box 31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5" name="Text Box 31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6" name="Text Box 31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7" name="Text Box 31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8" name="Text Box 31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29" name="Text Box 31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0" name="Text Box 31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1" name="Text Box 31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2" name="Text Box 31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3" name="Text Box 31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4" name="Text Box 31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5" name="Text Box 31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6" name="Text Box 31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7" name="Text Box 31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8" name="Text Box 31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39" name="Text Box 31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0" name="Text Box 31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1" name="Text Box 31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2" name="Text Box 31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3" name="Text Box 31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4" name="Text Box 31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5" name="Text Box 31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6" name="Text Box 31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7" name="Text Box 31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8" name="Text Box 31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49" name="Text Box 31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0" name="Text Box 31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1" name="Text Box 31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2" name="Text Box 31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3" name="Text Box 31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4" name="Text Box 31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5" name="Text Box 31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6" name="Text Box 31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7" name="Text Box 31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8" name="Text Box 31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59" name="Text Box 31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0" name="Text Box 31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1" name="Text Box 31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2" name="Text Box 31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3" name="Text Box 31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4" name="Text Box 31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5" name="Text Box 31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6" name="Text Box 31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7" name="Text Box 31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8" name="Text Box 31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69" name="Text Box 31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0" name="Text Box 31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1" name="Text Box 31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2" name="Text Box 31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3" name="Text Box 31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4" name="Text Box 31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5" name="Text Box 31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6" name="Text Box 31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7" name="Text Box 31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8" name="Text Box 31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79" name="Text Box 31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0" name="Text Box 31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1" name="Text Box 31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2" name="Text Box 31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3" name="Text Box 31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4" name="Text Box 31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5" name="Text Box 31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6" name="Text Box 31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7" name="Text Box 31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8" name="Text Box 31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89" name="Text Box 31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0" name="Text Box 31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1" name="Text Box 31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2" name="Text Box 31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3" name="Text Box 31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4" name="Text Box 31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5" name="Text Box 31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6" name="Text Box 31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7" name="Text Box 31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8" name="Text Box 31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099" name="Text Box 31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0" name="Text Box 31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1" name="Text Box 31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2" name="Text Box 31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3" name="Text Box 32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4" name="Text Box 32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5" name="Text Box 32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6" name="Text Box 32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7" name="Text Box 32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8" name="Text Box 32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09" name="Text Box 32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0" name="Text Box 32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1" name="Text Box 32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2" name="Text Box 32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3" name="Text Box 32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4" name="Text Box 32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5" name="Text Box 32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6" name="Text Box 32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7" name="Text Box 32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8" name="Text Box 32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19" name="Text Box 32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0" name="Text Box 32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1" name="Text Box 32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2" name="Text Box 32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3" name="Text Box 32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4" name="Text Box 32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5" name="Text Box 32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6" name="Text Box 32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7" name="Text Box 32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8" name="Text Box 32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29" name="Text Box 32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0" name="Text Box 32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1" name="Text Box 32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2" name="Text Box 32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3" name="Text Box 32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4" name="Text Box 32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5" name="Text Box 32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6" name="Text Box 32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7" name="Text Box 32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8" name="Text Box 32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39" name="Text Box 32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0" name="Text Box 32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1" name="Text Box 32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2" name="Text Box 32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3" name="Text Box 32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4" name="Text Box 32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5" name="Text Box 32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6" name="Text Box 32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7" name="Text Box 32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8" name="Text Box 32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49" name="Text Box 32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0" name="Text Box 32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1" name="Text Box 32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2" name="Text Box 32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3" name="Text Box 32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4" name="Text Box 32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5" name="Text Box 32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6" name="Text Box 32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7" name="Text Box 32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8" name="Text Box 32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59" name="Text Box 32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0" name="Text Box 32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1" name="Text Box 32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2" name="Text Box 32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3" name="Text Box 32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4" name="Text Box 32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5" name="Text Box 32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6" name="Text Box 32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7" name="Text Box 32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8" name="Text Box 32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69" name="Text Box 32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0" name="Text Box 32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1" name="Text Box 32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2" name="Text Box 32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3" name="Text Box 32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4" name="Text Box 32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5" name="Text Box 32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6" name="Text Box 32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7" name="Text Box 32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8" name="Text Box 32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79" name="Text Box 32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0" name="Text Box 32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1" name="Text Box 32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2" name="Text Box 32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3" name="Text Box 32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4" name="Text Box 32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5" name="Text Box 32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6" name="Text Box 32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7" name="Text Box 32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8" name="Text Box 32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89" name="Text Box 32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0" name="Text Box 32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1" name="Text Box 32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2" name="Text Box 32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3" name="Text Box 32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4" name="Text Box 32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5" name="Text Box 32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6" name="Text Box 32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7" name="Text Box 32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8" name="Text Box 32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199" name="Text Box 32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0" name="Text Box 32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1" name="Text Box 32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2" name="Text Box 32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3" name="Text Box 33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4" name="Text Box 33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5" name="Text Box 33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6" name="Text Box 33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7" name="Text Box 33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8" name="Text Box 33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09" name="Text Box 33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0" name="Text Box 33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1" name="Text Box 33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2" name="Text Box 33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3" name="Text Box 33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4" name="Text Box 33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5" name="Text Box 33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6" name="Text Box 33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7" name="Text Box 33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8" name="Text Box 33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19" name="Text Box 33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0" name="Text Box 33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1" name="Text Box 33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2" name="Text Box 33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3" name="Text Box 33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4" name="Text Box 33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5" name="Text Box 33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6" name="Text Box 33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7" name="Text Box 33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8" name="Text Box 33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29" name="Text Box 33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0" name="Text Box 33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1" name="Text Box 33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2" name="Text Box 33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3" name="Text Box 33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4" name="Text Box 33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5" name="Text Box 33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6" name="Text Box 33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7" name="Text Box 33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8" name="Text Box 33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39" name="Text Box 33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0" name="Text Box 33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1" name="Text Box 33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2" name="Text Box 33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3" name="Text Box 33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4" name="Text Box 33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5" name="Text Box 33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6" name="Text Box 33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7" name="Text Box 33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8" name="Text Box 33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49" name="Text Box 33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0" name="Text Box 33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1" name="Text Box 33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2" name="Text Box 33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3" name="Text Box 33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4" name="Text Box 33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5" name="Text Box 33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6" name="Text Box 33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7" name="Text Box 33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8" name="Text Box 33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59" name="Text Box 33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0" name="Text Box 33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1" name="Text Box 33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2" name="Text Box 33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3" name="Text Box 33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4" name="Text Box 33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5" name="Text Box 33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6" name="Text Box 33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7" name="Text Box 33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8" name="Text Box 33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69" name="Text Box 33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0" name="Text Box 33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1" name="Text Box 33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2" name="Text Box 33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3" name="Text Box 33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4" name="Text Box 33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5" name="Text Box 33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6" name="Text Box 33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7" name="Text Box 33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8" name="Text Box 33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79" name="Text Box 33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0" name="Text Box 33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1" name="Text Box 33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2" name="Text Box 33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3" name="Text Box 33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4" name="Text Box 33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5" name="Text Box 33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6" name="Text Box 33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7" name="Text Box 33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8" name="Text Box 33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89" name="Text Box 33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0" name="Text Box 33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1" name="Text Box 33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2" name="Text Box 33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3" name="Text Box 33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4" name="Text Box 33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5" name="Text Box 33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6" name="Text Box 33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7" name="Text Box 33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8" name="Text Box 33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299" name="Text Box 33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0" name="Text Box 33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1" name="Text Box 33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2" name="Text Box 33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3" name="Text Box 34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4" name="Text Box 34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5" name="Text Box 34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6" name="Text Box 34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7" name="Text Box 34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8" name="Text Box 34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09" name="Text Box 34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0" name="Text Box 34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1" name="Text Box 34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2" name="Text Box 34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3" name="Text Box 34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4" name="Text Box 34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5" name="Text Box 34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6" name="Text Box 34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7" name="Text Box 34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8" name="Text Box 34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19" name="Text Box 34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0" name="Text Box 34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1" name="Text Box 34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2" name="Text Box 34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3" name="Text Box 34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4" name="Text Box 34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5" name="Text Box 34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6" name="Text Box 34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7" name="Text Box 34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8" name="Text Box 34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29" name="Text Box 34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0" name="Text Box 34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1" name="Text Box 34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2" name="Text Box 34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3" name="Text Box 34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4" name="Text Box 34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5" name="Text Box 34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6" name="Text Box 34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7" name="Text Box 34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8" name="Text Box 34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39" name="Text Box 34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0" name="Text Box 34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1" name="Text Box 34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2" name="Text Box 34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3" name="Text Box 34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4" name="Text Box 34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5" name="Text Box 34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6" name="Text Box 34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7" name="Text Box 34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8" name="Text Box 34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49" name="Text Box 34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0" name="Text Box 34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1" name="Text Box 34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2" name="Text Box 34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3" name="Text Box 34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4" name="Text Box 34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5" name="Text Box 34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6" name="Text Box 34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7" name="Text Box 34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8" name="Text Box 34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59" name="Text Box 34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0" name="Text Box 34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1" name="Text Box 34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2" name="Text Box 34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3" name="Text Box 34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4" name="Text Box 34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5" name="Text Box 34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6" name="Text Box 34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7" name="Text Box 34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8" name="Text Box 34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69" name="Text Box 34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0" name="Text Box 34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1" name="Text Box 34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2" name="Text Box 34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3" name="Text Box 34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4" name="Text Box 34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5" name="Text Box 34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6" name="Text Box 34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7" name="Text Box 34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8" name="Text Box 34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79" name="Text Box 34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0" name="Text Box 34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1" name="Text Box 34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2" name="Text Box 34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3" name="Text Box 34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4" name="Text Box 34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5" name="Text Box 34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6" name="Text Box 34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7" name="Text Box 34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8" name="Text Box 34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89" name="Text Box 34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0" name="Text Box 34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1" name="Text Box 34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2" name="Text Box 34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3" name="Text Box 34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4" name="Text Box 34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5" name="Text Box 34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6" name="Text Box 34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7" name="Text Box 34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8" name="Text Box 34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399" name="Text Box 34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0" name="Text Box 34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1" name="Text Box 34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2" name="Text Box 34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3" name="Text Box 35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4" name="Text Box 35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5" name="Text Box 35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6" name="Text Box 35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7" name="Text Box 35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8" name="Text Box 35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09" name="Text Box 35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0" name="Text Box 35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1" name="Text Box 35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2" name="Text Box 35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3" name="Text Box 35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4" name="Text Box 35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5" name="Text Box 35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6" name="Text Box 35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7" name="Text Box 35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8" name="Text Box 35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19" name="Text Box 35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0" name="Text Box 35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1" name="Text Box 35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2" name="Text Box 35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3" name="Text Box 35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4" name="Text Box 35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5" name="Text Box 35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6" name="Text Box 35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7" name="Text Box 35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8" name="Text Box 35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29" name="Text Box 35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0" name="Text Box 35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1" name="Text Box 35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2" name="Text Box 35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3" name="Text Box 35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4" name="Text Box 35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5" name="Text Box 35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6" name="Text Box 35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7" name="Text Box 35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8" name="Text Box 35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39" name="Text Box 35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0" name="Text Box 35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1" name="Text Box 35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2" name="Text Box 35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3" name="Text Box 35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4" name="Text Box 35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5" name="Text Box 35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6" name="Text Box 35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7" name="Text Box 35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8" name="Text Box 35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49" name="Text Box 35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0" name="Text Box 35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1" name="Text Box 35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2" name="Text Box 35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3" name="Text Box 35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4" name="Text Box 35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5" name="Text Box 35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6" name="Text Box 35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7" name="Text Box 35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8" name="Text Box 35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59" name="Text Box 35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0" name="Text Box 35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1" name="Text Box 35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2" name="Text Box 35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3" name="Text Box 35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4" name="Text Box 35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5" name="Text Box 35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6" name="Text Box 35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7" name="Text Box 35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8" name="Text Box 35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69" name="Text Box 35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0" name="Text Box 35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1" name="Text Box 35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2" name="Text Box 35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3" name="Text Box 35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4" name="Text Box 35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5" name="Text Box 35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6" name="Text Box 35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7" name="Text Box 35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8" name="Text Box 35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79" name="Text Box 35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0" name="Text Box 35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1" name="Text Box 35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2" name="Text Box 35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3" name="Text Box 35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4" name="Text Box 35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5" name="Text Box 35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6" name="Text Box 35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7" name="Text Box 35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8" name="Text Box 35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89" name="Text Box 35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0" name="Text Box 35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1" name="Text Box 35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2" name="Text Box 35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3" name="Text Box 35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4" name="Text Box 35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5" name="Text Box 35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6" name="Text Box 35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7" name="Text Box 35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8" name="Text Box 35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499" name="Text Box 35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0" name="Text Box 35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1" name="Text Box 35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2" name="Text Box 35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3" name="Text Box 36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4" name="Text Box 36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5" name="Text Box 36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6" name="Text Box 36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7" name="Text Box 36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8" name="Text Box 36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09" name="Text Box 36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0" name="Text Box 36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1" name="Text Box 36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2" name="Text Box 36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3" name="Text Box 36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4" name="Text Box 36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5" name="Text Box 36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6" name="Text Box 36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7" name="Text Box 36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8" name="Text Box 36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19" name="Text Box 36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0" name="Text Box 36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1" name="Text Box 36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2" name="Text Box 36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3" name="Text Box 36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4" name="Text Box 36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5" name="Text Box 36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6" name="Text Box 36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7" name="Text Box 36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8" name="Text Box 36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29" name="Text Box 36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0" name="Text Box 36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1" name="Text Box 36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2" name="Text Box 36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3" name="Text Box 36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4" name="Text Box 36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5" name="Text Box 36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6" name="Text Box 36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7" name="Text Box 36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8" name="Text Box 36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39" name="Text Box 36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0" name="Text Box 36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1" name="Text Box 36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2" name="Text Box 36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3" name="Text Box 36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4" name="Text Box 36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5" name="Text Box 36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6" name="Text Box 36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7" name="Text Box 36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8" name="Text Box 36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49" name="Text Box 36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0" name="Text Box 36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1" name="Text Box 36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2" name="Text Box 36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3" name="Text Box 36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4" name="Text Box 36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5" name="Text Box 36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6" name="Text Box 36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7" name="Text Box 36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8" name="Text Box 36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59" name="Text Box 36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0" name="Text Box 36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1" name="Text Box 36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2" name="Text Box 36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3" name="Text Box 36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4" name="Text Box 36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5" name="Text Box 36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6" name="Text Box 36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7" name="Text Box 36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8" name="Text Box 36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69" name="Text Box 36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0" name="Text Box 36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1" name="Text Box 36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2" name="Text Box 36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3" name="Text Box 36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4" name="Text Box 36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5" name="Text Box 36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6" name="Text Box 36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7" name="Text Box 36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8" name="Text Box 36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79" name="Text Box 36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0" name="Text Box 36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1" name="Text Box 36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2" name="Text Box 36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3" name="Text Box 36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4" name="Text Box 36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5" name="Text Box 36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6" name="Text Box 36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7" name="Text Box 36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8" name="Text Box 36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89" name="Text Box 36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0" name="Text Box 36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1" name="Text Box 36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2" name="Text Box 36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3" name="Text Box 36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4" name="Text Box 36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5" name="Text Box 36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6" name="Text Box 36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7" name="Text Box 36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8" name="Text Box 36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599" name="Text Box 36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0" name="Text Box 36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1" name="Text Box 36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2" name="Text Box 36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3" name="Text Box 37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4" name="Text Box 37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5" name="Text Box 37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6" name="Text Box 37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7" name="Text Box 37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8" name="Text Box 37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09" name="Text Box 37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0" name="Text Box 37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1" name="Text Box 37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2" name="Text Box 37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3" name="Text Box 37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4" name="Text Box 37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5" name="Text Box 37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6" name="Text Box 37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7" name="Text Box 37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8" name="Text Box 37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19" name="Text Box 37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0" name="Text Box 37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1" name="Text Box 37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2" name="Text Box 37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3" name="Text Box 37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4" name="Text Box 37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5" name="Text Box 37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6" name="Text Box 37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7" name="Text Box 37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8" name="Text Box 37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29" name="Text Box 37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0" name="Text Box 37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1" name="Text Box 37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2" name="Text Box 37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3" name="Text Box 37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4" name="Text Box 37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5" name="Text Box 37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6" name="Text Box 37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7" name="Text Box 37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8" name="Text Box 37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39" name="Text Box 37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0" name="Text Box 37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1" name="Text Box 37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2" name="Text Box 37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3" name="Text Box 37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4" name="Text Box 37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5" name="Text Box 37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6" name="Text Box 37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7" name="Text Box 37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8" name="Text Box 37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49" name="Text Box 37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0" name="Text Box 37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1" name="Text Box 37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2" name="Text Box 37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3" name="Text Box 37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4" name="Text Box 37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5" name="Text Box 37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6" name="Text Box 37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7" name="Text Box 37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8" name="Text Box 37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59" name="Text Box 37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0" name="Text Box 37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1" name="Text Box 37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2" name="Text Box 37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3" name="Text Box 37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4" name="Text Box 37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5" name="Text Box 37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6" name="Text Box 37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7" name="Text Box 37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8" name="Text Box 37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69" name="Text Box 37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0" name="Text Box 37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1" name="Text Box 37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2" name="Text Box 37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3" name="Text Box 37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4" name="Text Box 37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5" name="Text Box 37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6" name="Text Box 37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7" name="Text Box 37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8" name="Text Box 37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79" name="Text Box 37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0" name="Text Box 37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1" name="Text Box 37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2" name="Text Box 37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3" name="Text Box 37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4" name="Text Box 37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5" name="Text Box 37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6" name="Text Box 37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7" name="Text Box 37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8" name="Text Box 37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89" name="Text Box 37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0" name="Text Box 37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1" name="Text Box 37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2" name="Text Box 37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3" name="Text Box 37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4" name="Text Box 37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5" name="Text Box 37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6" name="Text Box 37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7" name="Text Box 37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8" name="Text Box 37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699" name="Text Box 37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0" name="Text Box 37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1" name="Text Box 37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2" name="Text Box 37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3" name="Text Box 38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4" name="Text Box 38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5" name="Text Box 38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6" name="Text Box 38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7" name="Text Box 38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8" name="Text Box 38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09" name="Text Box 38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0" name="Text Box 38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1" name="Text Box 38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2" name="Text Box 38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3" name="Text Box 38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4" name="Text Box 38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5" name="Text Box 38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6" name="Text Box 38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7" name="Text Box 38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8" name="Text Box 38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19" name="Text Box 38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0" name="Text Box 38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1" name="Text Box 38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2" name="Text Box 38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3" name="Text Box 38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4" name="Text Box 38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5" name="Text Box 38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6" name="Text Box 38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7" name="Text Box 38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8" name="Text Box 38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29" name="Text Box 38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0" name="Text Box 38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1" name="Text Box 38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2" name="Text Box 38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3" name="Text Box 38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4" name="Text Box 38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5" name="Text Box 38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6" name="Text Box 38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7" name="Text Box 38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8" name="Text Box 38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39" name="Text Box 38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0" name="Text Box 38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1" name="Text Box 38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2" name="Text Box 38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3" name="Text Box 38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4" name="Text Box 38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5" name="Text Box 38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6" name="Text Box 38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7" name="Text Box 38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8" name="Text Box 38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49" name="Text Box 38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0" name="Text Box 38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1" name="Text Box 38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2" name="Text Box 38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3" name="Text Box 38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4" name="Text Box 38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5" name="Text Box 38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6" name="Text Box 38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7" name="Text Box 38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8" name="Text Box 38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59" name="Text Box 38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0" name="Text Box 38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1" name="Text Box 38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2" name="Text Box 38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3" name="Text Box 38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4" name="Text Box 38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5" name="Text Box 38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6" name="Text Box 38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7" name="Text Box 38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8" name="Text Box 38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69" name="Text Box 38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0" name="Text Box 38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1" name="Text Box 38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2" name="Text Box 38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3" name="Text Box 38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4" name="Text Box 38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5" name="Text Box 38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6" name="Text Box 38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7" name="Text Box 38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8" name="Text Box 38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79" name="Text Box 38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0" name="Text Box 38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1" name="Text Box 38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2" name="Text Box 38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3" name="Text Box 38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4" name="Text Box 38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5" name="Text Box 38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6" name="Text Box 38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7" name="Text Box 38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8" name="Text Box 38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89" name="Text Box 38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0" name="Text Box 38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1" name="Text Box 38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2" name="Text Box 38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3" name="Text Box 38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4" name="Text Box 38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5" name="Text Box 38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6" name="Text Box 38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7" name="Text Box 38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8" name="Text Box 38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799" name="Text Box 38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0" name="Text Box 38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1" name="Text Box 38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2" name="Text Box 38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3" name="Text Box 39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4" name="Text Box 39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5" name="Text Box 39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6" name="Text Box 39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7" name="Text Box 39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8" name="Text Box 39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09" name="Text Box 39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0" name="Text Box 39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1" name="Text Box 39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2" name="Text Box 39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3" name="Text Box 39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4" name="Text Box 39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5" name="Text Box 39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6" name="Text Box 39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7" name="Text Box 39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8" name="Text Box 39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19" name="Text Box 39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0" name="Text Box 39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1" name="Text Box 39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2" name="Text Box 39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3" name="Text Box 39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4" name="Text Box 39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5" name="Text Box 39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6" name="Text Box 39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7" name="Text Box 39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8" name="Text Box 39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29" name="Text Box 39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0" name="Text Box 39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1" name="Text Box 39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2" name="Text Box 39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3" name="Text Box 39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4" name="Text Box 39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5" name="Text Box 39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6" name="Text Box 39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7" name="Text Box 39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8" name="Text Box 39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39" name="Text Box 39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0" name="Text Box 39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1" name="Text Box 39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2" name="Text Box 39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3" name="Text Box 39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4" name="Text Box 39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5" name="Text Box 39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6" name="Text Box 39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7" name="Text Box 39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8" name="Text Box 39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49" name="Text Box 39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0" name="Text Box 39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1" name="Text Box 39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2" name="Text Box 39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3" name="Text Box 39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4" name="Text Box 39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5" name="Text Box 39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6" name="Text Box 39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7" name="Text Box 39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8" name="Text Box 39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59" name="Text Box 39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0" name="Text Box 39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1" name="Text Box 39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2" name="Text Box 39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3" name="Text Box 39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4" name="Text Box 39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5" name="Text Box 39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6" name="Text Box 39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7" name="Text Box 39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8" name="Text Box 39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69" name="Text Box 39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0" name="Text Box 39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1" name="Text Box 39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2" name="Text Box 39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3" name="Text Box 39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4" name="Text Box 39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5" name="Text Box 39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6" name="Text Box 39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7" name="Text Box 39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8" name="Text Box 39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79" name="Text Box 39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0" name="Text Box 39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1" name="Text Box 39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2" name="Text Box 39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3" name="Text Box 39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4" name="Text Box 39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5" name="Text Box 39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6" name="Text Box 39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7" name="Text Box 39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8" name="Text Box 39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89" name="Text Box 39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0" name="Text Box 39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1" name="Text Box 39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2" name="Text Box 39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3" name="Text Box 39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4" name="Text Box 39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5" name="Text Box 39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6" name="Text Box 39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7" name="Text Box 39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8" name="Text Box 39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899" name="Text Box 39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0" name="Text Box 39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1" name="Text Box 39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2" name="Text Box 39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3" name="Text Box 40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4" name="Text Box 40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5" name="Text Box 40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6" name="Text Box 40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7" name="Text Box 40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8" name="Text Box 40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09" name="Text Box 40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0" name="Text Box 40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1" name="Text Box 40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2" name="Text Box 40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3" name="Text Box 40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4" name="Text Box 40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5" name="Text Box 40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6" name="Text Box 40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7" name="Text Box 40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8" name="Text Box 40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19" name="Text Box 40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0" name="Text Box 40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1" name="Text Box 40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2" name="Text Box 40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3" name="Text Box 40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4" name="Text Box 40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5" name="Text Box 40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6" name="Text Box 40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7" name="Text Box 40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8" name="Text Box 40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29" name="Text Box 40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0" name="Text Box 40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1" name="Text Box 40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2" name="Text Box 40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3" name="Text Box 40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4" name="Text Box 40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5" name="Text Box 40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6" name="Text Box 40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7" name="Text Box 40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8" name="Text Box 40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39" name="Text Box 40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0" name="Text Box 40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1" name="Text Box 40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2" name="Text Box 40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3" name="Text Box 40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4" name="Text Box 40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5" name="Text Box 40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6" name="Text Box 40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7" name="Text Box 40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8" name="Text Box 40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49" name="Text Box 40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0" name="Text Box 40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1" name="Text Box 40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2" name="Text Box 40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3" name="Text Box 40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4" name="Text Box 40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5" name="Text Box 40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6" name="Text Box 40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7" name="Text Box 40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8" name="Text Box 40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59" name="Text Box 40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0" name="Text Box 40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1" name="Text Box 40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2" name="Text Box 40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3" name="Text Box 40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4" name="Text Box 40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5" name="Text Box 40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6" name="Text Box 40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7" name="Text Box 40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8" name="Text Box 40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69" name="Text Box 40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0" name="Text Box 40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1" name="Text Box 40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2" name="Text Box 40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3" name="Text Box 40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4" name="Text Box 40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5" name="Text Box 40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6" name="Text Box 40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7" name="Text Box 40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8" name="Text Box 40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79" name="Text Box 40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0" name="Text Box 40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1" name="Text Box 40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2" name="Text Box 40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3" name="Text Box 40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4" name="Text Box 40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5" name="Text Box 40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6" name="Text Box 40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7" name="Text Box 40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8" name="Text Box 40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89" name="Text Box 40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0" name="Text Box 40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1" name="Text Box 40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2" name="Text Box 40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3" name="Text Box 40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4" name="Text Box 40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5" name="Text Box 40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6" name="Text Box 40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7" name="Text Box 40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8" name="Text Box 40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4999" name="Text Box 40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0" name="Text Box 40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1" name="Text Box 40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2" name="Text Box 40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3" name="Text Box 41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4" name="Text Box 41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5" name="Text Box 41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6" name="Text Box 41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7" name="Text Box 41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8" name="Text Box 41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09" name="Text Box 41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0" name="Text Box 41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1" name="Text Box 41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2" name="Text Box 41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3" name="Text Box 41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4" name="Text Box 41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5" name="Text Box 41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6" name="Text Box 41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7" name="Text Box 41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8" name="Text Box 41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19" name="Text Box 41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0" name="Text Box 41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1" name="Text Box 41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2" name="Text Box 41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3" name="Text Box 41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4" name="Text Box 41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5" name="Text Box 41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6" name="Text Box 41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7" name="Text Box 41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8" name="Text Box 41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29" name="Text Box 41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0" name="Text Box 41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1" name="Text Box 41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2" name="Text Box 41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3" name="Text Box 41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4" name="Text Box 41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5" name="Text Box 41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6" name="Text Box 41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7" name="Text Box 41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8" name="Text Box 41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39" name="Text Box 41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0" name="Text Box 41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1" name="Text Box 41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2" name="Text Box 41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3" name="Text Box 41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4" name="Text Box 41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5" name="Text Box 41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6" name="Text Box 41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7" name="Text Box 41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8" name="Text Box 41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49" name="Text Box 41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0" name="Text Box 41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1" name="Text Box 41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2" name="Text Box 41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3" name="Text Box 41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4" name="Text Box 41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5" name="Text Box 41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6" name="Text Box 41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7" name="Text Box 41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8" name="Text Box 41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59" name="Text Box 41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0" name="Text Box 41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1" name="Text Box 41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2" name="Text Box 41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3" name="Text Box 41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4" name="Text Box 41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5" name="Text Box 41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6" name="Text Box 41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7" name="Text Box 41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8" name="Text Box 41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69" name="Text Box 41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0" name="Text Box 41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1" name="Text Box 41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2" name="Text Box 41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3" name="Text Box 41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4" name="Text Box 41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5" name="Text Box 41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6" name="Text Box 41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7" name="Text Box 41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8" name="Text Box 41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79" name="Text Box 41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0" name="Text Box 41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1" name="Text Box 41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2" name="Text Box 41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3" name="Text Box 41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4" name="Text Box 41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5" name="Text Box 41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6" name="Text Box 41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7" name="Text Box 41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8" name="Text Box 41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89" name="Text Box 41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0" name="Text Box 41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1" name="Text Box 41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2" name="Text Box 41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3" name="Text Box 41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4" name="Text Box 41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5" name="Text Box 41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6" name="Text Box 41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7" name="Text Box 41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8" name="Text Box 41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099" name="Text Box 41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0" name="Text Box 41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1" name="Text Box 41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2" name="Text Box 41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3" name="Text Box 42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4" name="Text Box 42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5" name="Text Box 42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6" name="Text Box 42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7" name="Text Box 42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8" name="Text Box 42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09" name="Text Box 42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0" name="Text Box 42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1" name="Text Box 42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2" name="Text Box 42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3" name="Text Box 42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4" name="Text Box 42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5" name="Text Box 42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6" name="Text Box 42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7" name="Text Box 42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8" name="Text Box 42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19" name="Text Box 42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0" name="Text Box 42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1" name="Text Box 42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2" name="Text Box 42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3" name="Text Box 42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4" name="Text Box 42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5" name="Text Box 42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6" name="Text Box 42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7" name="Text Box 42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8" name="Text Box 42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29" name="Text Box 42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0" name="Text Box 42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1" name="Text Box 42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2" name="Text Box 42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3" name="Text Box 42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4" name="Text Box 42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5" name="Text Box 42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6" name="Text Box 42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7" name="Text Box 42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8" name="Text Box 42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39" name="Text Box 42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0" name="Text Box 42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1" name="Text Box 42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2" name="Text Box 42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3" name="Text Box 42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4" name="Text Box 42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5" name="Text Box 42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6" name="Text Box 42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7" name="Text Box 42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8" name="Text Box 42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49" name="Text Box 42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0" name="Text Box 42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1" name="Text Box 42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2" name="Text Box 42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3" name="Text Box 42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4" name="Text Box 42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5" name="Text Box 42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6" name="Text Box 42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7" name="Text Box 42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8" name="Text Box 42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59" name="Text Box 42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0" name="Text Box 42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1" name="Text Box 42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2" name="Text Box 42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3" name="Text Box 42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4" name="Text Box 42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5" name="Text Box 42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6" name="Text Box 42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7" name="Text Box 42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8" name="Text Box 42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69" name="Text Box 42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0" name="Text Box 42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1" name="Text Box 42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2" name="Text Box 42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3" name="Text Box 42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4" name="Text Box 42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5" name="Text Box 42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6" name="Text Box 42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7" name="Text Box 42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8" name="Text Box 42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79" name="Text Box 42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0" name="Text Box 42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1" name="Text Box 42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2" name="Text Box 42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3" name="Text Box 42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4" name="Text Box 42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5" name="Text Box 42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6" name="Text Box 42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7" name="Text Box 42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8" name="Text Box 42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89" name="Text Box 42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0" name="Text Box 42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1" name="Text Box 42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2" name="Text Box 42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3" name="Text Box 42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4" name="Text Box 42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5" name="Text Box 42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6" name="Text Box 42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7" name="Text Box 42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8" name="Text Box 42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199" name="Text Box 42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0" name="Text Box 42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1" name="Text Box 42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2" name="Text Box 42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3" name="Text Box 43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4" name="Text Box 43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5" name="Text Box 43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6" name="Text Box 43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7" name="Text Box 43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8" name="Text Box 43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09" name="Text Box 43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0" name="Text Box 43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1" name="Text Box 43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2" name="Text Box 43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3" name="Text Box 43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4" name="Text Box 43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5" name="Text Box 43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6" name="Text Box 43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7" name="Text Box 43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8" name="Text Box 43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19" name="Text Box 43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0" name="Text Box 43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1" name="Text Box 43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2" name="Text Box 43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3" name="Text Box 43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4" name="Text Box 43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5" name="Text Box 43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6" name="Text Box 43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7" name="Text Box 43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8" name="Text Box 43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29" name="Text Box 43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0" name="Text Box 43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1" name="Text Box 43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2" name="Text Box 43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3" name="Text Box 43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4" name="Text Box 43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5" name="Text Box 43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6" name="Text Box 43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7" name="Text Box 43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8" name="Text Box 43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39" name="Text Box 43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0" name="Text Box 43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1" name="Text Box 43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2" name="Text Box 43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3" name="Text Box 43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4" name="Text Box 43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5" name="Text Box 43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6" name="Text Box 43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7" name="Text Box 43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8" name="Text Box 43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49" name="Text Box 43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0" name="Text Box 43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1" name="Text Box 43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2" name="Text Box 43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3" name="Text Box 43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4" name="Text Box 43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5" name="Text Box 43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6" name="Text Box 43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7" name="Text Box 43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8" name="Text Box 43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59" name="Text Box 43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0" name="Text Box 43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1" name="Text Box 43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2" name="Text Box 43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3" name="Text Box 43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4" name="Text Box 43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5" name="Text Box 43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6" name="Text Box 43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7" name="Text Box 43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8" name="Text Box 43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69" name="Text Box 43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0" name="Text Box 43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1" name="Text Box 43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2" name="Text Box 43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3" name="Text Box 43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4" name="Text Box 43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5" name="Text Box 43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6" name="Text Box 43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7" name="Text Box 43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8" name="Text Box 43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79" name="Text Box 43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0" name="Text Box 43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1" name="Text Box 43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2" name="Text Box 43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3" name="Text Box 43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4" name="Text Box 43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5" name="Text Box 43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6" name="Text Box 43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7" name="Text Box 43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8" name="Text Box 43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89" name="Text Box 43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0" name="Text Box 43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1" name="Text Box 43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2" name="Text Box 43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3" name="Text Box 43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4" name="Text Box 43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5" name="Text Box 43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6" name="Text Box 43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7" name="Text Box 43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8" name="Text Box 43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299" name="Text Box 43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0" name="Text Box 43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1" name="Text Box 43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2" name="Text Box 43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3" name="Text Box 44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4" name="Text Box 44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5" name="Text Box 44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6" name="Text Box 44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7" name="Text Box 44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8" name="Text Box 44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09" name="Text Box 44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0" name="Text Box 44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1" name="Text Box 44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2" name="Text Box 44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3" name="Text Box 44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4" name="Text Box 44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5" name="Text Box 44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6" name="Text Box 44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7" name="Text Box 44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8" name="Text Box 44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19" name="Text Box 44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0" name="Text Box 44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1" name="Text Box 44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2" name="Text Box 44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3" name="Text Box 44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4" name="Text Box 44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5" name="Text Box 44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6" name="Text Box 44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7" name="Text Box 44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8" name="Text Box 44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29" name="Text Box 44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0" name="Text Box 44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1" name="Text Box 44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2" name="Text Box 44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3" name="Text Box 44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4" name="Text Box 44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5" name="Text Box 44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6" name="Text Box 44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7" name="Text Box 44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8" name="Text Box 44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39" name="Text Box 44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0" name="Text Box 44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1" name="Text Box 44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2" name="Text Box 44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3" name="Text Box 44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4" name="Text Box 44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5" name="Text Box 44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6" name="Text Box 44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7" name="Text Box 44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8" name="Text Box 44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49" name="Text Box 44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0" name="Text Box 44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1" name="Text Box 44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2" name="Text Box 44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3" name="Text Box 44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4" name="Text Box 44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5" name="Text Box 44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6" name="Text Box 44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7" name="Text Box 44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8" name="Text Box 44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59" name="Text Box 44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0" name="Text Box 44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1" name="Text Box 44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2" name="Text Box 44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3" name="Text Box 44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4" name="Text Box 44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5" name="Text Box 44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6" name="Text Box 44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7" name="Text Box 44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8" name="Text Box 44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69" name="Text Box 44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0" name="Text Box 44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1" name="Text Box 44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2" name="Text Box 44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3" name="Text Box 44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4" name="Text Box 44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5" name="Text Box 44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6" name="Text Box 44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7" name="Text Box 44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8" name="Text Box 44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79" name="Text Box 44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0" name="Text Box 44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1" name="Text Box 44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2" name="Text Box 44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3" name="Text Box 44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4" name="Text Box 44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5" name="Text Box 44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6" name="Text Box 44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7" name="Text Box 44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8" name="Text Box 44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89" name="Text Box 44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0" name="Text Box 44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1" name="Text Box 44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2" name="Text Box 44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3" name="Text Box 44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4" name="Text Box 44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5" name="Text Box 44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6" name="Text Box 44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7" name="Text Box 44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8" name="Text Box 44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399" name="Text Box 44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0" name="Text Box 44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1" name="Text Box 44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2" name="Text Box 44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3" name="Text Box 45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4" name="Text Box 45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5" name="Text Box 45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6" name="Text Box 45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7" name="Text Box 45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8" name="Text Box 45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09" name="Text Box 45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0" name="Text Box 45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1" name="Text Box 45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2" name="Text Box 45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3" name="Text Box 45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4" name="Text Box 45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5" name="Text Box 45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6" name="Text Box 45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7" name="Text Box 45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8" name="Text Box 45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19" name="Text Box 45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0" name="Text Box 45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1" name="Text Box 45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2" name="Text Box 45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3" name="Text Box 45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4" name="Text Box 45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5" name="Text Box 45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6" name="Text Box 45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7" name="Text Box 45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8" name="Text Box 45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29" name="Text Box 45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0" name="Text Box 45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1" name="Text Box 45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2" name="Text Box 45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3" name="Text Box 45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4" name="Text Box 45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5" name="Text Box 45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6" name="Text Box 45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7" name="Text Box 45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8" name="Text Box 45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39" name="Text Box 45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0" name="Text Box 45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1" name="Text Box 45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2" name="Text Box 45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3" name="Text Box 45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4" name="Text Box 45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5" name="Text Box 45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6" name="Text Box 45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7" name="Text Box 45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8" name="Text Box 45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49" name="Text Box 45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0" name="Text Box 45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1" name="Text Box 45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2" name="Text Box 45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3" name="Text Box 45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4" name="Text Box 45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5" name="Text Box 45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6" name="Text Box 45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7" name="Text Box 45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8" name="Text Box 45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59" name="Text Box 45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0" name="Text Box 45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1" name="Text Box 45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2" name="Text Box 45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3" name="Text Box 45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4" name="Text Box 45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5" name="Text Box 45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6" name="Text Box 45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7" name="Text Box 45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8" name="Text Box 45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69" name="Text Box 45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0" name="Text Box 45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1" name="Text Box 45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2" name="Text Box 45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3" name="Text Box 45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4" name="Text Box 45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5" name="Text Box 45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6" name="Text Box 45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7" name="Text Box 45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8" name="Text Box 45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79" name="Text Box 45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0" name="Text Box 45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1" name="Text Box 45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2" name="Text Box 45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3" name="Text Box 45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4" name="Text Box 45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5" name="Text Box 45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6" name="Text Box 45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7" name="Text Box 45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8" name="Text Box 45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89" name="Text Box 45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0" name="Text Box 45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1" name="Text Box 45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2" name="Text Box 45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3" name="Text Box 45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4" name="Text Box 45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5" name="Text Box 45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6" name="Text Box 45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7" name="Text Box 45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8" name="Text Box 45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499" name="Text Box 45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0" name="Text Box 45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1" name="Text Box 45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2" name="Text Box 45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3" name="Text Box 46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4" name="Text Box 46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5" name="Text Box 46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6" name="Text Box 46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7" name="Text Box 46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8" name="Text Box 46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09" name="Text Box 46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0" name="Text Box 46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1" name="Text Box 46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2" name="Text Box 46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3" name="Text Box 46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4" name="Text Box 46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5" name="Text Box 46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6" name="Text Box 46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7" name="Text Box 46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8" name="Text Box 46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19" name="Text Box 46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0" name="Text Box 46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1" name="Text Box 46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2" name="Text Box 46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3" name="Text Box 46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4" name="Text Box 46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5" name="Text Box 46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6" name="Text Box 46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7" name="Text Box 46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8" name="Text Box 46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29" name="Text Box 46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0" name="Text Box 46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1" name="Text Box 46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2" name="Text Box 46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3" name="Text Box 46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4" name="Text Box 46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5" name="Text Box 46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6" name="Text Box 46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7" name="Text Box 46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8" name="Text Box 46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39" name="Text Box 46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0" name="Text Box 46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1" name="Text Box 46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2" name="Text Box 46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3" name="Text Box 46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4" name="Text Box 46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5" name="Text Box 46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6" name="Text Box 46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7" name="Text Box 46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8" name="Text Box 46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49" name="Text Box 46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0" name="Text Box 46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1" name="Text Box 46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2" name="Text Box 46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3" name="Text Box 46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4" name="Text Box 46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5" name="Text Box 46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6" name="Text Box 46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7" name="Text Box 46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8" name="Text Box 46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59" name="Text Box 46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0" name="Text Box 46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1" name="Text Box 46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2" name="Text Box 46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3" name="Text Box 46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4" name="Text Box 46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5" name="Text Box 46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6" name="Text Box 46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7" name="Text Box 46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8" name="Text Box 46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69" name="Text Box 46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0" name="Text Box 46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1" name="Text Box 46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2" name="Text Box 46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3" name="Text Box 46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4" name="Text Box 46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5" name="Text Box 46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6" name="Text Box 46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7" name="Text Box 46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8" name="Text Box 46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79" name="Text Box 46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0" name="Text Box 46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1" name="Text Box 46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2" name="Text Box 46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3" name="Text Box 46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4" name="Text Box 46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5" name="Text Box 46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6" name="Text Box 46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7" name="Text Box 46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8" name="Text Box 46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89" name="Text Box 46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0" name="Text Box 46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1" name="Text Box 46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2" name="Text Box 46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3" name="Text Box 46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4" name="Text Box 46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5" name="Text Box 46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6" name="Text Box 46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7" name="Text Box 46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8" name="Text Box 46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599" name="Text Box 46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0" name="Text Box 46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1" name="Text Box 46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2" name="Text Box 46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3" name="Text Box 47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4" name="Text Box 47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5" name="Text Box 47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6" name="Text Box 47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7" name="Text Box 47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8" name="Text Box 47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09" name="Text Box 47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0" name="Text Box 47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1" name="Text Box 47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2" name="Text Box 47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3" name="Text Box 47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4" name="Text Box 47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5" name="Text Box 47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6" name="Text Box 47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7" name="Text Box 47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8" name="Text Box 47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19" name="Text Box 47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0" name="Text Box 47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1" name="Text Box 47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2" name="Text Box 47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3" name="Text Box 47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4" name="Text Box 47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5" name="Text Box 47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6" name="Text Box 47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7" name="Text Box 47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8" name="Text Box 47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29" name="Text Box 47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0" name="Text Box 47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1" name="Text Box 47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2" name="Text Box 47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3" name="Text Box 47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4" name="Text Box 47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5" name="Text Box 47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6" name="Text Box 47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7" name="Text Box 47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8" name="Text Box 47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39" name="Text Box 47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0" name="Text Box 47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1" name="Text Box 47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2" name="Text Box 47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3" name="Text Box 47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4" name="Text Box 47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5" name="Text Box 47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6" name="Text Box 47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7" name="Text Box 47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8" name="Text Box 47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49" name="Text Box 47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0" name="Text Box 47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1" name="Text Box 47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2" name="Text Box 47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3" name="Text Box 47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4" name="Text Box 47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5" name="Text Box 47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6" name="Text Box 47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7" name="Text Box 47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8" name="Text Box 47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59" name="Text Box 47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0" name="Text Box 47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1" name="Text Box 47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2" name="Text Box 47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3" name="Text Box 47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4" name="Text Box 47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5" name="Text Box 47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6" name="Text Box 47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7" name="Text Box 47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8" name="Text Box 47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69" name="Text Box 47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0" name="Text Box 47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1" name="Text Box 47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2" name="Text Box 47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3" name="Text Box 47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4" name="Text Box 47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5" name="Text Box 47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6" name="Text Box 47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7" name="Text Box 47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8" name="Text Box 47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79" name="Text Box 47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0" name="Text Box 47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1" name="Text Box 47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2" name="Text Box 47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3" name="Text Box 47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4" name="Text Box 47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5" name="Text Box 47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6" name="Text Box 47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7" name="Text Box 47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8" name="Text Box 47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89" name="Text Box 47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0" name="Text Box 47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1" name="Text Box 47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2" name="Text Box 47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3" name="Text Box 47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4" name="Text Box 47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5" name="Text Box 47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6" name="Text Box 47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7" name="Text Box 47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8" name="Text Box 47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699" name="Text Box 47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0" name="Text Box 47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1" name="Text Box 47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2" name="Text Box 47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3" name="Text Box 48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4" name="Text Box 48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5" name="Text Box 48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6" name="Text Box 48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7" name="Text Box 48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8" name="Text Box 48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09" name="Text Box 48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0" name="Text Box 48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1" name="Text Box 48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2" name="Text Box 48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3" name="Text Box 48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4" name="Text Box 48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5" name="Text Box 48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6" name="Text Box 48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7" name="Text Box 48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8" name="Text Box 48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19" name="Text Box 48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0" name="Text Box 48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1" name="Text Box 48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2" name="Text Box 48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3" name="Text Box 48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4" name="Text Box 48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5" name="Text Box 48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6" name="Text Box 48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7" name="Text Box 48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8" name="Text Box 48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29" name="Text Box 48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0" name="Text Box 48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1" name="Text Box 48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2" name="Text Box 48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3" name="Text Box 48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4" name="Text Box 48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5" name="Text Box 48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6" name="Text Box 48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7" name="Text Box 48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8" name="Text Box 48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39" name="Text Box 48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0" name="Text Box 48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1" name="Text Box 48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2" name="Text Box 48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3" name="Text Box 48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4" name="Text Box 48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5" name="Text Box 48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6" name="Text Box 48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7" name="Text Box 48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8" name="Text Box 48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49" name="Text Box 48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0" name="Text Box 48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1" name="Text Box 48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2" name="Text Box 48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3" name="Text Box 48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4" name="Text Box 48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5" name="Text Box 48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6" name="Text Box 48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7" name="Text Box 48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8" name="Text Box 48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59" name="Text Box 48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0" name="Text Box 48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1" name="Text Box 48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2" name="Text Box 48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3" name="Text Box 48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4" name="Text Box 48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5" name="Text Box 48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6" name="Text Box 48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7" name="Text Box 48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8" name="Text Box 48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69" name="Text Box 48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0" name="Text Box 48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1" name="Text Box 48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2" name="Text Box 48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3" name="Text Box 48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4" name="Text Box 48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5" name="Text Box 48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6" name="Text Box 48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7" name="Text Box 48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8" name="Text Box 48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79" name="Text Box 48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0" name="Text Box 48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1" name="Text Box 48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2" name="Text Box 48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3" name="Text Box 48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4" name="Text Box 48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5" name="Text Box 48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6" name="Text Box 48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7" name="Text Box 48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8" name="Text Box 48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89" name="Text Box 48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0" name="Text Box 48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1" name="Text Box 48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2" name="Text Box 48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3" name="Text Box 48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4" name="Text Box 48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5" name="Text Box 48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6" name="Text Box 48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7" name="Text Box 48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8" name="Text Box 48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799" name="Text Box 48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0" name="Text Box 48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1" name="Text Box 48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2" name="Text Box 48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3" name="Text Box 49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4" name="Text Box 49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5" name="Text Box 49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6" name="Text Box 49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7" name="Text Box 49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8" name="Text Box 49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09" name="Text Box 49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0" name="Text Box 49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1" name="Text Box 49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2" name="Text Box 49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3" name="Text Box 49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4" name="Text Box 49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5" name="Text Box 49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6" name="Text Box 49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7" name="Text Box 49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8" name="Text Box 49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19" name="Text Box 49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0" name="Text Box 49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1" name="Text Box 49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2" name="Text Box 49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3" name="Text Box 49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4" name="Text Box 49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5" name="Text Box 49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6" name="Text Box 49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7" name="Text Box 49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8" name="Text Box 49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29" name="Text Box 49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0" name="Text Box 49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1" name="Text Box 49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2" name="Text Box 49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3" name="Text Box 49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4" name="Text Box 49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5" name="Text Box 49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6" name="Text Box 49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7" name="Text Box 49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8" name="Text Box 49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39" name="Text Box 49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0" name="Text Box 49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1" name="Text Box 49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2" name="Text Box 49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3" name="Text Box 49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4" name="Text Box 49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5" name="Text Box 49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6" name="Text Box 49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7" name="Text Box 49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8" name="Text Box 49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49" name="Text Box 49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0" name="Text Box 49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1" name="Text Box 49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2" name="Text Box 49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3" name="Text Box 49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4" name="Text Box 49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5" name="Text Box 49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6" name="Text Box 49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7" name="Text Box 49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8" name="Text Box 49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59" name="Text Box 49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0" name="Text Box 49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1" name="Text Box 49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2" name="Text Box 49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3" name="Text Box 49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4" name="Text Box 49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5" name="Text Box 49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6" name="Text Box 49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7" name="Text Box 49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8" name="Text Box 49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69" name="Text Box 49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0" name="Text Box 49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1" name="Text Box 49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2" name="Text Box 49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3" name="Text Box 49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4" name="Text Box 49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5" name="Text Box 49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6" name="Text Box 49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7" name="Text Box 49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8" name="Text Box 49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79" name="Text Box 49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0" name="Text Box 49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1" name="Text Box 49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2" name="Text Box 49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3" name="Text Box 49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4" name="Text Box 49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5" name="Text Box 49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6" name="Text Box 49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7" name="Text Box 49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8" name="Text Box 49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89" name="Text Box 49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0" name="Text Box 49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1" name="Text Box 49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2" name="Text Box 49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3" name="Text Box 49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4" name="Text Box 49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5" name="Text Box 49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6" name="Text Box 49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7" name="Text Box 49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8" name="Text Box 49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899" name="Text Box 49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0" name="Text Box 49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1" name="Text Box 49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2" name="Text Box 49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3" name="Text Box 50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4" name="Text Box 50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5" name="Text Box 50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6" name="Text Box 50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7" name="Text Box 50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8" name="Text Box 50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09" name="Text Box 50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0" name="Text Box 50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1" name="Text Box 50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2" name="Text Box 50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3" name="Text Box 50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4" name="Text Box 50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5" name="Text Box 50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6" name="Text Box 50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7" name="Text Box 50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8" name="Text Box 50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19" name="Text Box 50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0" name="Text Box 50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1" name="Text Box 50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2" name="Text Box 50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3" name="Text Box 50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4" name="Text Box 50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5" name="Text Box 50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6" name="Text Box 50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7" name="Text Box 50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8" name="Text Box 50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29" name="Text Box 50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0" name="Text Box 50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1" name="Text Box 50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2" name="Text Box 50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3" name="Text Box 50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4" name="Text Box 50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5" name="Text Box 50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6" name="Text Box 50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7" name="Text Box 50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8" name="Text Box 50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39" name="Text Box 50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0" name="Text Box 50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1" name="Text Box 50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2" name="Text Box 50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3" name="Text Box 50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4" name="Text Box 50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5" name="Text Box 50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6" name="Text Box 50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7" name="Text Box 50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8" name="Text Box 50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49" name="Text Box 50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0" name="Text Box 50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1" name="Text Box 50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2" name="Text Box 50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3" name="Text Box 50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4" name="Text Box 50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5" name="Text Box 50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6" name="Text Box 50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7" name="Text Box 50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8" name="Text Box 50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59" name="Text Box 50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0" name="Text Box 50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1" name="Text Box 50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2" name="Text Box 50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3" name="Text Box 50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4" name="Text Box 50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5" name="Text Box 50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6" name="Text Box 50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7" name="Text Box 50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8" name="Text Box 50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69" name="Text Box 50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0" name="Text Box 50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1" name="Text Box 50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2" name="Text Box 50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3" name="Text Box 50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4" name="Text Box 50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5" name="Text Box 50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6" name="Text Box 50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7" name="Text Box 50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8" name="Text Box 50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79" name="Text Box 50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0" name="Text Box 50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1" name="Text Box 50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2" name="Text Box 50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3" name="Text Box 50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4" name="Text Box 50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5" name="Text Box 50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6" name="Text Box 50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7" name="Text Box 50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8" name="Text Box 50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89" name="Text Box 50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0" name="Text Box 50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1" name="Text Box 50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2" name="Text Box 50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3" name="Text Box 50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4" name="Text Box 50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5" name="Text Box 50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6" name="Text Box 50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7" name="Text Box 50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8" name="Text Box 50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5999" name="Text Box 50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0" name="Text Box 50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1" name="Text Box 50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2" name="Text Box 50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3" name="Text Box 51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4" name="Text Box 51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5" name="Text Box 51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6" name="Text Box 51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7" name="Text Box 51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8" name="Text Box 51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09" name="Text Box 51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0" name="Text Box 51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1" name="Text Box 51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2" name="Text Box 51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3" name="Text Box 51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4" name="Text Box 51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5" name="Text Box 51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6" name="Text Box 51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7" name="Text Box 51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8" name="Text Box 51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19" name="Text Box 51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0" name="Text Box 51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1" name="Text Box 51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2" name="Text Box 51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3" name="Text Box 51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4" name="Text Box 51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5" name="Text Box 51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6" name="Text Box 51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7" name="Text Box 51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8" name="Text Box 51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29" name="Text Box 51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0" name="Text Box 51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1" name="Text Box 51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2" name="Text Box 51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3" name="Text Box 51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4" name="Text Box 51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5" name="Text Box 51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6" name="Text Box 51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7" name="Text Box 51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8" name="Text Box 51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39" name="Text Box 51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0" name="Text Box 51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1" name="Text Box 51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2" name="Text Box 51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3" name="Text Box 51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4" name="Text Box 51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5" name="Text Box 51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6" name="Text Box 51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7" name="Text Box 51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8" name="Text Box 51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49" name="Text Box 51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0" name="Text Box 51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1" name="Text Box 51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2" name="Text Box 51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3" name="Text Box 51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4" name="Text Box 51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5" name="Text Box 51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6" name="Text Box 51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7" name="Text Box 51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8" name="Text Box 51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59" name="Text Box 51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0" name="Text Box 51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1" name="Text Box 51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2" name="Text Box 51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3" name="Text Box 51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4" name="Text Box 51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5" name="Text Box 51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6" name="Text Box 51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7" name="Text Box 51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8" name="Text Box 51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69" name="Text Box 51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0" name="Text Box 51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1" name="Text Box 51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2" name="Text Box 51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3" name="Text Box 51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4" name="Text Box 51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5" name="Text Box 51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6" name="Text Box 51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7" name="Text Box 51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8" name="Text Box 51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79" name="Text Box 51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0" name="Text Box 51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1" name="Text Box 51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2" name="Text Box 51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3" name="Text Box 51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4" name="Text Box 51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5" name="Text Box 51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6" name="Text Box 51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7" name="Text Box 51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8" name="Text Box 51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89" name="Text Box 51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0" name="Text Box 51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1" name="Text Box 51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2" name="Text Box 51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3" name="Text Box 51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4" name="Text Box 51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5" name="Text Box 51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6" name="Text Box 51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7" name="Text Box 51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8" name="Text Box 51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099" name="Text Box 51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0" name="Text Box 51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1" name="Text Box 51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2" name="Text Box 51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3" name="Text Box 52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4" name="Text Box 52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5" name="Text Box 52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6" name="Text Box 52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7" name="Text Box 52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8" name="Text Box 52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09" name="Text Box 52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0" name="Text Box 52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1" name="Text Box 52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2" name="Text Box 52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3" name="Text Box 52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4" name="Text Box 52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5" name="Text Box 52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6" name="Text Box 52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7" name="Text Box 52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8" name="Text Box 52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19" name="Text Box 52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0" name="Text Box 52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1" name="Text Box 52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2" name="Text Box 52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3" name="Text Box 52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4" name="Text Box 52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5" name="Text Box 52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6" name="Text Box 52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7" name="Text Box 52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8" name="Text Box 52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29" name="Text Box 52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0" name="Text Box 52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1" name="Text Box 52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2" name="Text Box 52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3" name="Text Box 52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4" name="Text Box 52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5" name="Text Box 52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6" name="Text Box 52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7" name="Text Box 52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8" name="Text Box 52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39" name="Text Box 52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0" name="Text Box 52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1" name="Text Box 52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2" name="Text Box 52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3" name="Text Box 52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4" name="Text Box 52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5" name="Text Box 52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6" name="Text Box 52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7" name="Text Box 52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8" name="Text Box 52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49" name="Text Box 52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0" name="Text Box 52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1" name="Text Box 52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2" name="Text Box 52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3" name="Text Box 52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4" name="Text Box 52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5" name="Text Box 52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6" name="Text Box 52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7" name="Text Box 52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8" name="Text Box 52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59" name="Text Box 52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0" name="Text Box 52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1" name="Text Box 52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2" name="Text Box 52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3" name="Text Box 52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4" name="Text Box 52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5" name="Text Box 52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6" name="Text Box 52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7" name="Text Box 52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8" name="Text Box 52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69" name="Text Box 52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0" name="Text Box 52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1" name="Text Box 52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2" name="Text Box 52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3" name="Text Box 52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4" name="Text Box 52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5" name="Text Box 52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6" name="Text Box 52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7" name="Text Box 52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8" name="Text Box 52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79" name="Text Box 52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0" name="Text Box 52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1" name="Text Box 52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2" name="Text Box 52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3" name="Text Box 52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4" name="Text Box 52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5" name="Text Box 52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6" name="Text Box 52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7" name="Text Box 52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8" name="Text Box 52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89" name="Text Box 52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0" name="Text Box 52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1" name="Text Box 52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2" name="Text Box 52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3" name="Text Box 52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4" name="Text Box 52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5" name="Text Box 52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6" name="Text Box 52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7" name="Text Box 52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8" name="Text Box 52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199" name="Text Box 52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0" name="Text Box 52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1" name="Text Box 52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2" name="Text Box 52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3" name="Text Box 53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4" name="Text Box 53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5" name="Text Box 53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6" name="Text Box 53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7" name="Text Box 53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8" name="Text Box 53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09" name="Text Box 53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0" name="Text Box 53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1" name="Text Box 530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2" name="Text Box 530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3" name="Text Box 531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4" name="Text Box 531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5" name="Text Box 531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6" name="Text Box 531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7" name="Text Box 531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8" name="Text Box 531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19" name="Text Box 531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0" name="Text Box 531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1" name="Text Box 531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2" name="Text Box 531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3" name="Text Box 532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4" name="Text Box 532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5" name="Text Box 532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6" name="Text Box 532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7" name="Text Box 532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8" name="Text Box 532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29" name="Text Box 532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0" name="Text Box 532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1" name="Text Box 532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2" name="Text Box 532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3" name="Text Box 533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4" name="Text Box 533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5" name="Text Box 533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6" name="Text Box 533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7" name="Text Box 533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8" name="Text Box 533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39" name="Text Box 533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0" name="Text Box 533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1" name="Text Box 533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2" name="Text Box 533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3" name="Text Box 534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4" name="Text Box 534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5" name="Text Box 534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6" name="Text Box 534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7" name="Text Box 534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8" name="Text Box 534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49" name="Text Box 534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0" name="Text Box 534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1" name="Text Box 534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2" name="Text Box 534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3" name="Text Box 535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4" name="Text Box 535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5" name="Text Box 535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6" name="Text Box 535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7" name="Text Box 535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8" name="Text Box 535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59" name="Text Box 535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0" name="Text Box 535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1" name="Text Box 535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2" name="Text Box 535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3" name="Text Box 536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4" name="Text Box 536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5" name="Text Box 536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6" name="Text Box 536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7" name="Text Box 536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8" name="Text Box 536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69" name="Text Box 536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0" name="Text Box 536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1" name="Text Box 536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2" name="Text Box 536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3" name="Text Box 537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4" name="Text Box 537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5" name="Text Box 537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6" name="Text Box 537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7" name="Text Box 537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8" name="Text Box 537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79" name="Text Box 537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0" name="Text Box 537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1" name="Text Box 537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2" name="Text Box 537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3" name="Text Box 538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4" name="Text Box 538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5" name="Text Box 538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6" name="Text Box 538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7" name="Text Box 538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8" name="Text Box 538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89" name="Text Box 538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0" name="Text Box 538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1" name="Text Box 538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2" name="Text Box 538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3" name="Text Box 539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4" name="Text Box 539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5" name="Text Box 539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6" name="Text Box 539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7" name="Text Box 539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8" name="Text Box 539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299" name="Text Box 539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0" name="Text Box 539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1" name="Text Box 5398"/>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2" name="Text Box 5399"/>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3" name="Text Box 5400"/>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4" name="Text Box 5401"/>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5" name="Text Box 5402"/>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6" name="Text Box 5403"/>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7" name="Text Box 5404"/>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8" name="Text Box 5405"/>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09" name="Text Box 5406"/>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738</xdr:row>
      <xdr:rowOff>0</xdr:rowOff>
    </xdr:from>
    <xdr:to>
      <xdr:col>4</xdr:col>
      <xdr:colOff>85725</xdr:colOff>
      <xdr:row>739</xdr:row>
      <xdr:rowOff>19050</xdr:rowOff>
    </xdr:to>
    <xdr:sp macro="" textlink="">
      <xdr:nvSpPr>
        <xdr:cNvPr id="16310" name="Text Box 5407"/>
        <xdr:cNvSpPr txBox="1">
          <a:spLocks noChangeArrowheads="1"/>
        </xdr:cNvSpPr>
      </xdr:nvSpPr>
      <xdr:spPr bwMode="auto">
        <a:xfrm>
          <a:off x="4686300" y="140589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1" name="Text Box 5427"/>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2" name="Text Box 5428"/>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3" name="Text Box 5429"/>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4" name="Text Box 5430"/>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5" name="Text Box 5431"/>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6" name="Text Box 5432"/>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7" name="Text Box 5433"/>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8" name="Text Box 5434"/>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19" name="Text Box 5435"/>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0" name="Text Box 5436"/>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1" name="Text Box 5437"/>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2" name="Text Box 5438"/>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3" name="Text Box 5439"/>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4" name="Text Box 5440"/>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5" name="Text Box 5441"/>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6" name="Text Box 5442"/>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7" name="Text Box 5443"/>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8" name="Text Box 5444"/>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29" name="Text Box 5445"/>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0" name="Text Box 5446"/>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1" name="Text Box 5447"/>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2" name="Text Box 5448"/>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3" name="Text Box 5449"/>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4" name="Text Box 5450"/>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5" name="Text Box 5451"/>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6" name="Text Box 5452"/>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7" name="Text Box 5453"/>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8" name="Text Box 5454"/>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39" name="Text Box 5455"/>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0" name="Text Box 5456"/>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1" name="Text Box 5457"/>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2" name="Text Box 5458"/>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3" name="Text Box 5459"/>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4" name="Text Box 5460"/>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5" name="Text Box 5461"/>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6" name="Text Box 5462"/>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7" name="Text Box 5463"/>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8" name="Text Box 5464"/>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49" name="Text Box 5465"/>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50" name="Text Box 5466"/>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51" name="Text Box 5467"/>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737</xdr:row>
      <xdr:rowOff>0</xdr:rowOff>
    </xdr:from>
    <xdr:to>
      <xdr:col>4</xdr:col>
      <xdr:colOff>85725</xdr:colOff>
      <xdr:row>738</xdr:row>
      <xdr:rowOff>19052</xdr:rowOff>
    </xdr:to>
    <xdr:sp macro="" textlink="">
      <xdr:nvSpPr>
        <xdr:cNvPr id="16352" name="Text Box 5468"/>
        <xdr:cNvSpPr txBox="1">
          <a:spLocks noChangeArrowheads="1"/>
        </xdr:cNvSpPr>
      </xdr:nvSpPr>
      <xdr:spPr bwMode="auto">
        <a:xfrm>
          <a:off x="4686300" y="140398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4" name="Text Box 378"/>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5" name="Text Box 379"/>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6" name="Text Box 380"/>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7" name="Text Box 381"/>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8" name="Text Box 382"/>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29" name="Text Box 383"/>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0" name="Text Box 384"/>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1" name="Text Box 385"/>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2" name="Text Box 386"/>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3" name="Text Box 387"/>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54</xdr:row>
      <xdr:rowOff>171449</xdr:rowOff>
    </xdr:to>
    <xdr:sp macro="" textlink="">
      <xdr:nvSpPr>
        <xdr:cNvPr id="34" name="Text Box 388"/>
        <xdr:cNvSpPr txBox="1">
          <a:spLocks noChangeArrowheads="1"/>
        </xdr:cNvSpPr>
      </xdr:nvSpPr>
      <xdr:spPr bwMode="auto">
        <a:xfrm>
          <a:off x="4667250" y="10287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5" name="Text Box 389"/>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6" name="Text Box 390"/>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7" name="Text Box 391"/>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8" name="Text Box 392"/>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39" name="Text Box 393"/>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0" name="Text Box 394"/>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1" name="Text Box 395"/>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2" name="Text Box 396"/>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3" name="Text Box 397"/>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55</xdr:row>
      <xdr:rowOff>163831</xdr:rowOff>
    </xdr:to>
    <xdr:sp macro="" textlink="">
      <xdr:nvSpPr>
        <xdr:cNvPr id="44" name="Text Box 398"/>
        <xdr:cNvSpPr txBox="1">
          <a:spLocks noChangeArrowheads="1"/>
        </xdr:cNvSpPr>
      </xdr:nvSpPr>
      <xdr:spPr bwMode="auto">
        <a:xfrm>
          <a:off x="4667250" y="104775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 name="Text Box 2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 name="Text Box 2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 name="Text Box 2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 name="Text Box 2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 name="Text Box 2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 name="Text Box 2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 name="Text Box 2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 name="Text Box 2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 name="Text Box 2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 name="Text Box 2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 name="Text Box 2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 name="Text Box 2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 name="Text Box 2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 name="Text Box 2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 name="Text Box 2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 name="Text Box 2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 name="Text Box 2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 name="Text Box 2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 name="Text Box 2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 name="Text Box 2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 name="Text Box 2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 name="Text Box 2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 name="Text Box 2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 name="Text Box 2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 name="Text Box 2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 name="Text Box 2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 name="Text Box 2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 name="Text Box 2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 name="Text Box 2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 name="Text Box 2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 name="Text Box 2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 name="Text Box 2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 name="Text Box 2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 name="Text Box 2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 name="Text Box 2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 name="Text Box 2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 name="Text Box 2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 name="Text Box 2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 name="Text Box 2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 name="Text Box 2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 name="Text Box 2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 name="Text Box 2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 name="Text Box 2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 name="Text Box 2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 name="Text Box 2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 name="Text Box 2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 name="Text Box 2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 name="Text Box 2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 name="Text Box 2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 name="Text Box 2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 name="Text Box 2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 name="Text Box 2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 name="Text Box 2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 name="Text Box 2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 name="Text Box 2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 name="Text Box 2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 name="Text Box 2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 name="Text Box 2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 name="Text Box 2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 name="Text Box 2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 name="Text Box 2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 name="Text Box 2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 name="Text Box 2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 name="Text Box 2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 name="Text Box 2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 name="Text Box 2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 name="Text Box 2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 name="Text Box 2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 name="Text Box 2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 name="Text Box 2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 name="Text Box 2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 name="Text Box 2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 name="Text Box 2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 name="Text Box 2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 name="Text Box 2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 name="Text Box 2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 name="Text Box 2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 name="Text Box 2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 name="Text Box 2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 name="Text Box 2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 name="Text Box 2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 name="Text Box 2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 name="Text Box 2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 name="Text Box 2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 name="Text Box 2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 name="Text Box 2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 name="Text Box 2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 name="Text Box 2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 name="Text Box 2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 name="Text Box 2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 name="Text Box 2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 name="Text Box 2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 name="Text Box 2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 name="Text Box 2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 name="Text Box 2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 name="Text Box 2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 name="Text Box 2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 name="Text Box 2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 name="Text Box 2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 name="Text Box 2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 name="Text Box 2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 name="Text Box 2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 name="Text Box 2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 name="Text Box 2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 name="Text Box 2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 name="Text Box 2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 name="Text Box 2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 name="Text Box 2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 name="Text Box 2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 name="Text Box 2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 name="Text Box 2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 name="Text Box 2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 name="Text Box 2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 name="Text Box 2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 name="Text Box 2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 name="Text Box 2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 name="Text Box 2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 name="Text Box 2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 name="Text Box 2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 name="Text Box 2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 name="Text Box 2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 name="Text Box 2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 name="Text Box 2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 name="Text Box 2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 name="Text Box 2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 name="Text Box 2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 name="Text Box 2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 name="Text Box 2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 name="Text Box 2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 name="Text Box 2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 name="Text Box 2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 name="Text Box 2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 name="Text Box 2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 name="Text Box 2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 name="Text Box 2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 name="Text Box 2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 name="Text Box 2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 name="Text Box 2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 name="Text Box 2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 name="Text Box 2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 name="Text Box 2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 name="Text Box 2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 name="Text Box 2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 name="Text Box 2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 name="Text Box 2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 name="Text Box 2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 name="Text Box 2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 name="Text Box 2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 name="Text Box 2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 name="Text Box 2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 name="Text Box 2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 name="Text Box 2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 name="Text Box 2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 name="Text Box 2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 name="Text Box 2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 name="Text Box 2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 name="Text Box 2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 name="Text Box 2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 name="Text Box 2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 name="Text Box 2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 name="Text Box 2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 name="Text Box 2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 name="Text Box 2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 name="Text Box 2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 name="Text Box 2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 name="Text Box 2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 name="Text Box 2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 name="Text Box 2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 name="Text Box 2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 name="Text Box 2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 name="Text Box 2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 name="Text Box 2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 name="Text Box 2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 name="Text Box 2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 name="Text Box 2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 name="Text Box 2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 name="Text Box 2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 name="Text Box 2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 name="Text Box 2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 name="Text Box 2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 name="Text Box 2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 name="Text Box 2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 name="Text Box 2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 name="Text Box 2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 name="Text Box 2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 name="Text Box 2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 name="Text Box 2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 name="Text Box 2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 name="Text Box 2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 name="Text Box 2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 name="Text Box 2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 name="Text Box 2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 name="Text Box 2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 name="Text Box 2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 name="Text Box 2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 name="Text Box 2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 name="Text Box 2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 name="Text Box 2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 name="Text Box 2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 name="Text Box 2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 name="Text Box 2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 name="Text Box 2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 name="Text Box 2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 name="Text Box 2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 name="Text Box 2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 name="Text Box 2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 name="Text Box 2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 name="Text Box 2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 name="Text Box 2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 name="Text Box 2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 name="Text Box 2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 name="Text Box 2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 name="Text Box 2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 name="Text Box 2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 name="Text Box 2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 name="Text Box 2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 name="Text Box 2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 name="Text Box 2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 name="Text Box 2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 name="Text Box 2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 name="Text Box 2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 name="Text Box 2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 name="Text Box 2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 name="Text Box 2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 name="Text Box 2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 name="Text Box 2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 name="Text Box 2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 name="Text Box 2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 name="Text Box 2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 name="Text Box 2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 name="Text Box 2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 name="Text Box 2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 name="Text Box 2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 name="Text Box 2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 name="Text Box 2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 name="Text Box 2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 name="Text Box 2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 name="Text Box 2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3" name="Text Box 2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4" name="Text Box 2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5" name="Text Box 2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6" name="Text Box 2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7" name="Text Box 2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8" name="Text Box 2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9" name="Text Box 2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0" name="Text Box 2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1" name="Text Box 2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2" name="Text Box 2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3" name="Text Box 2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4" name="Text Box 2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5" name="Text Box 2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6" name="Text Box 2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7" name="Text Box 2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8" name="Text Box 2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99" name="Text Box 2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0" name="Text Box 2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1" name="Text Box 2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2" name="Text Box 2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3" name="Text Box 2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4" name="Text Box 2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5" name="Text Box 2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6" name="Text Box 2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7" name="Text Box 2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8" name="Text Box 2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09" name="Text Box 2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0" name="Text Box 2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1" name="Text Box 2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2" name="Text Box 2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3" name="Text Box 2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4" name="Text Box 2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5" name="Text Box 2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6" name="Text Box 2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7" name="Text Box 2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8" name="Text Box 2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19" name="Text Box 2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0" name="Text Box 2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1" name="Text Box 2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2" name="Text Box 2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3" name="Text Box 2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4" name="Text Box 2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5" name="Text Box 2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6" name="Text Box 2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7" name="Text Box 2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8" name="Text Box 2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29" name="Text Box 2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0" name="Text Box 2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1" name="Text Box 2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2" name="Text Box 2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3" name="Text Box 2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4" name="Text Box 2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5" name="Text Box 2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6" name="Text Box 2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7" name="Text Box 2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8" name="Text Box 2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39" name="Text Box 2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0" name="Text Box 2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1" name="Text Box 2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2" name="Text Box 2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3" name="Text Box 2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4" name="Text Box 2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5" name="Text Box 2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6" name="Text Box 2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7" name="Text Box 2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8" name="Text Box 2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49" name="Text Box 2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0" name="Text Box 2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1" name="Text Box 2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2" name="Text Box 2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3" name="Text Box 2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4" name="Text Box 2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5" name="Text Box 2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6" name="Text Box 2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7" name="Text Box 2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8" name="Text Box 2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59" name="Text Box 2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0" name="Text Box 2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1" name="Text Box 2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2" name="Text Box 2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3" name="Text Box 2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4" name="Text Box 2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5" name="Text Box 2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6" name="Text Box 2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7" name="Text Box 2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8" name="Text Box 2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69" name="Text Box 2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0" name="Text Box 2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1" name="Text Box 2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2" name="Text Box 2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3" name="Text Box 2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4" name="Text Box 2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5" name="Text Box 2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6" name="Text Box 2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7" name="Text Box 2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8" name="Text Box 2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79" name="Text Box 2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0" name="Text Box 2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1" name="Text Box 2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2" name="Text Box 2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3" name="Text Box 2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4" name="Text Box 2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5" name="Text Box 2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6" name="Text Box 2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7" name="Text Box 2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8" name="Text Box 2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89" name="Text Box 2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0" name="Text Box 2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1" name="Text Box 2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2" name="Text Box 2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3" name="Text Box 2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4" name="Text Box 2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5" name="Text Box 2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6" name="Text Box 2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7" name="Text Box 2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8" name="Text Box 2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399" name="Text Box 2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0" name="Text Box 2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1" name="Text Box 2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2" name="Text Box 2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3" name="Text Box 2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4" name="Text Box 2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5" name="Text Box 2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6" name="Text Box 2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7" name="Text Box 2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8" name="Text Box 2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09" name="Text Box 2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0" name="Text Box 2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1" name="Text Box 2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2" name="Text Box 2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3" name="Text Box 2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4" name="Text Box 2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5" name="Text Box 2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6" name="Text Box 2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7" name="Text Box 3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8" name="Text Box 3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19" name="Text Box 3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0" name="Text Box 3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1" name="Text Box 3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2" name="Text Box 3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3" name="Text Box 3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4" name="Text Box 3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5" name="Text Box 3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6" name="Text Box 3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7" name="Text Box 3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8" name="Text Box 3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29" name="Text Box 3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0" name="Text Box 3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1" name="Text Box 3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2" name="Text Box 3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3" name="Text Box 3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4" name="Text Box 3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5" name="Text Box 3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6" name="Text Box 3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7" name="Text Box 3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8" name="Text Box 3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39" name="Text Box 3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0" name="Text Box 3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1" name="Text Box 3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2" name="Text Box 3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3" name="Text Box 3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4" name="Text Box 3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5" name="Text Box 3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6" name="Text Box 3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7" name="Text Box 3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8" name="Text Box 3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49" name="Text Box 3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0" name="Text Box 3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1" name="Text Box 3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2" name="Text Box 3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3" name="Text Box 3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4" name="Text Box 3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5" name="Text Box 3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6" name="Text Box 3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7" name="Text Box 3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8" name="Text Box 3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59" name="Text Box 3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0" name="Text Box 3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1" name="Text Box 3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2" name="Text Box 3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3" name="Text Box 3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4" name="Text Box 3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5" name="Text Box 3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6" name="Text Box 3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7" name="Text Box 3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8" name="Text Box 3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69" name="Text Box 3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0" name="Text Box 3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1" name="Text Box 3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2" name="Text Box 3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3" name="Text Box 3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4" name="Text Box 3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5" name="Text Box 3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6" name="Text Box 3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7" name="Text Box 3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8" name="Text Box 3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79" name="Text Box 3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0" name="Text Box 3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1" name="Text Box 3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2" name="Text Box 3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3" name="Text Box 3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4" name="Text Box 3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5" name="Text Box 3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6" name="Text Box 3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7" name="Text Box 3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8" name="Text Box 3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89" name="Text Box 3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0" name="Text Box 3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1" name="Text Box 3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2" name="Text Box 3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3" name="Text Box 3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4" name="Text Box 3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5" name="Text Box 3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6" name="Text Box 3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7" name="Text Box 3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8" name="Text Box 3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499" name="Text Box 3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0" name="Text Box 3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1" name="Text Box 3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2" name="Text Box 3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3" name="Text Box 3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4" name="Text Box 3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5" name="Text Box 3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6" name="Text Box 3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7" name="Text Box 3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8" name="Text Box 3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09" name="Text Box 3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0" name="Text Box 3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1" name="Text Box 3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2" name="Text Box 3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3" name="Text Box 3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4" name="Text Box 3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5" name="Text Box 3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6" name="Text Box 3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7" name="Text Box 3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8" name="Text Box 3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19" name="Text Box 3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0" name="Text Box 3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1" name="Text Box 3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2" name="Text Box 3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3" name="Text Box 3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4" name="Text Box 3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5" name="Text Box 3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6" name="Text Box 3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7" name="Text Box 3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8" name="Text Box 3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29" name="Text Box 3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0" name="Text Box 3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1" name="Text Box 3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2" name="Text Box 3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3" name="Text Box 3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4" name="Text Box 3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5" name="Text Box 3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6" name="Text Box 3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7" name="Text Box 3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8" name="Text Box 3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39" name="Text Box 3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0" name="Text Box 3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1" name="Text Box 3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2" name="Text Box 3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3" name="Text Box 3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4" name="Text Box 3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5" name="Text Box 3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6" name="Text Box 3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7" name="Text Box 3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8" name="Text Box 3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49" name="Text Box 3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0" name="Text Box 3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1" name="Text Box 3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2" name="Text Box 3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3" name="Text Box 3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4" name="Text Box 3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5" name="Text Box 3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6" name="Text Box 3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7" name="Text Box 3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8" name="Text Box 3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59" name="Text Box 3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0" name="Text Box 3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1" name="Text Box 3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2" name="Text Box 3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3" name="Text Box 3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4" name="Text Box 3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5" name="Text Box 3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6" name="Text Box 3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7" name="Text Box 3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8" name="Text Box 3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69" name="Text Box 3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0" name="Text Box 3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1" name="Text Box 3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2" name="Text Box 3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3" name="Text Box 3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4" name="Text Box 3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5" name="Text Box 3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6" name="Text Box 3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7" name="Text Box 3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8" name="Text Box 3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79" name="Text Box 3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0" name="Text Box 3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1" name="Text Box 3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2" name="Text Box 3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3" name="Text Box 3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4" name="Text Box 3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5" name="Text Box 3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6" name="Text Box 3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7" name="Text Box 3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8" name="Text Box 3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89" name="Text Box 3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0" name="Text Box 3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1" name="Text Box 3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2" name="Text Box 3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3" name="Text Box 3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4" name="Text Box 3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5" name="Text Box 3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6" name="Text Box 3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7" name="Text Box 3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8" name="Text Box 3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599" name="Text Box 3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0" name="Text Box 3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1" name="Text Box 3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2" name="Text Box 3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3" name="Text Box 3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4" name="Text Box 3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5" name="Text Box 3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6" name="Text Box 3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7" name="Text Box 3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8" name="Text Box 3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09" name="Text Box 3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0" name="Text Box 3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1" name="Text Box 3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2" name="Text Box 3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3" name="Text Box 3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4" name="Text Box 3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5" name="Text Box 3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6" name="Text Box 3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7" name="Text Box 3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8" name="Text Box 3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19" name="Text Box 3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0" name="Text Box 3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1" name="Text Box 3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2" name="Text Box 3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3" name="Text Box 3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4" name="Text Box 3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5" name="Text Box 3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6" name="Text Box 3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7" name="Text Box 3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8" name="Text Box 3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29" name="Text Box 3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0" name="Text Box 3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1" name="Text Box 3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2" name="Text Box 3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3" name="Text Box 3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4" name="Text Box 3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5" name="Text Box 3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6" name="Text Box 3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7" name="Text Box 3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8" name="Text Box 3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39" name="Text Box 3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0" name="Text Box 3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1" name="Text Box 3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2" name="Text Box 3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3" name="Text Box 3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4" name="Text Box 3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5" name="Text Box 3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6" name="Text Box 3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7" name="Text Box 3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8" name="Text Box 3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49" name="Text Box 3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0" name="Text Box 3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1" name="Text Box 3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2" name="Text Box 3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3" name="Text Box 3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4" name="Text Box 3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5" name="Text Box 3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6" name="Text Box 3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7" name="Text Box 3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8" name="Text Box 3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59" name="Text Box 3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0" name="Text Box 3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1" name="Text Box 3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2" name="Text Box 3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3" name="Text Box 3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4" name="Text Box 3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5" name="Text Box 3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6" name="Text Box 3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7" name="Text Box 3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8" name="Text Box 3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69" name="Text Box 3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0" name="Text Box 3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1" name="Text Box 3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2" name="Text Box 3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3" name="Text Box 3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4" name="Text Box 3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5" name="Text Box 3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6" name="Text Box 3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7" name="Text Box 3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8" name="Text Box 3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79" name="Text Box 3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0" name="Text Box 3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1" name="Text Box 3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2" name="Text Box 3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3" name="Text Box 3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4" name="Text Box 3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5" name="Text Box 3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6" name="Text Box 3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7" name="Text Box 3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8" name="Text Box 3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89" name="Text Box 3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0" name="Text Box 3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1" name="Text Box 3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2" name="Text Box 3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3" name="Text Box 3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4" name="Text Box 3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5" name="Text Box 3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6" name="Text Box 3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7" name="Text Box 3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8" name="Text Box 3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699" name="Text Box 3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0" name="Text Box 3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1" name="Text Box 3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2" name="Text Box 3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3" name="Text Box 3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4" name="Text Box 3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5" name="Text Box 3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6" name="Text Box 3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7" name="Text Box 3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8" name="Text Box 3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09" name="Text Box 3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0" name="Text Box 3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1" name="Text Box 3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2" name="Text Box 3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3" name="Text Box 3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4" name="Text Box 3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5" name="Text Box 3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6" name="Text Box 3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7" name="Text Box 3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8" name="Text Box 3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19" name="Text Box 3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0" name="Text Box 3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1" name="Text Box 3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2" name="Text Box 3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3" name="Text Box 3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4" name="Text Box 3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5" name="Text Box 3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6" name="Text Box 3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7" name="Text Box 3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8" name="Text Box 3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29" name="Text Box 3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0" name="Text Box 3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1" name="Text Box 3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2" name="Text Box 3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3" name="Text Box 3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4" name="Text Box 3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5" name="Text Box 3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6" name="Text Box 3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7" name="Text Box 3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8" name="Text Box 3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39" name="Text Box 3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0" name="Text Box 3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1" name="Text Box 3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2" name="Text Box 3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3" name="Text Box 3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4" name="Text Box 3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5" name="Text Box 3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6" name="Text Box 3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7" name="Text Box 3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8" name="Text Box 3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49" name="Text Box 3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0" name="Text Box 3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1" name="Text Box 3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2" name="Text Box 3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3" name="Text Box 3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4" name="Text Box 3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5" name="Text Box 3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6" name="Text Box 3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7" name="Text Box 3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8" name="Text Box 3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59" name="Text Box 3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0" name="Text Box 3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1" name="Text Box 3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2" name="Text Box 3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3" name="Text Box 3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4" name="Text Box 3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5" name="Text Box 3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6" name="Text Box 3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7" name="Text Box 3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8" name="Text Box 3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69" name="Text Box 3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0" name="Text Box 3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1" name="Text Box 3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2" name="Text Box 3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3" name="Text Box 3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4" name="Text Box 3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5" name="Text Box 3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6" name="Text Box 3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7" name="Text Box 3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8" name="Text Box 3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79" name="Text Box 3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0" name="Text Box 3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1" name="Text Box 3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2" name="Text Box 3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3" name="Text Box 3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4" name="Text Box 3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5" name="Text Box 3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6" name="Text Box 3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7" name="Text Box 3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8" name="Text Box 3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89" name="Text Box 3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0" name="Text Box 3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1" name="Text Box 3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2" name="Text Box 3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3" name="Text Box 3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4" name="Text Box 3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5" name="Text Box 3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6" name="Text Box 3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7" name="Text Box 3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8" name="Text Box 3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799" name="Text Box 3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0" name="Text Box 3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1" name="Text Box 3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2" name="Text Box 3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3" name="Text Box 3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4" name="Text Box 3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5" name="Text Box 3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6" name="Text Box 3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7" name="Text Box 3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8" name="Text Box 3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09" name="Text Box 3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0" name="Text Box 3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1" name="Text Box 3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2" name="Text Box 3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3" name="Text Box 3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4" name="Text Box 3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5" name="Text Box 3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6" name="Text Box 3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7" name="Text Box 3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8" name="Text Box 3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19" name="Text Box 3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0" name="Text Box 3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1" name="Text Box 3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2" name="Text Box 3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3" name="Text Box 3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4" name="Text Box 3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5" name="Text Box 34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6" name="Text Box 34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7" name="Text Box 34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8" name="Text Box 34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29" name="Text Box 34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0" name="Text Box 34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1" name="Text Box 34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2" name="Text Box 34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3" name="Text Box 34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4" name="Text Box 34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5" name="Text Box 34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6" name="Text Box 34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7" name="Text Box 34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8" name="Text Box 34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39" name="Text Box 34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0" name="Text Box 34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1" name="Text Box 34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2" name="Text Box 34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3" name="Text Box 34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4" name="Text Box 34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5" name="Text Box 34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6" name="Text Box 34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7" name="Text Box 34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8" name="Text Box 34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49" name="Text Box 34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0" name="Text Box 34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1" name="Text Box 34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2" name="Text Box 34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3" name="Text Box 34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4" name="Text Box 34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5" name="Text Box 34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6" name="Text Box 34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7" name="Text Box 34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8" name="Text Box 34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59" name="Text Box 34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0" name="Text Box 34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1" name="Text Box 34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2" name="Text Box 34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3" name="Text Box 34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4" name="Text Box 34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5" name="Text Box 34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6" name="Text Box 34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7" name="Text Box 34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8" name="Text Box 34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69" name="Text Box 34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0" name="Text Box 34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1" name="Text Box 34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2" name="Text Box 34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3" name="Text Box 34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4" name="Text Box 34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5" name="Text Box 34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6" name="Text Box 34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7" name="Text Box 34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8" name="Text Box 34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79" name="Text Box 34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0" name="Text Box 34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1" name="Text Box 34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2" name="Text Box 34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3" name="Text Box 34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4" name="Text Box 34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5" name="Text Box 34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6" name="Text Box 34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7" name="Text Box 34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8" name="Text Box 34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89" name="Text Box 34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0" name="Text Box 34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1" name="Text Box 34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2" name="Text Box 34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3" name="Text Box 34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4" name="Text Box 34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5" name="Text Box 34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6" name="Text Box 34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7" name="Text Box 34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8" name="Text Box 34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899" name="Text Box 34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0" name="Text Box 34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1" name="Text Box 34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2" name="Text Box 34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3" name="Text Box 34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4" name="Text Box 34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5" name="Text Box 34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6" name="Text Box 34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7" name="Text Box 34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8" name="Text Box 34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09" name="Text Box 34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0" name="Text Box 34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1" name="Text Box 34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2" name="Text Box 34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3" name="Text Box 34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4" name="Text Box 34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5" name="Text Box 34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6" name="Text Box 34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7" name="Text Box 35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8" name="Text Box 35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19" name="Text Box 35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0" name="Text Box 35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1" name="Text Box 35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2" name="Text Box 35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3" name="Text Box 35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4" name="Text Box 35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5" name="Text Box 35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6" name="Text Box 35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7" name="Text Box 35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8" name="Text Box 35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29" name="Text Box 35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0" name="Text Box 35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1" name="Text Box 35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2" name="Text Box 35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3" name="Text Box 35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4" name="Text Box 35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5" name="Text Box 35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6" name="Text Box 35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7" name="Text Box 35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8" name="Text Box 35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39" name="Text Box 35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0" name="Text Box 35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1" name="Text Box 35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2" name="Text Box 35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3" name="Text Box 35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4" name="Text Box 35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5" name="Text Box 35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6" name="Text Box 35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7" name="Text Box 35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8" name="Text Box 35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49" name="Text Box 35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0" name="Text Box 35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1" name="Text Box 35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2" name="Text Box 35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3" name="Text Box 35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4" name="Text Box 35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5" name="Text Box 35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6" name="Text Box 35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7" name="Text Box 35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8" name="Text Box 35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59" name="Text Box 35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0" name="Text Box 35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1" name="Text Box 35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2" name="Text Box 35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3" name="Text Box 35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4" name="Text Box 35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5" name="Text Box 35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6" name="Text Box 35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7" name="Text Box 35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8" name="Text Box 35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69" name="Text Box 35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0" name="Text Box 35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1" name="Text Box 35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2" name="Text Box 35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3" name="Text Box 35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4" name="Text Box 35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5" name="Text Box 35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6" name="Text Box 35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7" name="Text Box 35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8" name="Text Box 35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79" name="Text Box 35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0" name="Text Box 35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1" name="Text Box 35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2" name="Text Box 35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3" name="Text Box 35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4" name="Text Box 35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5" name="Text Box 35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6" name="Text Box 35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7" name="Text Box 35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8" name="Text Box 35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89" name="Text Box 35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0" name="Text Box 35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1" name="Text Box 35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2" name="Text Box 35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3" name="Text Box 35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4" name="Text Box 35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5" name="Text Box 35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6" name="Text Box 35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7" name="Text Box 35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8" name="Text Box 35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999" name="Text Box 35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0" name="Text Box 35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1" name="Text Box 35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2" name="Text Box 35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3" name="Text Box 3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4" name="Text Box 3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5" name="Text Box 3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6" name="Text Box 3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7" name="Text Box 3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8" name="Text Box 3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09" name="Text Box 3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0" name="Text Box 3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1" name="Text Box 3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2" name="Text Box 3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3" name="Text Box 3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4" name="Text Box 3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5" name="Text Box 3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6" name="Text Box 3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7" name="Text Box 3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8" name="Text Box 3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19" name="Text Box 3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0" name="Text Box 3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1" name="Text Box 3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2" name="Text Box 3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3" name="Text Box 3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4" name="Text Box 3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5" name="Text Box 3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6" name="Text Box 3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7" name="Text Box 3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8" name="Text Box 3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29" name="Text Box 3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0" name="Text Box 3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1" name="Text Box 3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2" name="Text Box 3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3" name="Text Box 3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4" name="Text Box 3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5" name="Text Box 3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6" name="Text Box 3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7" name="Text Box 3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8" name="Text Box 3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39" name="Text Box 3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0" name="Text Box 3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1" name="Text Box 3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2" name="Text Box 3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3" name="Text Box 3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4" name="Text Box 3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5" name="Text Box 3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6" name="Text Box 3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7" name="Text Box 3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8" name="Text Box 3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49" name="Text Box 3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0" name="Text Box 3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1" name="Text Box 3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2" name="Text Box 3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3" name="Text Box 3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4" name="Text Box 3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5" name="Text Box 3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6" name="Text Box 3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7" name="Text Box 3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8" name="Text Box 3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59" name="Text Box 3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0" name="Text Box 3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1" name="Text Box 3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2" name="Text Box 36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3" name="Text Box 36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4" name="Text Box 36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5" name="Text Box 36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6" name="Text Box 36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7" name="Text Box 36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8" name="Text Box 36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69" name="Text Box 36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0" name="Text Box 36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1" name="Text Box 36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2" name="Text Box 36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3" name="Text Box 36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4" name="Text Box 36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5" name="Text Box 36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6" name="Text Box 36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7" name="Text Box 36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8" name="Text Box 36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79" name="Text Box 36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0" name="Text Box 36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1" name="Text Box 36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2" name="Text Box 36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3" name="Text Box 36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4" name="Text Box 36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5" name="Text Box 36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6" name="Text Box 36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7" name="Text Box 36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8" name="Text Box 36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89" name="Text Box 36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0" name="Text Box 36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1" name="Text Box 36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2" name="Text Box 36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3" name="Text Box 36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4" name="Text Box 36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5" name="Text Box 36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6" name="Text Box 36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7" name="Text Box 36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8" name="Text Box 36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099" name="Text Box 36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0" name="Text Box 36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1" name="Text Box 36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2" name="Text Box 36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3" name="Text Box 36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4" name="Text Box 3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5" name="Text Box 3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6" name="Text Box 3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7" name="Text Box 3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8" name="Text Box 3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09" name="Text Box 3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0" name="Text Box 3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1" name="Text Box 3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2" name="Text Box 3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3" name="Text Box 3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4" name="Text Box 3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5" name="Text Box 3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6" name="Text Box 3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7" name="Text Box 3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8" name="Text Box 3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19" name="Text Box 3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0" name="Text Box 3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1" name="Text Box 3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2" name="Text Box 3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3" name="Text Box 3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4" name="Text Box 3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5" name="Text Box 3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6" name="Text Box 3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7" name="Text Box 3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8" name="Text Box 3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29" name="Text Box 3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0" name="Text Box 3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1" name="Text Box 3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2" name="Text Box 3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3" name="Text Box 3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4" name="Text Box 3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5" name="Text Box 3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6" name="Text Box 3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7" name="Text Box 3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8" name="Text Box 3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39" name="Text Box 3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0" name="Text Box 3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1" name="Text Box 3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2" name="Text Box 3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3" name="Text Box 3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4" name="Text Box 3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5" name="Text Box 3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6" name="Text Box 3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7" name="Text Box 3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8" name="Text Box 3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49" name="Text Box 3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0" name="Text Box 3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1" name="Text Box 3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2" name="Text Box 3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3" name="Text Box 3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4" name="Text Box 3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5" name="Text Box 3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6" name="Text Box 3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7" name="Text Box 3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8" name="Text Box 3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59" name="Text Box 3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0" name="Text Box 3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1" name="Text Box 3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2" name="Text Box 3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3" name="Text Box 3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4" name="Text Box 3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5" name="Text Box 3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6" name="Text Box 3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7" name="Text Box 3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8" name="Text Box 3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69" name="Text Box 3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0" name="Text Box 3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1" name="Text Box 3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2" name="Text Box 3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3" name="Text Box 3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4" name="Text Box 3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5" name="Text Box 3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6" name="Text Box 3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7" name="Text Box 3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8" name="Text Box 3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79" name="Text Box 3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0" name="Text Box 3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1" name="Text Box 3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2" name="Text Box 3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3" name="Text Box 3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4" name="Text Box 3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5" name="Text Box 3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6" name="Text Box 3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7" name="Text Box 3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8" name="Text Box 3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89" name="Text Box 3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0" name="Text Box 3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1" name="Text Box 3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2" name="Text Box 3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3" name="Text Box 3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4" name="Text Box 3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5" name="Text Box 3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6" name="Text Box 3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7" name="Text Box 3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8" name="Text Box 3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199" name="Text Box 3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0" name="Text Box 3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1" name="Text Box 3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2" name="Text Box 3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3" name="Text Box 3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4" name="Text Box 3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5" name="Text Box 3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6" name="Text Box 3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7" name="Text Box 3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8" name="Text Box 3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09" name="Text Box 3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0" name="Text Box 3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1" name="Text Box 3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2" name="Text Box 3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3" name="Text Box 3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4" name="Text Box 3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5" name="Text Box 3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6" name="Text Box 3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7" name="Text Box 3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8" name="Text Box 3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19" name="Text Box 3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0" name="Text Box 3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1" name="Text Box 3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2" name="Text Box 3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3" name="Text Box 3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4" name="Text Box 3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5" name="Text Box 3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6" name="Text Box 3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7" name="Text Box 3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8" name="Text Box 3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29" name="Text Box 3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0" name="Text Box 3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1" name="Text Box 3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2" name="Text Box 3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3" name="Text Box 3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4" name="Text Box 3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5" name="Text Box 3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6" name="Text Box 3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7" name="Text Box 3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8" name="Text Box 3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39" name="Text Box 3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0" name="Text Box 3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1" name="Text Box 3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2" name="Text Box 3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3" name="Text Box 3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4" name="Text Box 3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5" name="Text Box 3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6" name="Text Box 3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7" name="Text Box 3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8" name="Text Box 3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49" name="Text Box 3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0" name="Text Box 3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1" name="Text Box 3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2" name="Text Box 3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3" name="Text Box 3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4" name="Text Box 3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5" name="Text Box 3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6" name="Text Box 3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7" name="Text Box 3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8" name="Text Box 3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59" name="Text Box 3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0" name="Text Box 3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1" name="Text Box 3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2" name="Text Box 3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3" name="Text Box 3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4" name="Text Box 3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5" name="Text Box 3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6" name="Text Box 3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7" name="Text Box 3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8" name="Text Box 3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69" name="Text Box 3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0" name="Text Box 3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1" name="Text Box 3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2" name="Text Box 3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3" name="Text Box 3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4" name="Text Box 3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5" name="Text Box 3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6" name="Text Box 3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7" name="Text Box 3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8" name="Text Box 3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79" name="Text Box 3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0" name="Text Box 3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1" name="Text Box 3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2" name="Text Box 3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3" name="Text Box 3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4" name="Text Box 3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5" name="Text Box 3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6" name="Text Box 3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7" name="Text Box 3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8" name="Text Box 3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89" name="Text Box 3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0" name="Text Box 3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1" name="Text Box 3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2" name="Text Box 3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3" name="Text Box 3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4" name="Text Box 3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5" name="Text Box 3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6" name="Text Box 3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7" name="Text Box 3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8" name="Text Box 3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299" name="Text Box 3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0" name="Text Box 3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1" name="Text Box 3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2" name="Text Box 3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3" name="Text Box 3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4" name="Text Box 3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5" name="Text Box 3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6" name="Text Box 3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7" name="Text Box 3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8" name="Text Box 3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09" name="Text Box 3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0" name="Text Box 3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1" name="Text Box 3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2" name="Text Box 3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3" name="Text Box 3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4" name="Text Box 3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5" name="Text Box 3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6" name="Text Box 3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7" name="Text Box 3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8" name="Text Box 3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19" name="Text Box 3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0" name="Text Box 3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1" name="Text Box 3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2" name="Text Box 3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3" name="Text Box 3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4" name="Text Box 3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5" name="Text Box 3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6" name="Text Box 3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7" name="Text Box 3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8" name="Text Box 3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29" name="Text Box 3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0" name="Text Box 3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1" name="Text Box 3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2" name="Text Box 3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3" name="Text Box 3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4" name="Text Box 3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5" name="Text Box 3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6" name="Text Box 3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7" name="Text Box 3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8" name="Text Box 3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39" name="Text Box 3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0" name="Text Box 3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1" name="Text Box 3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2" name="Text Box 3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3" name="Text Box 3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4" name="Text Box 3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5" name="Text Box 3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6" name="Text Box 3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7" name="Text Box 3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8" name="Text Box 3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49" name="Text Box 3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0" name="Text Box 3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1" name="Text Box 3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2" name="Text Box 3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3" name="Text Box 3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4" name="Text Box 3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5" name="Text Box 3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6" name="Text Box 3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7" name="Text Box 3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8" name="Text Box 3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59" name="Text Box 3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0" name="Text Box 3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1" name="Text Box 3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2" name="Text Box 3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3" name="Text Box 3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4" name="Text Box 3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5" name="Text Box 3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6" name="Text Box 3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7" name="Text Box 3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8" name="Text Box 3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69" name="Text Box 3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0" name="Text Box 3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1" name="Text Box 3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2" name="Text Box 3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3" name="Text Box 3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4" name="Text Box 3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5" name="Text Box 3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6" name="Text Box 3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7" name="Text Box 3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8" name="Text Box 3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79" name="Text Box 3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0" name="Text Box 3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1" name="Text Box 3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2" name="Text Box 3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3" name="Text Box 3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4" name="Text Box 3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5" name="Text Box 3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6" name="Text Box 3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7" name="Text Box 3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8" name="Text Box 3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89" name="Text Box 3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0" name="Text Box 3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1" name="Text Box 3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2" name="Text Box 3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3" name="Text Box 3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4" name="Text Box 3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5" name="Text Box 3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6" name="Text Box 3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7" name="Text Box 3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8" name="Text Box 3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399" name="Text Box 3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0" name="Text Box 3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1" name="Text Box 3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2" name="Text Box 3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3" name="Text Box 3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4" name="Text Box 3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5" name="Text Box 3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6" name="Text Box 3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7" name="Text Box 3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8" name="Text Box 3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09" name="Text Box 3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0" name="Text Box 3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1" name="Text Box 3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2" name="Text Box 3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3" name="Text Box 3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4" name="Text Box 3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5" name="Text Box 3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6" name="Text Box 3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7" name="Text Box 4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8" name="Text Box 4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19" name="Text Box 4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0" name="Text Box 4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1" name="Text Box 4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2" name="Text Box 4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3" name="Text Box 4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4" name="Text Box 4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5" name="Text Box 4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6" name="Text Box 4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7" name="Text Box 4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8" name="Text Box 4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29" name="Text Box 4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0" name="Text Box 4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1" name="Text Box 4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2" name="Text Box 4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3" name="Text Box 4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4" name="Text Box 4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5" name="Text Box 4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6" name="Text Box 4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7" name="Text Box 4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8" name="Text Box 4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39" name="Text Box 4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0" name="Text Box 4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1" name="Text Box 4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2" name="Text Box 4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3" name="Text Box 4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4" name="Text Box 4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5" name="Text Box 4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6" name="Text Box 4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7" name="Text Box 4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8" name="Text Box 4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49" name="Text Box 4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0" name="Text Box 4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1" name="Text Box 4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2" name="Text Box 4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3" name="Text Box 4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4" name="Text Box 4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5" name="Text Box 4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6" name="Text Box 4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7" name="Text Box 4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8" name="Text Box 4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59" name="Text Box 4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0" name="Text Box 4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1" name="Text Box 4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2" name="Text Box 4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3" name="Text Box 4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4" name="Text Box 4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5" name="Text Box 4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6" name="Text Box 4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7" name="Text Box 4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8" name="Text Box 4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69" name="Text Box 4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0" name="Text Box 4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1" name="Text Box 4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2" name="Text Box 4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3" name="Text Box 4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4" name="Text Box 4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5" name="Text Box 4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6" name="Text Box 4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7" name="Text Box 4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8" name="Text Box 4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79" name="Text Box 4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0" name="Text Box 4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1" name="Text Box 4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2" name="Text Box 4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3" name="Text Box 4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4" name="Text Box 4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5" name="Text Box 4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6" name="Text Box 4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7" name="Text Box 4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8" name="Text Box 4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89" name="Text Box 4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0" name="Text Box 4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1" name="Text Box 4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2" name="Text Box 4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3" name="Text Box 4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4" name="Text Box 4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5" name="Text Box 4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6" name="Text Box 4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7" name="Text Box 4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8" name="Text Box 4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499" name="Text Box 4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0" name="Text Box 4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1" name="Text Box 4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2" name="Text Box 4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3" name="Text Box 4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4" name="Text Box 4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5" name="Text Box 4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6" name="Text Box 4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7" name="Text Box 4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8" name="Text Box 4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09" name="Text Box 4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0" name="Text Box 4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1" name="Text Box 4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2" name="Text Box 4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3" name="Text Box 4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4" name="Text Box 4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5" name="Text Box 4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6" name="Text Box 4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7" name="Text Box 4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8" name="Text Box 4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19" name="Text Box 4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0" name="Text Box 4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1" name="Text Box 4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2" name="Text Box 4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3" name="Text Box 4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4" name="Text Box 4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5" name="Text Box 4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6" name="Text Box 4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7" name="Text Box 4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8" name="Text Box 4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29" name="Text Box 4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0" name="Text Box 4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1" name="Text Box 4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2" name="Text Box 4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3" name="Text Box 4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4" name="Text Box 4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5" name="Text Box 4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6" name="Text Box 4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7" name="Text Box 4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8" name="Text Box 4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39" name="Text Box 4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0" name="Text Box 4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1" name="Text Box 4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2" name="Text Box 4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3" name="Text Box 4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4" name="Text Box 4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5" name="Text Box 4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6" name="Text Box 4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7" name="Text Box 4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8" name="Text Box 4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49" name="Text Box 4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0" name="Text Box 4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1" name="Text Box 4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2" name="Text Box 4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3" name="Text Box 4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4" name="Text Box 4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5" name="Text Box 4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6" name="Text Box 4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7" name="Text Box 4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8" name="Text Box 4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59" name="Text Box 4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0" name="Text Box 4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1" name="Text Box 4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2" name="Text Box 4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3" name="Text Box 4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4" name="Text Box 4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5" name="Text Box 4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6" name="Text Box 4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7" name="Text Box 4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8" name="Text Box 4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69" name="Text Box 4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0" name="Text Box 4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1" name="Text Box 4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2" name="Text Box 4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3" name="Text Box 4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4" name="Text Box 4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5" name="Text Box 4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6" name="Text Box 4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7" name="Text Box 4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8" name="Text Box 4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79" name="Text Box 4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0" name="Text Box 4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1" name="Text Box 4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2" name="Text Box 4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3" name="Text Box 4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4" name="Text Box 4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5" name="Text Box 4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6" name="Text Box 4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7" name="Text Box 4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8" name="Text Box 4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89" name="Text Box 4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0" name="Text Box 4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1" name="Text Box 4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2" name="Text Box 4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3" name="Text Box 4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4" name="Text Box 4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5" name="Text Box 4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6" name="Text Box 4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7" name="Text Box 4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8" name="Text Box 4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599" name="Text Box 4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0" name="Text Box 4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1" name="Text Box 4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2" name="Text Box 4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3" name="Text Box 4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4" name="Text Box 4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5" name="Text Box 4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6" name="Text Box 4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7" name="Text Box 4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8" name="Text Box 4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09" name="Text Box 4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0" name="Text Box 4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1" name="Text Box 4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2" name="Text Box 4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3" name="Text Box 4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4" name="Text Box 4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5" name="Text Box 4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6" name="Text Box 4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7" name="Text Box 4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8" name="Text Box 4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19" name="Text Box 4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0" name="Text Box 4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1" name="Text Box 4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2" name="Text Box 4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3" name="Text Box 4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4" name="Text Box 4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5" name="Text Box 4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6" name="Text Box 4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7" name="Text Box 4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8" name="Text Box 4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29" name="Text Box 4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0" name="Text Box 4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1" name="Text Box 4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2" name="Text Box 4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3" name="Text Box 4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4" name="Text Box 4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5" name="Text Box 4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6" name="Text Box 4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7" name="Text Box 4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8" name="Text Box 4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39" name="Text Box 4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0" name="Text Box 4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1" name="Text Box 4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2" name="Text Box 4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3" name="Text Box 4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4" name="Text Box 4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5" name="Text Box 4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6" name="Text Box 4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7" name="Text Box 4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8" name="Text Box 4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49" name="Text Box 4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0" name="Text Box 4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1" name="Text Box 4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2" name="Text Box 4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3" name="Text Box 4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4" name="Text Box 4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5" name="Text Box 4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6" name="Text Box 4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7" name="Text Box 4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8" name="Text Box 4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59" name="Text Box 4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0" name="Text Box 4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1" name="Text Box 4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2" name="Text Box 4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3" name="Text Box 4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4" name="Text Box 4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5" name="Text Box 4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6" name="Text Box 4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7" name="Text Box 4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8" name="Text Box 4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69" name="Text Box 4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0" name="Text Box 4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1" name="Text Box 4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2" name="Text Box 4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3" name="Text Box 4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4" name="Text Box 4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5" name="Text Box 4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6" name="Text Box 4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7" name="Text Box 4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8" name="Text Box 4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79" name="Text Box 4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0" name="Text Box 4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1" name="Text Box 4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2" name="Text Box 4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3" name="Text Box 4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4" name="Text Box 4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5" name="Text Box 4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6" name="Text Box 4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7" name="Text Box 4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8" name="Text Box 4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89" name="Text Box 4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0" name="Text Box 4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1" name="Text Box 4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2" name="Text Box 4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3" name="Text Box 4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4" name="Text Box 4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5" name="Text Box 4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6" name="Text Box 4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7" name="Text Box 4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8" name="Text Box 4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699" name="Text Box 4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0" name="Text Box 4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1" name="Text Box 4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2" name="Text Box 4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3" name="Text Box 4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4" name="Text Box 4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5" name="Text Box 4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6" name="Text Box 4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7" name="Text Box 4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8" name="Text Box 4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09" name="Text Box 4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0" name="Text Box 4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1" name="Text Box 4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2" name="Text Box 4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3" name="Text Box 4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4" name="Text Box 4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5" name="Text Box 4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6" name="Text Box 4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7" name="Text Box 4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8" name="Text Box 4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19" name="Text Box 4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0" name="Text Box 4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1" name="Text Box 4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2" name="Text Box 4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3" name="Text Box 4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4" name="Text Box 4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5" name="Text Box 4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6" name="Text Box 4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7" name="Text Box 4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8" name="Text Box 4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29" name="Text Box 4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0" name="Text Box 4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1" name="Text Box 4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2" name="Text Box 4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3" name="Text Box 4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4" name="Text Box 4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5" name="Text Box 4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6" name="Text Box 4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7" name="Text Box 4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8" name="Text Box 4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39" name="Text Box 4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0" name="Text Box 4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1" name="Text Box 4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2" name="Text Box 4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3" name="Text Box 4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4" name="Text Box 4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5" name="Text Box 4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6" name="Text Box 4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7" name="Text Box 4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8" name="Text Box 4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49" name="Text Box 4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0" name="Text Box 4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1" name="Text Box 4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2" name="Text Box 4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3" name="Text Box 4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4" name="Text Box 4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5" name="Text Box 4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6" name="Text Box 4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7" name="Text Box 4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8" name="Text Box 4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59" name="Text Box 4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0" name="Text Box 4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1" name="Text Box 4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2" name="Text Box 4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3" name="Text Box 4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4" name="Text Box 4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5" name="Text Box 4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6" name="Text Box 4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7" name="Text Box 4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8" name="Text Box 4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69" name="Text Box 4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0" name="Text Box 4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1" name="Text Box 4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2" name="Text Box 4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3" name="Text Box 4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4" name="Text Box 4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5" name="Text Box 4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6" name="Text Box 4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7" name="Text Box 4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8" name="Text Box 4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79" name="Text Box 4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0" name="Text Box 4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1" name="Text Box 4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2" name="Text Box 4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3" name="Text Box 4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4" name="Text Box 4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5" name="Text Box 4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6" name="Text Box 4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7" name="Text Box 4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8" name="Text Box 4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89" name="Text Box 4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0" name="Text Box 4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1" name="Text Box 4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2" name="Text Box 4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3" name="Text Box 4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4" name="Text Box 4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5" name="Text Box 4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6" name="Text Box 4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7" name="Text Box 4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8" name="Text Box 4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799" name="Text Box 4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0" name="Text Box 4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1" name="Text Box 4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2" name="Text Box 4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3" name="Text Box 4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4" name="Text Box 4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5" name="Text Box 4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6" name="Text Box 4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7" name="Text Box 4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8" name="Text Box 4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09" name="Text Box 4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0" name="Text Box 4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1" name="Text Box 4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2" name="Text Box 4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3" name="Text Box 4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4" name="Text Box 4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5" name="Text Box 4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6" name="Text Box 4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7" name="Text Box 4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8" name="Text Box 4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19" name="Text Box 4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0" name="Text Box 4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1" name="Text Box 4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2" name="Text Box 4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3" name="Text Box 4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4" name="Text Box 4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5" name="Text Box 44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6" name="Text Box 44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7" name="Text Box 44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8" name="Text Box 44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29" name="Text Box 44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0" name="Text Box 44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1" name="Text Box 44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2" name="Text Box 44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3" name="Text Box 44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4" name="Text Box 44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5" name="Text Box 44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6" name="Text Box 44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7" name="Text Box 44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8" name="Text Box 44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39" name="Text Box 44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0" name="Text Box 44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1" name="Text Box 44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2" name="Text Box 44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3" name="Text Box 44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4" name="Text Box 44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5" name="Text Box 44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6" name="Text Box 44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7" name="Text Box 44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8" name="Text Box 44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49" name="Text Box 44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0" name="Text Box 44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1" name="Text Box 44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2" name="Text Box 44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3" name="Text Box 44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4" name="Text Box 44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5" name="Text Box 44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6" name="Text Box 44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7" name="Text Box 44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8" name="Text Box 44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59" name="Text Box 44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0" name="Text Box 44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1" name="Text Box 44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2" name="Text Box 44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3" name="Text Box 44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4" name="Text Box 44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5" name="Text Box 44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6" name="Text Box 44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7" name="Text Box 44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8" name="Text Box 44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69" name="Text Box 44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0" name="Text Box 44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1" name="Text Box 44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2" name="Text Box 44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3" name="Text Box 44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4" name="Text Box 44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5" name="Text Box 44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6" name="Text Box 44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7" name="Text Box 44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8" name="Text Box 44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79" name="Text Box 44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0" name="Text Box 44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1" name="Text Box 44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2" name="Text Box 44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3" name="Text Box 44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4" name="Text Box 44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5" name="Text Box 44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6" name="Text Box 44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7" name="Text Box 44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8" name="Text Box 44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89" name="Text Box 44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0" name="Text Box 44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1" name="Text Box 44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2" name="Text Box 44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3" name="Text Box 44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4" name="Text Box 44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5" name="Text Box 44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6" name="Text Box 44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7" name="Text Box 44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8" name="Text Box 44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899" name="Text Box 44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0" name="Text Box 44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1" name="Text Box 44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2" name="Text Box 44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3" name="Text Box 44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4" name="Text Box 44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5" name="Text Box 44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6" name="Text Box 44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7" name="Text Box 44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8" name="Text Box 44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09" name="Text Box 44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0" name="Text Box 44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1" name="Text Box 44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2" name="Text Box 44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3" name="Text Box 44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4" name="Text Box 44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5" name="Text Box 44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6" name="Text Box 44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7" name="Text Box 45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8" name="Text Box 45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19" name="Text Box 45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0" name="Text Box 45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1" name="Text Box 45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2" name="Text Box 45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3" name="Text Box 45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4" name="Text Box 45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5" name="Text Box 45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6" name="Text Box 45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7" name="Text Box 45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8" name="Text Box 45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29" name="Text Box 45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0" name="Text Box 45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1" name="Text Box 45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2" name="Text Box 45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3" name="Text Box 45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4" name="Text Box 45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5" name="Text Box 45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6" name="Text Box 45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7" name="Text Box 45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8" name="Text Box 45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39" name="Text Box 45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0" name="Text Box 45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1" name="Text Box 45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2" name="Text Box 45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3" name="Text Box 45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4" name="Text Box 45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5" name="Text Box 45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6" name="Text Box 45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7" name="Text Box 45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8" name="Text Box 45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49" name="Text Box 45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0" name="Text Box 45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1" name="Text Box 45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2" name="Text Box 45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3" name="Text Box 45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4" name="Text Box 45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5" name="Text Box 45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6" name="Text Box 45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7" name="Text Box 45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8" name="Text Box 45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59" name="Text Box 45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0" name="Text Box 45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1" name="Text Box 45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2" name="Text Box 45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3" name="Text Box 45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4" name="Text Box 45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5" name="Text Box 45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6" name="Text Box 45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7" name="Text Box 45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8" name="Text Box 45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69" name="Text Box 45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0" name="Text Box 45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1" name="Text Box 45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2" name="Text Box 45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3" name="Text Box 45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4" name="Text Box 45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5" name="Text Box 45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6" name="Text Box 45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7" name="Text Box 45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8" name="Text Box 45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79" name="Text Box 45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0" name="Text Box 45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1" name="Text Box 45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2" name="Text Box 45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3" name="Text Box 45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4" name="Text Box 45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5" name="Text Box 45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6" name="Text Box 45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7" name="Text Box 45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8" name="Text Box 45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89" name="Text Box 45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0" name="Text Box 45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1" name="Text Box 45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2" name="Text Box 45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3" name="Text Box 45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4" name="Text Box 45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5" name="Text Box 45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6" name="Text Box 45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7" name="Text Box 45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8" name="Text Box 45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1999" name="Text Box 45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0" name="Text Box 45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1" name="Text Box 45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2" name="Text Box 45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3" name="Text Box 45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4" name="Text Box 45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5" name="Text Box 45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6" name="Text Box 45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7" name="Text Box 45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8" name="Text Box 45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09" name="Text Box 45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0" name="Text Box 45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1" name="Text Box 45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2" name="Text Box 45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3" name="Text Box 45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4" name="Text Box 45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5" name="Text Box 45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6" name="Text Box 45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7" name="Text Box 46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8" name="Text Box 46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19" name="Text Box 46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0" name="Text Box 46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1" name="Text Box 46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2" name="Text Box 46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3" name="Text Box 46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4" name="Text Box 46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5" name="Text Box 46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6" name="Text Box 46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7" name="Text Box 46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8" name="Text Box 46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29" name="Text Box 46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0" name="Text Box 46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1" name="Text Box 46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2" name="Text Box 46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3" name="Text Box 46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4" name="Text Box 46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5" name="Text Box 46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6" name="Text Box 46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7" name="Text Box 46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8" name="Text Box 46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39" name="Text Box 46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0" name="Text Box 46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1" name="Text Box 46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2" name="Text Box 46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3" name="Text Box 46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4" name="Text Box 46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5" name="Text Box 46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6" name="Text Box 46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7" name="Text Box 46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8" name="Text Box 46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49" name="Text Box 46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0" name="Text Box 46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1" name="Text Box 46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2" name="Text Box 46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3" name="Text Box 46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4" name="Text Box 46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5" name="Text Box 46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6" name="Text Box 46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7" name="Text Box 46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8" name="Text Box 46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59" name="Text Box 46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0" name="Text Box 46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1" name="Text Box 46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2" name="Text Box 46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3" name="Text Box 46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4" name="Text Box 46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5" name="Text Box 46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6" name="Text Box 46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7" name="Text Box 46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8" name="Text Box 46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69" name="Text Box 46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0" name="Text Box 46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1" name="Text Box 46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2" name="Text Box 46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3" name="Text Box 46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4" name="Text Box 46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5" name="Text Box 46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6" name="Text Box 46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7" name="Text Box 46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8" name="Text Box 46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79" name="Text Box 46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0" name="Text Box 46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1" name="Text Box 46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2" name="Text Box 46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3" name="Text Box 46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4" name="Text Box 46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5" name="Text Box 46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6" name="Text Box 46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7" name="Text Box 46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8" name="Text Box 46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89" name="Text Box 46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0" name="Text Box 46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1" name="Text Box 46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2" name="Text Box 46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3" name="Text Box 46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4" name="Text Box 46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5" name="Text Box 46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6" name="Text Box 46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7" name="Text Box 46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8" name="Text Box 46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099" name="Text Box 46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0" name="Text Box 46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1" name="Text Box 46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2" name="Text Box 46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3" name="Text Box 46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4" name="Text Box 46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5" name="Text Box 46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6" name="Text Box 46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7" name="Text Box 46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8" name="Text Box 46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09" name="Text Box 46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0" name="Text Box 46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1" name="Text Box 46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2" name="Text Box 46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3" name="Text Box 46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4" name="Text Box 46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5" name="Text Box 46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6" name="Text Box 46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7" name="Text Box 47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8" name="Text Box 47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19" name="Text Box 47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0" name="Text Box 47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1" name="Text Box 47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2" name="Text Box 47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3" name="Text Box 47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4" name="Text Box 47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5" name="Text Box 47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6" name="Text Box 47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7" name="Text Box 47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8" name="Text Box 47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29" name="Text Box 47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0" name="Text Box 47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1" name="Text Box 47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2" name="Text Box 47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3" name="Text Box 47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4" name="Text Box 47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5" name="Text Box 47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6" name="Text Box 47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7" name="Text Box 47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8" name="Text Box 47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39" name="Text Box 47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0" name="Text Box 47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1" name="Text Box 47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2" name="Text Box 47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3" name="Text Box 47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4" name="Text Box 47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5" name="Text Box 47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6" name="Text Box 47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7" name="Text Box 47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8" name="Text Box 47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49" name="Text Box 47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0" name="Text Box 47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1" name="Text Box 47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2" name="Text Box 47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3" name="Text Box 47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4" name="Text Box 47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5" name="Text Box 47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6" name="Text Box 47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7" name="Text Box 47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8" name="Text Box 47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59" name="Text Box 47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0" name="Text Box 47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1" name="Text Box 47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2" name="Text Box 47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3" name="Text Box 47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4" name="Text Box 47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5" name="Text Box 47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6" name="Text Box 47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7" name="Text Box 47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8" name="Text Box 47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69" name="Text Box 47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0" name="Text Box 47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1" name="Text Box 47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2" name="Text Box 47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3" name="Text Box 47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4" name="Text Box 47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5" name="Text Box 47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6" name="Text Box 47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7" name="Text Box 47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8" name="Text Box 47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79" name="Text Box 47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0" name="Text Box 47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1" name="Text Box 47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2" name="Text Box 47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3" name="Text Box 47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4" name="Text Box 47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5" name="Text Box 47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6" name="Text Box 47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7" name="Text Box 47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8" name="Text Box 47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89" name="Text Box 47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0" name="Text Box 47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1" name="Text Box 47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2" name="Text Box 47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3" name="Text Box 47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4" name="Text Box 47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5" name="Text Box 47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6" name="Text Box 47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7" name="Text Box 47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8" name="Text Box 47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199" name="Text Box 47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0" name="Text Box 47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1" name="Text Box 47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2" name="Text Box 47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3" name="Text Box 47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4" name="Text Box 47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5" name="Text Box 47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6" name="Text Box 47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7" name="Text Box 47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8" name="Text Box 47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09" name="Text Box 47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0" name="Text Box 47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1" name="Text Box 47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2" name="Text Box 47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3" name="Text Box 47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4" name="Text Box 47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5" name="Text Box 47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6" name="Text Box 47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7" name="Text Box 48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8" name="Text Box 48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19" name="Text Box 48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0" name="Text Box 48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1" name="Text Box 48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2" name="Text Box 48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3" name="Text Box 48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4" name="Text Box 48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5" name="Text Box 48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6" name="Text Box 48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7" name="Text Box 48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8" name="Text Box 48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29" name="Text Box 48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0" name="Text Box 48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1" name="Text Box 48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2" name="Text Box 48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3" name="Text Box 48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4" name="Text Box 48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5" name="Text Box 48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6" name="Text Box 48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7" name="Text Box 48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8" name="Text Box 48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39" name="Text Box 48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0" name="Text Box 48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1" name="Text Box 48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2" name="Text Box 48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3" name="Text Box 48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4" name="Text Box 48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5" name="Text Box 48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6" name="Text Box 48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7" name="Text Box 48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8" name="Text Box 48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49" name="Text Box 48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0" name="Text Box 48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1" name="Text Box 48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2" name="Text Box 48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3" name="Text Box 48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4" name="Text Box 48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5" name="Text Box 48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6" name="Text Box 48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7" name="Text Box 48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8" name="Text Box 48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59" name="Text Box 48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0" name="Text Box 48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1" name="Text Box 48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2" name="Text Box 48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3" name="Text Box 48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4" name="Text Box 48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5" name="Text Box 48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6" name="Text Box 48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7" name="Text Box 48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8" name="Text Box 48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69" name="Text Box 48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0" name="Text Box 48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1" name="Text Box 48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2" name="Text Box 48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3" name="Text Box 48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4" name="Text Box 48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5" name="Text Box 48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6" name="Text Box 48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7" name="Text Box 48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8" name="Text Box 48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79" name="Text Box 48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0" name="Text Box 48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1" name="Text Box 48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2" name="Text Box 48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3" name="Text Box 48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4" name="Text Box 48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5" name="Text Box 48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6" name="Text Box 48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7" name="Text Box 48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8" name="Text Box 48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89" name="Text Box 48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0" name="Text Box 48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1" name="Text Box 48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2" name="Text Box 48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3" name="Text Box 48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4" name="Text Box 48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5" name="Text Box 48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6" name="Text Box 48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7" name="Text Box 48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8" name="Text Box 48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299" name="Text Box 48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0" name="Text Box 48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1" name="Text Box 48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2" name="Text Box 48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3" name="Text Box 48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4" name="Text Box 48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5" name="Text Box 48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6" name="Text Box 48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7" name="Text Box 48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8" name="Text Box 48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09" name="Text Box 48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0" name="Text Box 48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1" name="Text Box 48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2" name="Text Box 48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3" name="Text Box 48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4" name="Text Box 48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5" name="Text Box 48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6" name="Text Box 48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7" name="Text Box 49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8" name="Text Box 49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19" name="Text Box 49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0" name="Text Box 49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1" name="Text Box 49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2" name="Text Box 49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3" name="Text Box 49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4" name="Text Box 49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5" name="Text Box 49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6" name="Text Box 49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7" name="Text Box 49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8" name="Text Box 49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29" name="Text Box 49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0" name="Text Box 49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1" name="Text Box 49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2" name="Text Box 49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3" name="Text Box 49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4" name="Text Box 49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5" name="Text Box 49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6" name="Text Box 49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7" name="Text Box 49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8" name="Text Box 49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39" name="Text Box 49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0" name="Text Box 49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1" name="Text Box 49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2" name="Text Box 49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3" name="Text Box 49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4" name="Text Box 49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5" name="Text Box 49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6" name="Text Box 49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7" name="Text Box 49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8" name="Text Box 49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49" name="Text Box 49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0" name="Text Box 49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1" name="Text Box 49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2" name="Text Box 49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3" name="Text Box 49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4" name="Text Box 49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5" name="Text Box 49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6" name="Text Box 49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7" name="Text Box 49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8" name="Text Box 49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59" name="Text Box 49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0" name="Text Box 49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1" name="Text Box 49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2" name="Text Box 49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3" name="Text Box 49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4" name="Text Box 49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5" name="Text Box 49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6" name="Text Box 49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7" name="Text Box 49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8" name="Text Box 49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69" name="Text Box 49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0" name="Text Box 49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1" name="Text Box 49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2" name="Text Box 49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3" name="Text Box 49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4" name="Text Box 49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5" name="Text Box 49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6" name="Text Box 49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7" name="Text Box 49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8" name="Text Box 49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79" name="Text Box 49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0" name="Text Box 49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1" name="Text Box 49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2" name="Text Box 49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3" name="Text Box 49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4" name="Text Box 49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5" name="Text Box 49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6" name="Text Box 49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7" name="Text Box 49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8" name="Text Box 49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89" name="Text Box 49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0" name="Text Box 49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1" name="Text Box 49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2" name="Text Box 49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3" name="Text Box 49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4" name="Text Box 49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5" name="Text Box 49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6" name="Text Box 49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7" name="Text Box 49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8" name="Text Box 49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399" name="Text Box 49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0" name="Text Box 49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1" name="Text Box 49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2" name="Text Box 49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3" name="Text Box 49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4" name="Text Box 49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5" name="Text Box 49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6" name="Text Box 49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7" name="Text Box 49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8" name="Text Box 49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09" name="Text Box 49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0" name="Text Box 49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1" name="Text Box 49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2" name="Text Box 49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3" name="Text Box 49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4" name="Text Box 49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5" name="Text Box 49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6" name="Text Box 49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7" name="Text Box 50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8" name="Text Box 50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19" name="Text Box 50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0" name="Text Box 50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1" name="Text Box 50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2" name="Text Box 50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3" name="Text Box 50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4" name="Text Box 50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5" name="Text Box 50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6" name="Text Box 50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7" name="Text Box 50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8" name="Text Box 50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29" name="Text Box 50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0" name="Text Box 50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1" name="Text Box 50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2" name="Text Box 50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3" name="Text Box 50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4" name="Text Box 50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5" name="Text Box 50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6" name="Text Box 50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7" name="Text Box 50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8" name="Text Box 50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39" name="Text Box 50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0" name="Text Box 50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1" name="Text Box 50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2" name="Text Box 50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3" name="Text Box 50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4" name="Text Box 50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5" name="Text Box 50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6" name="Text Box 50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7" name="Text Box 50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8" name="Text Box 50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49" name="Text Box 50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0" name="Text Box 50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1" name="Text Box 50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2" name="Text Box 50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3" name="Text Box 50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4" name="Text Box 50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5" name="Text Box 50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6" name="Text Box 50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7" name="Text Box 50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8" name="Text Box 50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59" name="Text Box 50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0" name="Text Box 50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1" name="Text Box 50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2" name="Text Box 50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3" name="Text Box 50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4" name="Text Box 50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5" name="Text Box 50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6" name="Text Box 50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7" name="Text Box 50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8" name="Text Box 50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69" name="Text Box 50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0" name="Text Box 50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1" name="Text Box 50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2" name="Text Box 50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3" name="Text Box 50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4" name="Text Box 50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5" name="Text Box 50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6" name="Text Box 50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7" name="Text Box 50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8" name="Text Box 50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79" name="Text Box 50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0" name="Text Box 50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1" name="Text Box 50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2" name="Text Box 50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3" name="Text Box 50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4" name="Text Box 50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5" name="Text Box 50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6" name="Text Box 50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7" name="Text Box 50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8" name="Text Box 50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89" name="Text Box 50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0" name="Text Box 50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1" name="Text Box 50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2" name="Text Box 50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3" name="Text Box 50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4" name="Text Box 50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5" name="Text Box 50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6" name="Text Box 50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7" name="Text Box 50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8" name="Text Box 50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499" name="Text Box 50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0" name="Text Box 50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1" name="Text Box 50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2" name="Text Box 50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3" name="Text Box 50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4" name="Text Box 50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5" name="Text Box 50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6" name="Text Box 50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7" name="Text Box 50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8" name="Text Box 50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09" name="Text Box 50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0" name="Text Box 50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1" name="Text Box 50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2" name="Text Box 50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3" name="Text Box 50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4" name="Text Box 50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5" name="Text Box 50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6" name="Text Box 50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7" name="Text Box 51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8" name="Text Box 51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19" name="Text Box 51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0" name="Text Box 51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1" name="Text Box 51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2" name="Text Box 51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3" name="Text Box 51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4" name="Text Box 51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5" name="Text Box 51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6" name="Text Box 51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7" name="Text Box 51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8" name="Text Box 51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29" name="Text Box 51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0" name="Text Box 51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1" name="Text Box 51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2" name="Text Box 51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3" name="Text Box 51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4" name="Text Box 51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5" name="Text Box 51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6" name="Text Box 51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7" name="Text Box 51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8" name="Text Box 51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39" name="Text Box 51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0" name="Text Box 51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1" name="Text Box 51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2" name="Text Box 51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3" name="Text Box 51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4" name="Text Box 51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5" name="Text Box 51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6" name="Text Box 51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7" name="Text Box 51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8" name="Text Box 51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49" name="Text Box 51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0" name="Text Box 51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1" name="Text Box 51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2" name="Text Box 51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3" name="Text Box 51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4" name="Text Box 51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5" name="Text Box 51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6" name="Text Box 51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7" name="Text Box 51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8" name="Text Box 51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59" name="Text Box 51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0" name="Text Box 51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1" name="Text Box 51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2" name="Text Box 51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3" name="Text Box 51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4" name="Text Box 51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5" name="Text Box 51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6" name="Text Box 51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7" name="Text Box 51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8" name="Text Box 51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69" name="Text Box 51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0" name="Text Box 51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1" name="Text Box 51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2" name="Text Box 51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3" name="Text Box 51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4" name="Text Box 51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5" name="Text Box 51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6" name="Text Box 51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7" name="Text Box 51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8" name="Text Box 51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79" name="Text Box 51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0" name="Text Box 51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1" name="Text Box 51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2" name="Text Box 51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3" name="Text Box 51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4" name="Text Box 51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5" name="Text Box 51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6" name="Text Box 51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7" name="Text Box 51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8" name="Text Box 51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89" name="Text Box 51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0" name="Text Box 51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1" name="Text Box 51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2" name="Text Box 51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3" name="Text Box 51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4" name="Text Box 51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5" name="Text Box 51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6" name="Text Box 51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7" name="Text Box 51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8" name="Text Box 51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599" name="Text Box 51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0" name="Text Box 51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1" name="Text Box 51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2" name="Text Box 51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3" name="Text Box 51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4" name="Text Box 51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5" name="Text Box 51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6" name="Text Box 51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7" name="Text Box 51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8" name="Text Box 51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09" name="Text Box 51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0" name="Text Box 51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1" name="Text Box 51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2" name="Text Box 51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3" name="Text Box 51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4" name="Text Box 51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5" name="Text Box 51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6" name="Text Box 51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7" name="Text Box 52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8" name="Text Box 52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19" name="Text Box 52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0" name="Text Box 52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1" name="Text Box 52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2" name="Text Box 52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3" name="Text Box 52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4" name="Text Box 52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5" name="Text Box 52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6" name="Text Box 52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7" name="Text Box 52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8" name="Text Box 52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29" name="Text Box 52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0" name="Text Box 52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1" name="Text Box 52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2" name="Text Box 52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3" name="Text Box 52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4" name="Text Box 52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5" name="Text Box 52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6" name="Text Box 52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7" name="Text Box 52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8" name="Text Box 52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39" name="Text Box 52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0" name="Text Box 52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1" name="Text Box 52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2" name="Text Box 52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3" name="Text Box 52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4" name="Text Box 52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5" name="Text Box 52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6" name="Text Box 52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7" name="Text Box 52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8" name="Text Box 52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49" name="Text Box 52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0" name="Text Box 52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1" name="Text Box 52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2" name="Text Box 52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3" name="Text Box 52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4" name="Text Box 52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5" name="Text Box 52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6" name="Text Box 52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7" name="Text Box 52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8" name="Text Box 52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59" name="Text Box 52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0" name="Text Box 52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1" name="Text Box 52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2" name="Text Box 52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3" name="Text Box 52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4" name="Text Box 52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5" name="Text Box 52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6" name="Text Box 52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7" name="Text Box 52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8" name="Text Box 52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69" name="Text Box 52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0" name="Text Box 52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1" name="Text Box 52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2" name="Text Box 52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3" name="Text Box 52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4" name="Text Box 52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5" name="Text Box 52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6" name="Text Box 52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7" name="Text Box 52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8" name="Text Box 52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79" name="Text Box 52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0" name="Text Box 52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1" name="Text Box 52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2" name="Text Box 52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3" name="Text Box 52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4" name="Text Box 52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5" name="Text Box 52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6" name="Text Box 52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7" name="Text Box 52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8" name="Text Box 52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89" name="Text Box 52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0" name="Text Box 52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1" name="Text Box 52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2" name="Text Box 52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3" name="Text Box 52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4" name="Text Box 52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5" name="Text Box 52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6" name="Text Box 52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7" name="Text Box 52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8" name="Text Box 52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699" name="Text Box 52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0" name="Text Box 52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1" name="Text Box 52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2" name="Text Box 52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3" name="Text Box 52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4" name="Text Box 52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5" name="Text Box 52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6" name="Text Box 52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7" name="Text Box 52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8" name="Text Box 52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09" name="Text Box 52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0" name="Text Box 52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1" name="Text Box 52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2" name="Text Box 52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3" name="Text Box 52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4" name="Text Box 52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5" name="Text Box 52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6" name="Text Box 52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7" name="Text Box 53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8" name="Text Box 53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19" name="Text Box 53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0" name="Text Box 53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1" name="Text Box 53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2" name="Text Box 53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3" name="Text Box 53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4" name="Text Box 53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5" name="Text Box 530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6" name="Text Box 530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7" name="Text Box 531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8" name="Text Box 531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29" name="Text Box 531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0" name="Text Box 531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1" name="Text Box 531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2" name="Text Box 531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3" name="Text Box 531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4" name="Text Box 531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5" name="Text Box 531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6" name="Text Box 531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7" name="Text Box 532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8" name="Text Box 532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39" name="Text Box 532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0" name="Text Box 532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1" name="Text Box 532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2" name="Text Box 532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3" name="Text Box 532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4" name="Text Box 532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5" name="Text Box 532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6" name="Text Box 532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7" name="Text Box 533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8" name="Text Box 533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49" name="Text Box 533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0" name="Text Box 533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1" name="Text Box 533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2" name="Text Box 533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3" name="Text Box 533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4" name="Text Box 533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5" name="Text Box 533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6" name="Text Box 533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7" name="Text Box 534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8" name="Text Box 534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59" name="Text Box 534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0" name="Text Box 534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1" name="Text Box 534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2" name="Text Box 534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3" name="Text Box 534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4" name="Text Box 534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5" name="Text Box 534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6" name="Text Box 534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7" name="Text Box 535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8" name="Text Box 535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69" name="Text Box 535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0" name="Text Box 535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1" name="Text Box 535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2" name="Text Box 535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3" name="Text Box 535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4" name="Text Box 535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5" name="Text Box 535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6" name="Text Box 535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7" name="Text Box 536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8" name="Text Box 536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79" name="Text Box 536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0" name="Text Box 536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1" name="Text Box 536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2" name="Text Box 536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3" name="Text Box 536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4" name="Text Box 536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5" name="Text Box 536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6" name="Text Box 536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7" name="Text Box 537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8" name="Text Box 537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9" name="Text Box 537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0" name="Text Box 537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1" name="Text Box 537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2" name="Text Box 537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3" name="Text Box 537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4" name="Text Box 537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5" name="Text Box 537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6" name="Text Box 537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7" name="Text Box 538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8" name="Text Box 538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9" name="Text Box 538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0" name="Text Box 538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1" name="Text Box 538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2" name="Text Box 538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3" name="Text Box 538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4" name="Text Box 538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5" name="Text Box 538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6" name="Text Box 538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7" name="Text Box 539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8" name="Text Box 539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9" name="Text Box 539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0" name="Text Box 539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1" name="Text Box 539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2" name="Text Box 539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3" name="Text Box 539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4" name="Text Box 539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5" name="Text Box 5398"/>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6" name="Text Box 5399"/>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7" name="Text Box 5400"/>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8" name="Text Box 5401"/>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9" name="Text Box 5402"/>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0" name="Text Box 5403"/>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1" name="Text Box 5404"/>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2" name="Text Box 5405"/>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3" name="Text Box 5406"/>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4" name="Text Box 5407"/>
        <xdr:cNvSpPr txBox="1">
          <a:spLocks noChangeArrowheads="1"/>
        </xdr:cNvSpPr>
      </xdr:nvSpPr>
      <xdr:spPr bwMode="auto">
        <a:xfrm>
          <a:off x="466725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25" name="Text Box 2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26" name="Text Box 2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27" name="Text Box 2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28" name="Text Box 2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29" name="Text Box 2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0" name="Text Box 2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1" name="Text Box 2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2" name="Text Box 2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3" name="Text Box 2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4" name="Text Box 2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5" name="Text Box 2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6" name="Text Box 2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7" name="Text Box 2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8" name="Text Box 2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39" name="Text Box 2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0" name="Text Box 2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1" name="Text Box 2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2" name="Text Box 2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3" name="Text Box 2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4" name="Text Box 2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5" name="Text Box 2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6" name="Text Box 2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7" name="Text Box 2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8" name="Text Box 2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49" name="Text Box 2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0" name="Text Box 2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1" name="Text Box 2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2" name="Text Box 2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3" name="Text Box 2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4" name="Text Box 2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5" name="Text Box 2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6" name="Text Box 2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7" name="Text Box 2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8" name="Text Box 2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59" name="Text Box 2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0" name="Text Box 2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1" name="Text Box 2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2" name="Text Box 2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3" name="Text Box 2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4" name="Text Box 2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5" name="Text Box 2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6" name="Text Box 2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7" name="Text Box 2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8" name="Text Box 2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69" name="Text Box 2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0" name="Text Box 2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1" name="Text Box 2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2" name="Text Box 2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3" name="Text Box 2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4" name="Text Box 2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5" name="Text Box 2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6" name="Text Box 2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7" name="Text Box 2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8" name="Text Box 2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79" name="Text Box 2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0" name="Text Box 2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1" name="Text Box 2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2" name="Text Box 2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3" name="Text Box 2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4" name="Text Box 2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5" name="Text Box 2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6" name="Text Box 2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7" name="Text Box 2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8" name="Text Box 2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89" name="Text Box 2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0" name="Text Box 2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1" name="Text Box 2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2" name="Text Box 2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3" name="Text Box 2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4" name="Text Box 2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5" name="Text Box 2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6" name="Text Box 2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7" name="Text Box 2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8" name="Text Box 2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899" name="Text Box 2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0" name="Text Box 2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1" name="Text Box 2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2" name="Text Box 2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3" name="Text Box 2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4" name="Text Box 2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5" name="Text Box 2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6" name="Text Box 2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7" name="Text Box 2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8" name="Text Box 2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09" name="Text Box 2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0" name="Text Box 2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1" name="Text Box 2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2" name="Text Box 2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3" name="Text Box 2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4" name="Text Box 2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5" name="Text Box 2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6" name="Text Box 2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7" name="Text Box 2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8" name="Text Box 2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19" name="Text Box 2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0" name="Text Box 2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1" name="Text Box 2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2" name="Text Box 2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3" name="Text Box 2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4" name="Text Box 2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5" name="Text Box 2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6" name="Text Box 2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7" name="Text Box 2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8" name="Text Box 2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29" name="Text Box 2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0" name="Text Box 2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1" name="Text Box 2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2" name="Text Box 2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3" name="Text Box 2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4" name="Text Box 2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5" name="Text Box 2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6" name="Text Box 2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7" name="Text Box 2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8" name="Text Box 2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39" name="Text Box 2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0" name="Text Box 2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1" name="Text Box 2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2" name="Text Box 2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3" name="Text Box 2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4" name="Text Box 2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5" name="Text Box 2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6" name="Text Box 2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7" name="Text Box 2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8" name="Text Box 2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49" name="Text Box 2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0" name="Text Box 2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1" name="Text Box 2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2" name="Text Box 2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3" name="Text Box 2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4" name="Text Box 2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5" name="Text Box 2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6" name="Text Box 2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7" name="Text Box 2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8" name="Text Box 2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59" name="Text Box 2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0" name="Text Box 2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1" name="Text Box 2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2" name="Text Box 2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3" name="Text Box 2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4" name="Text Box 2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5" name="Text Box 2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6" name="Text Box 2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7" name="Text Box 2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8" name="Text Box 2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69" name="Text Box 2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0" name="Text Box 2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1" name="Text Box 2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2" name="Text Box 2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3" name="Text Box 2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4" name="Text Box 2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5" name="Text Box 2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6" name="Text Box 2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7" name="Text Box 2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8" name="Text Box 2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79" name="Text Box 2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0" name="Text Box 2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1" name="Text Box 2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2" name="Text Box 2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3" name="Text Box 2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4" name="Text Box 2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5" name="Text Box 2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6" name="Text Box 2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7" name="Text Box 2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8" name="Text Box 2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89" name="Text Box 2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0" name="Text Box 2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1" name="Text Box 2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2" name="Text Box 2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3" name="Text Box 2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4" name="Text Box 2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5" name="Text Box 2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6" name="Text Box 2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7" name="Text Box 2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8" name="Text Box 2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2999" name="Text Box 2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0" name="Text Box 2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1" name="Text Box 2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2" name="Text Box 2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3" name="Text Box 2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4" name="Text Box 2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5" name="Text Box 2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6" name="Text Box 2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7" name="Text Box 2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8" name="Text Box 2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09" name="Text Box 2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0" name="Text Box 2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1" name="Text Box 2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2" name="Text Box 2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3" name="Text Box 2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4" name="Text Box 2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5" name="Text Box 2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6" name="Text Box 2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7" name="Text Box 2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8" name="Text Box 2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19" name="Text Box 2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0" name="Text Box 2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1" name="Text Box 2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2" name="Text Box 2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3" name="Text Box 2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4" name="Text Box 2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5" name="Text Box 2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6" name="Text Box 2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7" name="Text Box 2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8" name="Text Box 2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29" name="Text Box 2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0" name="Text Box 2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1" name="Text Box 2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2" name="Text Box 2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3" name="Text Box 2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4" name="Text Box 2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5" name="Text Box 2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6" name="Text Box 2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7" name="Text Box 2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8" name="Text Box 2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39" name="Text Box 2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0" name="Text Box 2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1" name="Text Box 2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2" name="Text Box 2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3" name="Text Box 2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4" name="Text Box 2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5" name="Text Box 2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6" name="Text Box 2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7" name="Text Box 2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8" name="Text Box 2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49" name="Text Box 2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0" name="Text Box 2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1" name="Text Box 2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2" name="Text Box 2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3" name="Text Box 2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4" name="Text Box 2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5" name="Text Box 2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6" name="Text Box 2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7" name="Text Box 2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8" name="Text Box 2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59" name="Text Box 2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0" name="Text Box 2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1" name="Text Box 2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2" name="Text Box 2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3" name="Text Box 2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4" name="Text Box 2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5" name="Text Box 2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6" name="Text Box 2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7" name="Text Box 2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8" name="Text Box 2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69" name="Text Box 2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0" name="Text Box 2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1" name="Text Box 2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2" name="Text Box 2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3" name="Text Box 2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4" name="Text Box 2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5" name="Text Box 2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6" name="Text Box 2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7" name="Text Box 2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8" name="Text Box 2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79" name="Text Box 2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0" name="Text Box 2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1" name="Text Box 2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2" name="Text Box 2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3" name="Text Box 2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4" name="Text Box 2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5" name="Text Box 2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6" name="Text Box 2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7" name="Text Box 2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8" name="Text Box 2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89" name="Text Box 2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0" name="Text Box 2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1" name="Text Box 2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2" name="Text Box 2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3" name="Text Box 2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4" name="Text Box 2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5" name="Text Box 2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6" name="Text Box 2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7" name="Text Box 2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8" name="Text Box 2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099" name="Text Box 2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0" name="Text Box 2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1" name="Text Box 2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2" name="Text Box 2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3" name="Text Box 2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4" name="Text Box 2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5" name="Text Box 2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6" name="Text Box 2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7" name="Text Box 2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8" name="Text Box 2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09" name="Text Box 2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0" name="Text Box 2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1" name="Text Box 2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2" name="Text Box 2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3" name="Text Box 2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4" name="Text Box 2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5" name="Text Box 2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6" name="Text Box 2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7" name="Text Box 2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8" name="Text Box 2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19" name="Text Box 2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0" name="Text Box 2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1" name="Text Box 2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2" name="Text Box 2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3" name="Text Box 2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4" name="Text Box 2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5" name="Text Box 2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6" name="Text Box 2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7" name="Text Box 2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8" name="Text Box 2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29" name="Text Box 2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0" name="Text Box 2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1" name="Text Box 2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2" name="Text Box 2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3" name="Text Box 2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4" name="Text Box 2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5" name="Text Box 2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6" name="Text Box 2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7" name="Text Box 2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8" name="Text Box 2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39" name="Text Box 2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0" name="Text Box 2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1" name="Text Box 2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2" name="Text Box 2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3" name="Text Box 2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4" name="Text Box 2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5" name="Text Box 2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6" name="Text Box 2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7" name="Text Box 2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8" name="Text Box 2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49" name="Text Box 2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0" name="Text Box 2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1" name="Text Box 2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2" name="Text Box 2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3" name="Text Box 2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4" name="Text Box 2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5" name="Text Box 2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6" name="Text Box 2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7" name="Text Box 2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8" name="Text Box 2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59" name="Text Box 2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0" name="Text Box 2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1" name="Text Box 2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2" name="Text Box 2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3" name="Text Box 2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4" name="Text Box 2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5" name="Text Box 2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6" name="Text Box 2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7" name="Text Box 2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8" name="Text Box 2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69" name="Text Box 2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0" name="Text Box 2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1" name="Text Box 2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2" name="Text Box 2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3" name="Text Box 2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4" name="Text Box 2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5" name="Text Box 2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6" name="Text Box 2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7" name="Text Box 2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8" name="Text Box 2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79" name="Text Box 2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0" name="Text Box 2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1" name="Text Box 2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2" name="Text Box 2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3" name="Text Box 2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4" name="Text Box 2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5" name="Text Box 2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6" name="Text Box 2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7" name="Text Box 2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8" name="Text Box 2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89" name="Text Box 2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0" name="Text Box 2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1" name="Text Box 2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2" name="Text Box 2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3" name="Text Box 2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4" name="Text Box 2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5" name="Text Box 2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6" name="Text Box 3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7" name="Text Box 3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8" name="Text Box 3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199" name="Text Box 3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0" name="Text Box 3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1" name="Text Box 3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2" name="Text Box 3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3" name="Text Box 3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4" name="Text Box 3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5" name="Text Box 3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6" name="Text Box 3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7" name="Text Box 3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8" name="Text Box 3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09" name="Text Box 3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0" name="Text Box 3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1" name="Text Box 3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2" name="Text Box 3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3" name="Text Box 3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4" name="Text Box 3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5" name="Text Box 3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6" name="Text Box 3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7" name="Text Box 3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8" name="Text Box 3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19" name="Text Box 3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0" name="Text Box 3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1" name="Text Box 3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2" name="Text Box 3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3" name="Text Box 3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4" name="Text Box 3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5" name="Text Box 3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6" name="Text Box 3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7" name="Text Box 3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8" name="Text Box 3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29" name="Text Box 3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0" name="Text Box 3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1" name="Text Box 3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2" name="Text Box 3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3" name="Text Box 3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4" name="Text Box 3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5" name="Text Box 3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6" name="Text Box 3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7" name="Text Box 3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8" name="Text Box 3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39" name="Text Box 3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0" name="Text Box 3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1" name="Text Box 3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2" name="Text Box 3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3" name="Text Box 3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4" name="Text Box 3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5" name="Text Box 3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6" name="Text Box 3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7" name="Text Box 3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8" name="Text Box 3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49" name="Text Box 3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0" name="Text Box 3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1" name="Text Box 3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2" name="Text Box 3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3" name="Text Box 3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4" name="Text Box 3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5" name="Text Box 3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6" name="Text Box 3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7" name="Text Box 3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8" name="Text Box 3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59" name="Text Box 3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0" name="Text Box 3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1" name="Text Box 3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2" name="Text Box 3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3" name="Text Box 3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4" name="Text Box 3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5" name="Text Box 3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6" name="Text Box 3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7" name="Text Box 3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8" name="Text Box 3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69" name="Text Box 3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0" name="Text Box 3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1" name="Text Box 3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2" name="Text Box 3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3" name="Text Box 3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4" name="Text Box 3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5" name="Text Box 3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6" name="Text Box 3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7" name="Text Box 3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8" name="Text Box 3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79" name="Text Box 3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0" name="Text Box 3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1" name="Text Box 3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2" name="Text Box 3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3" name="Text Box 3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4" name="Text Box 3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5" name="Text Box 3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6" name="Text Box 3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7" name="Text Box 3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8" name="Text Box 3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89" name="Text Box 3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0" name="Text Box 3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1" name="Text Box 3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2" name="Text Box 3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3" name="Text Box 3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4" name="Text Box 3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5" name="Text Box 3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6" name="Text Box 3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7" name="Text Box 3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8" name="Text Box 3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299" name="Text Box 3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0" name="Text Box 3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1" name="Text Box 3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2" name="Text Box 3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3" name="Text Box 3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4" name="Text Box 3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5" name="Text Box 3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6" name="Text Box 3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7" name="Text Box 3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8" name="Text Box 3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09" name="Text Box 3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0" name="Text Box 3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1" name="Text Box 3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2" name="Text Box 3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3" name="Text Box 3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4" name="Text Box 3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5" name="Text Box 3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6" name="Text Box 3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7" name="Text Box 3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8" name="Text Box 3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19" name="Text Box 3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0" name="Text Box 3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1" name="Text Box 3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2" name="Text Box 3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3" name="Text Box 3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4" name="Text Box 3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5" name="Text Box 3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6" name="Text Box 3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7" name="Text Box 3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8" name="Text Box 3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29" name="Text Box 3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0" name="Text Box 3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1" name="Text Box 3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2" name="Text Box 3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3" name="Text Box 3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4" name="Text Box 3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5" name="Text Box 3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6" name="Text Box 3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7" name="Text Box 3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8" name="Text Box 3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39" name="Text Box 3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0" name="Text Box 3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1" name="Text Box 3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2" name="Text Box 3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3" name="Text Box 3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4" name="Text Box 3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5" name="Text Box 3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6" name="Text Box 3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7" name="Text Box 3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8" name="Text Box 3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49" name="Text Box 3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0" name="Text Box 3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1" name="Text Box 3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2" name="Text Box 3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3" name="Text Box 3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4" name="Text Box 3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5" name="Text Box 3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6" name="Text Box 3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7" name="Text Box 3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8" name="Text Box 3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59" name="Text Box 3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0" name="Text Box 3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1" name="Text Box 3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2" name="Text Box 3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3" name="Text Box 3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4" name="Text Box 3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5" name="Text Box 3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6" name="Text Box 3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7" name="Text Box 3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8" name="Text Box 3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69" name="Text Box 3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0" name="Text Box 3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1" name="Text Box 3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2" name="Text Box 3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3" name="Text Box 3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4" name="Text Box 3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5" name="Text Box 3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6" name="Text Box 3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7" name="Text Box 3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8" name="Text Box 3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79" name="Text Box 3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0" name="Text Box 3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1" name="Text Box 3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2" name="Text Box 3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3" name="Text Box 3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4" name="Text Box 3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5" name="Text Box 3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6" name="Text Box 3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7" name="Text Box 3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8" name="Text Box 3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89" name="Text Box 3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0" name="Text Box 3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1" name="Text Box 3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2" name="Text Box 3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3" name="Text Box 3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4" name="Text Box 3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5" name="Text Box 3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6" name="Text Box 3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7" name="Text Box 3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8" name="Text Box 3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399" name="Text Box 3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0" name="Text Box 3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1" name="Text Box 3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2" name="Text Box 3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3" name="Text Box 3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4" name="Text Box 3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5" name="Text Box 3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6" name="Text Box 3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7" name="Text Box 3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8" name="Text Box 3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09" name="Text Box 3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0" name="Text Box 3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1" name="Text Box 3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2" name="Text Box 3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3" name="Text Box 3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4" name="Text Box 3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5" name="Text Box 3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6" name="Text Box 3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7" name="Text Box 3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8" name="Text Box 3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19" name="Text Box 3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0" name="Text Box 3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1" name="Text Box 3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2" name="Text Box 3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3" name="Text Box 3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4" name="Text Box 3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5" name="Text Box 3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6" name="Text Box 3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7" name="Text Box 3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8" name="Text Box 3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29" name="Text Box 3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0" name="Text Box 3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1" name="Text Box 3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2" name="Text Box 3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3" name="Text Box 3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4" name="Text Box 3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5" name="Text Box 3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6" name="Text Box 3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7" name="Text Box 3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8" name="Text Box 3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39" name="Text Box 3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0" name="Text Box 3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1" name="Text Box 3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2" name="Text Box 3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3" name="Text Box 3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4" name="Text Box 3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5" name="Text Box 3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6" name="Text Box 3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7" name="Text Box 3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8" name="Text Box 32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49" name="Text Box 32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0" name="Text Box 32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1" name="Text Box 32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2" name="Text Box 32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3" name="Text Box 32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4" name="Text Box 32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5" name="Text Box 32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6" name="Text Box 32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7" name="Text Box 32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8" name="Text Box 32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59" name="Text Box 32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0" name="Text Box 32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1" name="Text Box 32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2" name="Text Box 32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3" name="Text Box 32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4" name="Text Box 32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5" name="Text Box 32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6" name="Text Box 32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7" name="Text Box 32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8" name="Text Box 32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69" name="Text Box 32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0" name="Text Box 32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1" name="Text Box 32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2" name="Text Box 32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3" name="Text Box 32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4" name="Text Box 32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5" name="Text Box 32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6" name="Text Box 32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7" name="Text Box 32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8" name="Text Box 32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79" name="Text Box 32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0" name="Text Box 32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1" name="Text Box 32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2" name="Text Box 32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3" name="Text Box 32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4" name="Text Box 32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5" name="Text Box 32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6" name="Text Box 32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7" name="Text Box 32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8" name="Text Box 32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89" name="Text Box 32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0" name="Text Box 32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1" name="Text Box 32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2" name="Text Box 32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3" name="Text Box 32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4" name="Text Box 32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5" name="Text Box 32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6" name="Text Box 33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7" name="Text Box 33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8" name="Text Box 33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499" name="Text Box 33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0" name="Text Box 33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1" name="Text Box 33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2" name="Text Box 33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3" name="Text Box 33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4" name="Text Box 33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5" name="Text Box 33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6" name="Text Box 33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7" name="Text Box 33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8" name="Text Box 33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09" name="Text Box 33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0" name="Text Box 33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1" name="Text Box 33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2" name="Text Box 33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3" name="Text Box 33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4" name="Text Box 33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5" name="Text Box 33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6" name="Text Box 33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7" name="Text Box 33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8" name="Text Box 33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19" name="Text Box 33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0" name="Text Box 33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1" name="Text Box 33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2" name="Text Box 33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3" name="Text Box 33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4" name="Text Box 33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5" name="Text Box 33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6" name="Text Box 33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7" name="Text Box 33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8" name="Text Box 33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29" name="Text Box 33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0" name="Text Box 33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1" name="Text Box 33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2" name="Text Box 33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3" name="Text Box 33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4" name="Text Box 33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5" name="Text Box 33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6" name="Text Box 33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7" name="Text Box 33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8" name="Text Box 33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39" name="Text Box 33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0" name="Text Box 33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1" name="Text Box 33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2" name="Text Box 33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3" name="Text Box 33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4" name="Text Box 33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5" name="Text Box 33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6" name="Text Box 33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7" name="Text Box 33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8" name="Text Box 33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49" name="Text Box 33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0" name="Text Box 33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1" name="Text Box 33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2" name="Text Box 33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3" name="Text Box 33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4" name="Text Box 33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5" name="Text Box 33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6" name="Text Box 33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7" name="Text Box 33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8" name="Text Box 33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59" name="Text Box 33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0" name="Text Box 33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1" name="Text Box 33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2" name="Text Box 33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3" name="Text Box 33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4" name="Text Box 33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5" name="Text Box 33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6" name="Text Box 33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7" name="Text Box 33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8" name="Text Box 33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69" name="Text Box 33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0" name="Text Box 33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1" name="Text Box 33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2" name="Text Box 33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3" name="Text Box 33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4" name="Text Box 33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5" name="Text Box 33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6" name="Text Box 33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7" name="Text Box 33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8" name="Text Box 33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79" name="Text Box 33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0" name="Text Box 33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1" name="Text Box 33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2" name="Text Box 33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3" name="Text Box 33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4" name="Text Box 33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5" name="Text Box 33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6" name="Text Box 33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7" name="Text Box 33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8" name="Text Box 33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89" name="Text Box 33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0" name="Text Box 33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1" name="Text Box 33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2" name="Text Box 33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3" name="Text Box 33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4" name="Text Box 33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5" name="Text Box 33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6" name="Text Box 34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7" name="Text Box 34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8" name="Text Box 34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599" name="Text Box 34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0" name="Text Box 34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1" name="Text Box 34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2" name="Text Box 34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3" name="Text Box 34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4" name="Text Box 34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5" name="Text Box 34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6" name="Text Box 34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7" name="Text Box 34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8" name="Text Box 34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09" name="Text Box 34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0" name="Text Box 34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1" name="Text Box 34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2" name="Text Box 34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3" name="Text Box 34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4" name="Text Box 34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5" name="Text Box 34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6" name="Text Box 34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7" name="Text Box 34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8" name="Text Box 34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19" name="Text Box 34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0" name="Text Box 34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1" name="Text Box 34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2" name="Text Box 34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3" name="Text Box 34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4" name="Text Box 34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5" name="Text Box 34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6" name="Text Box 34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7" name="Text Box 34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8" name="Text Box 34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29" name="Text Box 34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0" name="Text Box 34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1" name="Text Box 34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2" name="Text Box 34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3" name="Text Box 34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4" name="Text Box 34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5" name="Text Box 34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6" name="Text Box 34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7" name="Text Box 34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8" name="Text Box 34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39" name="Text Box 34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0" name="Text Box 34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1" name="Text Box 34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2" name="Text Box 34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3" name="Text Box 34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4" name="Text Box 34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5" name="Text Box 34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6" name="Text Box 34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7" name="Text Box 34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8" name="Text Box 34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49" name="Text Box 34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0" name="Text Box 34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1" name="Text Box 34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2" name="Text Box 34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3" name="Text Box 34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4" name="Text Box 34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5" name="Text Box 34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6" name="Text Box 34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7" name="Text Box 34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8" name="Text Box 34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59" name="Text Box 34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0" name="Text Box 34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1" name="Text Box 34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2" name="Text Box 34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3" name="Text Box 34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4" name="Text Box 34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5" name="Text Box 34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6" name="Text Box 34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7" name="Text Box 34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8" name="Text Box 34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69" name="Text Box 34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0" name="Text Box 34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1" name="Text Box 34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2" name="Text Box 34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3" name="Text Box 34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4" name="Text Box 34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5" name="Text Box 34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6" name="Text Box 34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7" name="Text Box 34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8" name="Text Box 34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79" name="Text Box 34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0" name="Text Box 34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1" name="Text Box 34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2" name="Text Box 34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3" name="Text Box 34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4" name="Text Box 34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5" name="Text Box 34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6" name="Text Box 34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7" name="Text Box 34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8" name="Text Box 34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89" name="Text Box 34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0" name="Text Box 34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1" name="Text Box 34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2" name="Text Box 34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3" name="Text Box 34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4" name="Text Box 34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5" name="Text Box 34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6" name="Text Box 35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7" name="Text Box 35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8" name="Text Box 35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699" name="Text Box 35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0" name="Text Box 35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1" name="Text Box 35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2" name="Text Box 35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3" name="Text Box 35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4" name="Text Box 35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5" name="Text Box 35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6" name="Text Box 35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7" name="Text Box 35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8" name="Text Box 35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09" name="Text Box 35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0" name="Text Box 35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1" name="Text Box 35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2" name="Text Box 35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3" name="Text Box 35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4" name="Text Box 35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5" name="Text Box 35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6" name="Text Box 35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7" name="Text Box 35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8" name="Text Box 35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19" name="Text Box 35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0" name="Text Box 35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1" name="Text Box 35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2" name="Text Box 35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3" name="Text Box 35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4" name="Text Box 35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5" name="Text Box 35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6" name="Text Box 35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7" name="Text Box 35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8" name="Text Box 35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29" name="Text Box 35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0" name="Text Box 35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1" name="Text Box 35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2" name="Text Box 35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3" name="Text Box 35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4" name="Text Box 35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5" name="Text Box 35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6" name="Text Box 35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7" name="Text Box 35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8" name="Text Box 35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39" name="Text Box 35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0" name="Text Box 35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1" name="Text Box 35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2" name="Text Box 35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3" name="Text Box 35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4" name="Text Box 35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5" name="Text Box 35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6" name="Text Box 35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7" name="Text Box 35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8" name="Text Box 35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49" name="Text Box 35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0" name="Text Box 35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1" name="Text Box 35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2" name="Text Box 35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3" name="Text Box 35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4" name="Text Box 35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5" name="Text Box 35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6" name="Text Box 35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7" name="Text Box 35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8" name="Text Box 35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59" name="Text Box 35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0" name="Text Box 35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1" name="Text Box 35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2" name="Text Box 35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3" name="Text Box 35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4" name="Text Box 35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5" name="Text Box 35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6" name="Text Box 35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7" name="Text Box 35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8" name="Text Box 35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69" name="Text Box 35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0" name="Text Box 35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1" name="Text Box 35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2" name="Text Box 35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3" name="Text Box 35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4" name="Text Box 35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5" name="Text Box 35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6" name="Text Box 35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7" name="Text Box 35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8" name="Text Box 35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79" name="Text Box 35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0" name="Text Box 35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1" name="Text Box 35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2" name="Text Box 35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3" name="Text Box 3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4" name="Text Box 3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5" name="Text Box 3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6" name="Text Box 3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7" name="Text Box 3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8" name="Text Box 3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89" name="Text Box 3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0" name="Text Box 3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1" name="Text Box 3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2" name="Text Box 3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3" name="Text Box 3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4" name="Text Box 3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5" name="Text Box 3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6" name="Text Box 3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7" name="Text Box 3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8" name="Text Box 3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799" name="Text Box 3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0" name="Text Box 3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1" name="Text Box 3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2" name="Text Box 3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3" name="Text Box 3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4" name="Text Box 3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5" name="Text Box 3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6" name="Text Box 3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7" name="Text Box 3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8" name="Text Box 3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09" name="Text Box 3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0" name="Text Box 3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1" name="Text Box 3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2" name="Text Box 3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3" name="Text Box 3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4" name="Text Box 3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5" name="Text Box 3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6" name="Text Box 3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7" name="Text Box 3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8" name="Text Box 3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19" name="Text Box 3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0" name="Text Box 3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1" name="Text Box 3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2" name="Text Box 3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3" name="Text Box 3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4" name="Text Box 3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5" name="Text Box 3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6" name="Text Box 3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7" name="Text Box 3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8" name="Text Box 3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29" name="Text Box 3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0" name="Text Box 3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1" name="Text Box 3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2" name="Text Box 3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3" name="Text Box 3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4" name="Text Box 3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5" name="Text Box 3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6" name="Text Box 3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7" name="Text Box 3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8" name="Text Box 3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39" name="Text Box 3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0" name="Text Box 3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1" name="Text Box 36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2" name="Text Box 36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3" name="Text Box 36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4" name="Text Box 36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5" name="Text Box 36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6" name="Text Box 36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7" name="Text Box 36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8" name="Text Box 36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49" name="Text Box 36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0" name="Text Box 36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1" name="Text Box 36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2" name="Text Box 36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3" name="Text Box 36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4" name="Text Box 36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5" name="Text Box 36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6" name="Text Box 36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7" name="Text Box 36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8" name="Text Box 36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59" name="Text Box 36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0" name="Text Box 36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1" name="Text Box 36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2" name="Text Box 36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3" name="Text Box 36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4" name="Text Box 36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5" name="Text Box 36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6" name="Text Box 36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7" name="Text Box 36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8" name="Text Box 36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69" name="Text Box 36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0" name="Text Box 36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1" name="Text Box 36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2" name="Text Box 36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3" name="Text Box 36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4" name="Text Box 36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5" name="Text Box 36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6" name="Text Box 36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7" name="Text Box 36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8" name="Text Box 36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79" name="Text Box 36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0" name="Text Box 36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1" name="Text Box 36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2" name="Text Box 36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3" name="Text Box 3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4" name="Text Box 3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5" name="Text Box 3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6" name="Text Box 3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7" name="Text Box 3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8" name="Text Box 3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89" name="Text Box 3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0" name="Text Box 3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1" name="Text Box 3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2" name="Text Box 3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3" name="Text Box 3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4" name="Text Box 3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5" name="Text Box 3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6" name="Text Box 3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7" name="Text Box 3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8" name="Text Box 3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899" name="Text Box 3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0" name="Text Box 3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1" name="Text Box 3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2" name="Text Box 3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3" name="Text Box 3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4" name="Text Box 3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5" name="Text Box 3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6" name="Text Box 3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7" name="Text Box 3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8" name="Text Box 3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09" name="Text Box 3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0" name="Text Box 3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1" name="Text Box 3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2" name="Text Box 3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3" name="Text Box 3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4" name="Text Box 3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5" name="Text Box 3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6" name="Text Box 3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7" name="Text Box 3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8" name="Text Box 3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19" name="Text Box 3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0" name="Text Box 3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1" name="Text Box 3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2" name="Text Box 3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3" name="Text Box 3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4" name="Text Box 3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5" name="Text Box 3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6" name="Text Box 3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7" name="Text Box 3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8" name="Text Box 3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29" name="Text Box 3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0" name="Text Box 3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1" name="Text Box 3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2" name="Text Box 3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3" name="Text Box 3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4" name="Text Box 3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5" name="Text Box 3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6" name="Text Box 3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7" name="Text Box 3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8" name="Text Box 3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39" name="Text Box 3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0" name="Text Box 3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1" name="Text Box 3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2" name="Text Box 3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3" name="Text Box 3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4" name="Text Box 3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5" name="Text Box 3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6" name="Text Box 3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7" name="Text Box 3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8" name="Text Box 3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49" name="Text Box 3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0" name="Text Box 3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1" name="Text Box 3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2" name="Text Box 3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3" name="Text Box 3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4" name="Text Box 3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5" name="Text Box 3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6" name="Text Box 3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7" name="Text Box 3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8" name="Text Box 3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59" name="Text Box 3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0" name="Text Box 3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1" name="Text Box 3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2" name="Text Box 3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3" name="Text Box 3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4" name="Text Box 3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5" name="Text Box 3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6" name="Text Box 3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7" name="Text Box 3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8" name="Text Box 3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69" name="Text Box 3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0" name="Text Box 3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1" name="Text Box 3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2" name="Text Box 3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3" name="Text Box 3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4" name="Text Box 3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5" name="Text Box 3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6" name="Text Box 3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7" name="Text Box 3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8" name="Text Box 3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79" name="Text Box 3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0" name="Text Box 3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1" name="Text Box 3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2" name="Text Box 3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3" name="Text Box 3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4" name="Text Box 3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5" name="Text Box 3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6" name="Text Box 3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7" name="Text Box 3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8" name="Text Box 3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89" name="Text Box 3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0" name="Text Box 3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1" name="Text Box 3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2" name="Text Box 3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3" name="Text Box 3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4" name="Text Box 3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5" name="Text Box 3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6" name="Text Box 3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7" name="Text Box 3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8" name="Text Box 3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3999" name="Text Box 3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0" name="Text Box 3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1" name="Text Box 3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2" name="Text Box 3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3" name="Text Box 3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4" name="Text Box 3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5" name="Text Box 3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6" name="Text Box 3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7" name="Text Box 3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8" name="Text Box 3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09" name="Text Box 3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0" name="Text Box 3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1" name="Text Box 3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2" name="Text Box 3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3" name="Text Box 3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4" name="Text Box 3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5" name="Text Box 3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6" name="Text Box 3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7" name="Text Box 3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8" name="Text Box 3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19" name="Text Box 3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0" name="Text Box 3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1" name="Text Box 3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2" name="Text Box 3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3" name="Text Box 3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4" name="Text Box 3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5" name="Text Box 3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6" name="Text Box 3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7" name="Text Box 3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8" name="Text Box 3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29" name="Text Box 3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0" name="Text Box 3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1" name="Text Box 3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2" name="Text Box 3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3" name="Text Box 3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4" name="Text Box 3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5" name="Text Box 3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6" name="Text Box 3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7" name="Text Box 3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8" name="Text Box 3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39" name="Text Box 3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0" name="Text Box 3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1" name="Text Box 3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2" name="Text Box 3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3" name="Text Box 3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4" name="Text Box 3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5" name="Text Box 3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6" name="Text Box 3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7" name="Text Box 3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8" name="Text Box 3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49" name="Text Box 3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0" name="Text Box 3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1" name="Text Box 3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2" name="Text Box 3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3" name="Text Box 3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4" name="Text Box 3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5" name="Text Box 3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6" name="Text Box 3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7" name="Text Box 3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8" name="Text Box 3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59" name="Text Box 3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0" name="Text Box 3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1" name="Text Box 3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2" name="Text Box 3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3" name="Text Box 3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4" name="Text Box 3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5" name="Text Box 3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6" name="Text Box 3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7" name="Text Box 3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8" name="Text Box 3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69" name="Text Box 3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0" name="Text Box 3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1" name="Text Box 3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2" name="Text Box 3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3" name="Text Box 3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4" name="Text Box 3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5" name="Text Box 3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6" name="Text Box 3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7" name="Text Box 3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8" name="Text Box 3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79" name="Text Box 3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0" name="Text Box 3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1" name="Text Box 3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2" name="Text Box 3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3" name="Text Box 3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4" name="Text Box 3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5" name="Text Box 3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6" name="Text Box 3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7" name="Text Box 3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8" name="Text Box 3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89" name="Text Box 3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0" name="Text Box 3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1" name="Text Box 3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2" name="Text Box 3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3" name="Text Box 3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4" name="Text Box 3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5" name="Text Box 3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6" name="Text Box 3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7" name="Text Box 3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8" name="Text Box 3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099" name="Text Box 3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0" name="Text Box 3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1" name="Text Box 3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2" name="Text Box 3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3" name="Text Box 3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4" name="Text Box 3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5" name="Text Box 3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6" name="Text Box 3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7" name="Text Box 3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8" name="Text Box 3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09" name="Text Box 3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0" name="Text Box 3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1" name="Text Box 3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2" name="Text Box 3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3" name="Text Box 3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4" name="Text Box 3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5" name="Text Box 3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6" name="Text Box 3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7" name="Text Box 3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8" name="Text Box 3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19" name="Text Box 3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0" name="Text Box 3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1" name="Text Box 3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2" name="Text Box 3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3" name="Text Box 3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4" name="Text Box 3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5" name="Text Box 3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6" name="Text Box 3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7" name="Text Box 3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8" name="Text Box 3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29" name="Text Box 3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0" name="Text Box 3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1" name="Text Box 3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2" name="Text Box 3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3" name="Text Box 3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4" name="Text Box 3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5" name="Text Box 3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6" name="Text Box 3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7" name="Text Box 3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8" name="Text Box 3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39" name="Text Box 3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0" name="Text Box 3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1" name="Text Box 3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2" name="Text Box 3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3" name="Text Box 3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4" name="Text Box 3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5" name="Text Box 3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6" name="Text Box 3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7" name="Text Box 3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8" name="Text Box 3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49" name="Text Box 3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0" name="Text Box 3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1" name="Text Box 3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2" name="Text Box 3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3" name="Text Box 3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4" name="Text Box 3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5" name="Text Box 3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6" name="Text Box 3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7" name="Text Box 3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8" name="Text Box 3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59" name="Text Box 3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0" name="Text Box 3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1" name="Text Box 3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2" name="Text Box 3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3" name="Text Box 3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4" name="Text Box 3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5" name="Text Box 3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6" name="Text Box 3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7" name="Text Box 3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8" name="Text Box 3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69" name="Text Box 3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0" name="Text Box 3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1" name="Text Box 3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2" name="Text Box 3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3" name="Text Box 3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4" name="Text Box 3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5" name="Text Box 3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6" name="Text Box 3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7" name="Text Box 3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8" name="Text Box 3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79" name="Text Box 3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0" name="Text Box 3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1" name="Text Box 3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2" name="Text Box 3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3" name="Text Box 3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4" name="Text Box 3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5" name="Text Box 3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6" name="Text Box 3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7" name="Text Box 3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8" name="Text Box 3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89" name="Text Box 3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0" name="Text Box 3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1" name="Text Box 3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2" name="Text Box 3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3" name="Text Box 3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4" name="Text Box 3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5" name="Text Box 3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6" name="Text Box 4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7" name="Text Box 4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8" name="Text Box 4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199" name="Text Box 4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0" name="Text Box 4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1" name="Text Box 4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2" name="Text Box 4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3" name="Text Box 4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4" name="Text Box 4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5" name="Text Box 4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6" name="Text Box 4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7" name="Text Box 4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8" name="Text Box 4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09" name="Text Box 4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0" name="Text Box 4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1" name="Text Box 4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2" name="Text Box 4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3" name="Text Box 4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4" name="Text Box 4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5" name="Text Box 4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6" name="Text Box 4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7" name="Text Box 4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8" name="Text Box 4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19" name="Text Box 4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0" name="Text Box 4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1" name="Text Box 4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2" name="Text Box 4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3" name="Text Box 4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4" name="Text Box 4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5" name="Text Box 4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6" name="Text Box 4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7" name="Text Box 4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8" name="Text Box 4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29" name="Text Box 4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0" name="Text Box 4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1" name="Text Box 4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2" name="Text Box 4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3" name="Text Box 4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4" name="Text Box 4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5" name="Text Box 4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6" name="Text Box 4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7" name="Text Box 4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8" name="Text Box 4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39" name="Text Box 4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0" name="Text Box 4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1" name="Text Box 4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2" name="Text Box 4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3" name="Text Box 4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4" name="Text Box 4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5" name="Text Box 4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6" name="Text Box 4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7" name="Text Box 4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8" name="Text Box 4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49" name="Text Box 4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0" name="Text Box 4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1" name="Text Box 4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2" name="Text Box 4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3" name="Text Box 4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4" name="Text Box 4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5" name="Text Box 4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6" name="Text Box 4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7" name="Text Box 4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8" name="Text Box 4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59" name="Text Box 4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0" name="Text Box 4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1" name="Text Box 4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2" name="Text Box 4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3" name="Text Box 4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4" name="Text Box 4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5" name="Text Box 4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6" name="Text Box 4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7" name="Text Box 4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8" name="Text Box 4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69" name="Text Box 4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0" name="Text Box 4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1" name="Text Box 4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2" name="Text Box 4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3" name="Text Box 4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4" name="Text Box 4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5" name="Text Box 4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6" name="Text Box 4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7" name="Text Box 4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8" name="Text Box 4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79" name="Text Box 4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0" name="Text Box 4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1" name="Text Box 4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2" name="Text Box 4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3" name="Text Box 4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4" name="Text Box 4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5" name="Text Box 4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6" name="Text Box 4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7" name="Text Box 4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8" name="Text Box 4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89" name="Text Box 4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0" name="Text Box 4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1" name="Text Box 4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2" name="Text Box 4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3" name="Text Box 4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4" name="Text Box 4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5" name="Text Box 4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6" name="Text Box 4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7" name="Text Box 4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8" name="Text Box 4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299" name="Text Box 4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0" name="Text Box 4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1" name="Text Box 4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2" name="Text Box 4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3" name="Text Box 4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4" name="Text Box 4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5" name="Text Box 4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6" name="Text Box 4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7" name="Text Box 4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8" name="Text Box 4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09" name="Text Box 4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0" name="Text Box 4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1" name="Text Box 4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2" name="Text Box 4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3" name="Text Box 4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4" name="Text Box 4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5" name="Text Box 4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6" name="Text Box 4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7" name="Text Box 4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8" name="Text Box 4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19" name="Text Box 4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0" name="Text Box 4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1" name="Text Box 4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2" name="Text Box 4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3" name="Text Box 4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4" name="Text Box 4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5" name="Text Box 4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6" name="Text Box 4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7" name="Text Box 4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8" name="Text Box 4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29" name="Text Box 4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0" name="Text Box 4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1" name="Text Box 4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2" name="Text Box 4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3" name="Text Box 4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4" name="Text Box 4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5" name="Text Box 4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6" name="Text Box 4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7" name="Text Box 4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8" name="Text Box 4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39" name="Text Box 4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0" name="Text Box 4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1" name="Text Box 4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2" name="Text Box 4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3" name="Text Box 4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4" name="Text Box 4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5" name="Text Box 4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6" name="Text Box 4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7" name="Text Box 4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8" name="Text Box 4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49" name="Text Box 4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0" name="Text Box 4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1" name="Text Box 4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2" name="Text Box 4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3" name="Text Box 4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4" name="Text Box 4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5" name="Text Box 4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6" name="Text Box 4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7" name="Text Box 4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8" name="Text Box 4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59" name="Text Box 4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0" name="Text Box 4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1" name="Text Box 4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2" name="Text Box 4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3" name="Text Box 4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4" name="Text Box 4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5" name="Text Box 4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6" name="Text Box 4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7" name="Text Box 4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8" name="Text Box 4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69" name="Text Box 4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0" name="Text Box 4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1" name="Text Box 4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2" name="Text Box 4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3" name="Text Box 4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4" name="Text Box 4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5" name="Text Box 4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6" name="Text Box 4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7" name="Text Box 4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8" name="Text Box 4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79" name="Text Box 4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0" name="Text Box 4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1" name="Text Box 4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2" name="Text Box 4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3" name="Text Box 4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4" name="Text Box 4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5" name="Text Box 4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6" name="Text Box 4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7" name="Text Box 4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8" name="Text Box 4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89" name="Text Box 4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0" name="Text Box 4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1" name="Text Box 4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2" name="Text Box 4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3" name="Text Box 4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4" name="Text Box 4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5" name="Text Box 4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6" name="Text Box 4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7" name="Text Box 4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8" name="Text Box 4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399" name="Text Box 4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0" name="Text Box 4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1" name="Text Box 4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2" name="Text Box 4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3" name="Text Box 4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4" name="Text Box 4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5" name="Text Box 4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6" name="Text Box 4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7" name="Text Box 4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8" name="Text Box 4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09" name="Text Box 4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0" name="Text Box 4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1" name="Text Box 4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2" name="Text Box 4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3" name="Text Box 4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4" name="Text Box 4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5" name="Text Box 4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6" name="Text Box 4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7" name="Text Box 4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8" name="Text Box 4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19" name="Text Box 4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0" name="Text Box 4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1" name="Text Box 4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2" name="Text Box 4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3" name="Text Box 4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4" name="Text Box 4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5" name="Text Box 4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6" name="Text Box 4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7" name="Text Box 4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8" name="Text Box 4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29" name="Text Box 4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0" name="Text Box 4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1" name="Text Box 4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2" name="Text Box 4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3" name="Text Box 4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4" name="Text Box 4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5" name="Text Box 4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6" name="Text Box 4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7" name="Text Box 4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8" name="Text Box 4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39" name="Text Box 4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0" name="Text Box 4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1" name="Text Box 4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2" name="Text Box 4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3" name="Text Box 4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4" name="Text Box 4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5" name="Text Box 4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6" name="Text Box 4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7" name="Text Box 4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8" name="Text Box 42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49" name="Text Box 42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0" name="Text Box 42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1" name="Text Box 42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2" name="Text Box 42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3" name="Text Box 42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4" name="Text Box 42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5" name="Text Box 42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6" name="Text Box 42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7" name="Text Box 42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8" name="Text Box 42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59" name="Text Box 42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0" name="Text Box 42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1" name="Text Box 42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2" name="Text Box 42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3" name="Text Box 42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4" name="Text Box 42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5" name="Text Box 42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6" name="Text Box 42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7" name="Text Box 42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8" name="Text Box 42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69" name="Text Box 42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0" name="Text Box 42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1" name="Text Box 42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2" name="Text Box 42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3" name="Text Box 42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4" name="Text Box 42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5" name="Text Box 42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6" name="Text Box 42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7" name="Text Box 42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8" name="Text Box 42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79" name="Text Box 42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0" name="Text Box 42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1" name="Text Box 42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2" name="Text Box 42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3" name="Text Box 42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4" name="Text Box 42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5" name="Text Box 42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6" name="Text Box 42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7" name="Text Box 42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8" name="Text Box 42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89" name="Text Box 42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0" name="Text Box 42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1" name="Text Box 42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2" name="Text Box 42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3" name="Text Box 42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4" name="Text Box 42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5" name="Text Box 42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6" name="Text Box 43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7" name="Text Box 43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8" name="Text Box 43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499" name="Text Box 43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0" name="Text Box 43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1" name="Text Box 43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2" name="Text Box 43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3" name="Text Box 43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4" name="Text Box 43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5" name="Text Box 43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6" name="Text Box 43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7" name="Text Box 43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8" name="Text Box 43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09" name="Text Box 43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0" name="Text Box 43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1" name="Text Box 43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2" name="Text Box 43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3" name="Text Box 43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4" name="Text Box 43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5" name="Text Box 43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6" name="Text Box 43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7" name="Text Box 43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8" name="Text Box 43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19" name="Text Box 43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0" name="Text Box 43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1" name="Text Box 43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2" name="Text Box 43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3" name="Text Box 43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4" name="Text Box 43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5" name="Text Box 43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6" name="Text Box 43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7" name="Text Box 43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8" name="Text Box 43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29" name="Text Box 43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0" name="Text Box 43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1" name="Text Box 43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2" name="Text Box 43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3" name="Text Box 43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4" name="Text Box 43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5" name="Text Box 43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6" name="Text Box 43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7" name="Text Box 43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8" name="Text Box 43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39" name="Text Box 43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0" name="Text Box 43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1" name="Text Box 43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2" name="Text Box 43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3" name="Text Box 43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4" name="Text Box 43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5" name="Text Box 43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6" name="Text Box 43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7" name="Text Box 43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8" name="Text Box 43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49" name="Text Box 43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0" name="Text Box 43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1" name="Text Box 43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2" name="Text Box 43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3" name="Text Box 43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4" name="Text Box 43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5" name="Text Box 43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6" name="Text Box 43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7" name="Text Box 43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8" name="Text Box 43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59" name="Text Box 43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0" name="Text Box 43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1" name="Text Box 43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2" name="Text Box 43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3" name="Text Box 43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4" name="Text Box 43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5" name="Text Box 43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6" name="Text Box 43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7" name="Text Box 43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8" name="Text Box 43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69" name="Text Box 43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0" name="Text Box 43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1" name="Text Box 43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2" name="Text Box 43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3" name="Text Box 43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4" name="Text Box 43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5" name="Text Box 43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6" name="Text Box 43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7" name="Text Box 43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8" name="Text Box 43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79" name="Text Box 43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0" name="Text Box 43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1" name="Text Box 43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2" name="Text Box 43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3" name="Text Box 43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4" name="Text Box 43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5" name="Text Box 43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6" name="Text Box 43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7" name="Text Box 43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8" name="Text Box 43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89" name="Text Box 43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0" name="Text Box 43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1" name="Text Box 43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2" name="Text Box 43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3" name="Text Box 43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4" name="Text Box 43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5" name="Text Box 43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6" name="Text Box 44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7" name="Text Box 44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8" name="Text Box 44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599" name="Text Box 44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0" name="Text Box 44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1" name="Text Box 44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2" name="Text Box 44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3" name="Text Box 44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4" name="Text Box 44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5" name="Text Box 44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6" name="Text Box 44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7" name="Text Box 44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8" name="Text Box 44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09" name="Text Box 44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0" name="Text Box 44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1" name="Text Box 44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2" name="Text Box 44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3" name="Text Box 44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4" name="Text Box 44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5" name="Text Box 44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6" name="Text Box 44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7" name="Text Box 44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8" name="Text Box 44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19" name="Text Box 44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0" name="Text Box 44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1" name="Text Box 44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2" name="Text Box 44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3" name="Text Box 44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4" name="Text Box 44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5" name="Text Box 44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6" name="Text Box 44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7" name="Text Box 44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8" name="Text Box 44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29" name="Text Box 44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0" name="Text Box 44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1" name="Text Box 44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2" name="Text Box 44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3" name="Text Box 44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4" name="Text Box 44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5" name="Text Box 44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6" name="Text Box 44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7" name="Text Box 44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8" name="Text Box 44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39" name="Text Box 44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0" name="Text Box 44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1" name="Text Box 44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2" name="Text Box 44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3" name="Text Box 44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4" name="Text Box 44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5" name="Text Box 44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6" name="Text Box 44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7" name="Text Box 44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8" name="Text Box 44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49" name="Text Box 44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0" name="Text Box 44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1" name="Text Box 44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2" name="Text Box 44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3" name="Text Box 44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4" name="Text Box 44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5" name="Text Box 44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6" name="Text Box 44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7" name="Text Box 44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8" name="Text Box 44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59" name="Text Box 44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0" name="Text Box 44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1" name="Text Box 44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2" name="Text Box 44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3" name="Text Box 44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4" name="Text Box 44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5" name="Text Box 44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6" name="Text Box 44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7" name="Text Box 44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8" name="Text Box 44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69" name="Text Box 44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0" name="Text Box 44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1" name="Text Box 44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2" name="Text Box 44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3" name="Text Box 44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4" name="Text Box 44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5" name="Text Box 44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6" name="Text Box 44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7" name="Text Box 44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8" name="Text Box 44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79" name="Text Box 44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0" name="Text Box 44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1" name="Text Box 44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2" name="Text Box 44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3" name="Text Box 44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4" name="Text Box 44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5" name="Text Box 44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6" name="Text Box 44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7" name="Text Box 44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8" name="Text Box 44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89" name="Text Box 44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0" name="Text Box 44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1" name="Text Box 44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2" name="Text Box 44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3" name="Text Box 44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4" name="Text Box 44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5" name="Text Box 44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6" name="Text Box 45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7" name="Text Box 45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8" name="Text Box 45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699" name="Text Box 45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0" name="Text Box 45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1" name="Text Box 45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2" name="Text Box 45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3" name="Text Box 45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4" name="Text Box 45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5" name="Text Box 45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6" name="Text Box 45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7" name="Text Box 45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8" name="Text Box 45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09" name="Text Box 45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0" name="Text Box 45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1" name="Text Box 45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2" name="Text Box 45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3" name="Text Box 45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4" name="Text Box 45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5" name="Text Box 45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6" name="Text Box 45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7" name="Text Box 45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8" name="Text Box 45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19" name="Text Box 45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0" name="Text Box 45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1" name="Text Box 45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2" name="Text Box 45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3" name="Text Box 45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4" name="Text Box 45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5" name="Text Box 45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6" name="Text Box 45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7" name="Text Box 45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8" name="Text Box 45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29" name="Text Box 45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0" name="Text Box 45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1" name="Text Box 45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2" name="Text Box 45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3" name="Text Box 45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4" name="Text Box 45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5" name="Text Box 45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6" name="Text Box 45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7" name="Text Box 45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8" name="Text Box 45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39" name="Text Box 45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0" name="Text Box 45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1" name="Text Box 45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2" name="Text Box 45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3" name="Text Box 45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4" name="Text Box 45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5" name="Text Box 45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6" name="Text Box 45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7" name="Text Box 45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8" name="Text Box 45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49" name="Text Box 45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0" name="Text Box 45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1" name="Text Box 45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2" name="Text Box 45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3" name="Text Box 45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4" name="Text Box 45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5" name="Text Box 45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6" name="Text Box 45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7" name="Text Box 45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8" name="Text Box 45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59" name="Text Box 45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0" name="Text Box 45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1" name="Text Box 45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2" name="Text Box 45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3" name="Text Box 45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4" name="Text Box 45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5" name="Text Box 45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6" name="Text Box 45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7" name="Text Box 45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8" name="Text Box 45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69" name="Text Box 45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0" name="Text Box 45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1" name="Text Box 45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2" name="Text Box 45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3" name="Text Box 45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4" name="Text Box 45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5" name="Text Box 45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6" name="Text Box 45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7" name="Text Box 45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8" name="Text Box 45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79" name="Text Box 45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0" name="Text Box 45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1" name="Text Box 45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2" name="Text Box 45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3" name="Text Box 45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4" name="Text Box 45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5" name="Text Box 45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6" name="Text Box 45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7" name="Text Box 45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8" name="Text Box 45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89" name="Text Box 45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0" name="Text Box 45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1" name="Text Box 45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2" name="Text Box 45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3" name="Text Box 45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4" name="Text Box 45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5" name="Text Box 45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6" name="Text Box 46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7" name="Text Box 46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8" name="Text Box 46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799" name="Text Box 46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0" name="Text Box 46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1" name="Text Box 46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2" name="Text Box 46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3" name="Text Box 46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4" name="Text Box 46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5" name="Text Box 46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6" name="Text Box 46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7" name="Text Box 46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8" name="Text Box 46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09" name="Text Box 46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0" name="Text Box 46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1" name="Text Box 46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2" name="Text Box 46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3" name="Text Box 46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4" name="Text Box 46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5" name="Text Box 46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6" name="Text Box 46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7" name="Text Box 46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8" name="Text Box 46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19" name="Text Box 46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0" name="Text Box 46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1" name="Text Box 46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2" name="Text Box 46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3" name="Text Box 46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4" name="Text Box 46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5" name="Text Box 46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6" name="Text Box 46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7" name="Text Box 46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8" name="Text Box 46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29" name="Text Box 46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0" name="Text Box 46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1" name="Text Box 46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2" name="Text Box 46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3" name="Text Box 46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4" name="Text Box 46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5" name="Text Box 46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6" name="Text Box 46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7" name="Text Box 46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8" name="Text Box 46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39" name="Text Box 46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0" name="Text Box 46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1" name="Text Box 46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2" name="Text Box 46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3" name="Text Box 46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4" name="Text Box 46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5" name="Text Box 46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6" name="Text Box 46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7" name="Text Box 46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8" name="Text Box 46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49" name="Text Box 46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0" name="Text Box 46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1" name="Text Box 46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2" name="Text Box 46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3" name="Text Box 46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4" name="Text Box 46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5" name="Text Box 46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6" name="Text Box 46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7" name="Text Box 46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8" name="Text Box 46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59" name="Text Box 46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0" name="Text Box 46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1" name="Text Box 46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2" name="Text Box 46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3" name="Text Box 46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4" name="Text Box 46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5" name="Text Box 46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6" name="Text Box 46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7" name="Text Box 46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8" name="Text Box 46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69" name="Text Box 46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0" name="Text Box 46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1" name="Text Box 46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2" name="Text Box 46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3" name="Text Box 46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4" name="Text Box 46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5" name="Text Box 46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6" name="Text Box 46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7" name="Text Box 46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8" name="Text Box 46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79" name="Text Box 46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0" name="Text Box 46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1" name="Text Box 46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2" name="Text Box 46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3" name="Text Box 46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4" name="Text Box 46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5" name="Text Box 46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6" name="Text Box 46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7" name="Text Box 46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8" name="Text Box 46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89" name="Text Box 46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0" name="Text Box 46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1" name="Text Box 46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2" name="Text Box 46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3" name="Text Box 46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4" name="Text Box 46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5" name="Text Box 46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6" name="Text Box 47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7" name="Text Box 47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8" name="Text Box 47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899" name="Text Box 47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0" name="Text Box 47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1" name="Text Box 47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2" name="Text Box 47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3" name="Text Box 47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4" name="Text Box 47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5" name="Text Box 47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6" name="Text Box 47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7" name="Text Box 47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8" name="Text Box 47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09" name="Text Box 47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0" name="Text Box 47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1" name="Text Box 47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2" name="Text Box 47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3" name="Text Box 47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4" name="Text Box 47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5" name="Text Box 47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6" name="Text Box 47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7" name="Text Box 47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8" name="Text Box 47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19" name="Text Box 47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0" name="Text Box 47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1" name="Text Box 47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2" name="Text Box 47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3" name="Text Box 47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4" name="Text Box 47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5" name="Text Box 47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6" name="Text Box 47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7" name="Text Box 47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8" name="Text Box 47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29" name="Text Box 47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0" name="Text Box 47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1" name="Text Box 47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2" name="Text Box 47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3" name="Text Box 47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4" name="Text Box 47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5" name="Text Box 47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6" name="Text Box 47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7" name="Text Box 47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8" name="Text Box 47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39" name="Text Box 47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0" name="Text Box 47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1" name="Text Box 47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2" name="Text Box 47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3" name="Text Box 47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4" name="Text Box 47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5" name="Text Box 47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6" name="Text Box 47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7" name="Text Box 47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8" name="Text Box 47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49" name="Text Box 47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0" name="Text Box 47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1" name="Text Box 47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2" name="Text Box 47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3" name="Text Box 47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4" name="Text Box 47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5" name="Text Box 47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6" name="Text Box 47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7" name="Text Box 47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8" name="Text Box 47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59" name="Text Box 47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0" name="Text Box 47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1" name="Text Box 47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2" name="Text Box 47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3" name="Text Box 47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4" name="Text Box 47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5" name="Text Box 47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6" name="Text Box 47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7" name="Text Box 47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8" name="Text Box 47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69" name="Text Box 47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0" name="Text Box 47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1" name="Text Box 47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2" name="Text Box 47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3" name="Text Box 47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4" name="Text Box 47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5" name="Text Box 47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6" name="Text Box 47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7" name="Text Box 47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8" name="Text Box 47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79" name="Text Box 47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0" name="Text Box 47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1" name="Text Box 47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2" name="Text Box 47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3" name="Text Box 47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4" name="Text Box 47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5" name="Text Box 47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6" name="Text Box 47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7" name="Text Box 47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8" name="Text Box 47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89" name="Text Box 47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0" name="Text Box 47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1" name="Text Box 47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2" name="Text Box 47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3" name="Text Box 47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4" name="Text Box 47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5" name="Text Box 47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6" name="Text Box 48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7" name="Text Box 48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8" name="Text Box 48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4999" name="Text Box 48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0" name="Text Box 48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1" name="Text Box 48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2" name="Text Box 48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3" name="Text Box 48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4" name="Text Box 48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5" name="Text Box 48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6" name="Text Box 48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7" name="Text Box 48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8" name="Text Box 48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09" name="Text Box 48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0" name="Text Box 48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1" name="Text Box 48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2" name="Text Box 48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3" name="Text Box 48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4" name="Text Box 48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5" name="Text Box 48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6" name="Text Box 48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7" name="Text Box 48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8" name="Text Box 48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19" name="Text Box 48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0" name="Text Box 48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1" name="Text Box 48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2" name="Text Box 48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3" name="Text Box 48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4" name="Text Box 48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5" name="Text Box 48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6" name="Text Box 48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7" name="Text Box 48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8" name="Text Box 48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29" name="Text Box 48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0" name="Text Box 48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1" name="Text Box 48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2" name="Text Box 48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3" name="Text Box 48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4" name="Text Box 48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5" name="Text Box 48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6" name="Text Box 48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7" name="Text Box 48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8" name="Text Box 48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39" name="Text Box 48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0" name="Text Box 48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1" name="Text Box 48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2" name="Text Box 48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3" name="Text Box 48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4" name="Text Box 48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5" name="Text Box 48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6" name="Text Box 48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7" name="Text Box 48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8" name="Text Box 48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49" name="Text Box 48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0" name="Text Box 48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1" name="Text Box 48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2" name="Text Box 48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3" name="Text Box 48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4" name="Text Box 48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5" name="Text Box 48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6" name="Text Box 48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7" name="Text Box 48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8" name="Text Box 48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59" name="Text Box 48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0" name="Text Box 48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1" name="Text Box 48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2" name="Text Box 48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3" name="Text Box 48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4" name="Text Box 48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5" name="Text Box 48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6" name="Text Box 48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7" name="Text Box 48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8" name="Text Box 48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69" name="Text Box 48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0" name="Text Box 48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1" name="Text Box 48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2" name="Text Box 48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3" name="Text Box 48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4" name="Text Box 48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5" name="Text Box 48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6" name="Text Box 48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7" name="Text Box 48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8" name="Text Box 48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79" name="Text Box 48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0" name="Text Box 48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1" name="Text Box 48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2" name="Text Box 48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3" name="Text Box 48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4" name="Text Box 48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5" name="Text Box 48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6" name="Text Box 48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7" name="Text Box 48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8" name="Text Box 48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89" name="Text Box 48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0" name="Text Box 48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1" name="Text Box 48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2" name="Text Box 48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3" name="Text Box 48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4" name="Text Box 48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5" name="Text Box 48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6" name="Text Box 49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7" name="Text Box 49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8" name="Text Box 49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099" name="Text Box 49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0" name="Text Box 49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1" name="Text Box 49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2" name="Text Box 49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3" name="Text Box 49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4" name="Text Box 49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5" name="Text Box 49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6" name="Text Box 49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7" name="Text Box 49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8" name="Text Box 49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09" name="Text Box 49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0" name="Text Box 49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1" name="Text Box 49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2" name="Text Box 49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3" name="Text Box 49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4" name="Text Box 49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5" name="Text Box 49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6" name="Text Box 49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7" name="Text Box 49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8" name="Text Box 49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19" name="Text Box 49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0" name="Text Box 49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1" name="Text Box 49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2" name="Text Box 49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3" name="Text Box 49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4" name="Text Box 49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5" name="Text Box 49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6" name="Text Box 49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7" name="Text Box 49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8" name="Text Box 49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29" name="Text Box 49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0" name="Text Box 49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1" name="Text Box 49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2" name="Text Box 49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3" name="Text Box 49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4" name="Text Box 49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5" name="Text Box 49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6" name="Text Box 49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7" name="Text Box 49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8" name="Text Box 49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39" name="Text Box 49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0" name="Text Box 49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1" name="Text Box 49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2" name="Text Box 49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3" name="Text Box 49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4" name="Text Box 49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5" name="Text Box 49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6" name="Text Box 49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7" name="Text Box 49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8" name="Text Box 49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49" name="Text Box 49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0" name="Text Box 49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1" name="Text Box 49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2" name="Text Box 49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3" name="Text Box 49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4" name="Text Box 49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5" name="Text Box 49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6" name="Text Box 49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7" name="Text Box 49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8" name="Text Box 49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59" name="Text Box 49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0" name="Text Box 49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1" name="Text Box 49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2" name="Text Box 49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3" name="Text Box 49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4" name="Text Box 49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5" name="Text Box 49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6" name="Text Box 49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7" name="Text Box 49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8" name="Text Box 49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69" name="Text Box 49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0" name="Text Box 49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1" name="Text Box 49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2" name="Text Box 49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3" name="Text Box 49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4" name="Text Box 49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5" name="Text Box 49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6" name="Text Box 49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7" name="Text Box 49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8" name="Text Box 49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79" name="Text Box 49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0" name="Text Box 49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1" name="Text Box 49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2" name="Text Box 49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3" name="Text Box 49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4" name="Text Box 49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5" name="Text Box 49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6" name="Text Box 49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7" name="Text Box 49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8" name="Text Box 49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89" name="Text Box 49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0" name="Text Box 49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1" name="Text Box 49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2" name="Text Box 49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3" name="Text Box 49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4" name="Text Box 49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5" name="Text Box 49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6" name="Text Box 50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7" name="Text Box 50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8" name="Text Box 50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199" name="Text Box 50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0" name="Text Box 50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1" name="Text Box 50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2" name="Text Box 50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3" name="Text Box 50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4" name="Text Box 50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5" name="Text Box 50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6" name="Text Box 50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7" name="Text Box 50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8" name="Text Box 50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09" name="Text Box 50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0" name="Text Box 50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1" name="Text Box 50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2" name="Text Box 50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3" name="Text Box 50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4" name="Text Box 50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5" name="Text Box 50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6" name="Text Box 50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7" name="Text Box 50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8" name="Text Box 50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19" name="Text Box 50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0" name="Text Box 50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1" name="Text Box 50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2" name="Text Box 50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3" name="Text Box 50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4" name="Text Box 50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5" name="Text Box 50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6" name="Text Box 50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7" name="Text Box 50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8" name="Text Box 50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29" name="Text Box 50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0" name="Text Box 50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1" name="Text Box 50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2" name="Text Box 50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3" name="Text Box 50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4" name="Text Box 50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5" name="Text Box 50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6" name="Text Box 50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7" name="Text Box 50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8" name="Text Box 50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39" name="Text Box 50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0" name="Text Box 50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1" name="Text Box 50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2" name="Text Box 50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3" name="Text Box 50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4" name="Text Box 50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5" name="Text Box 50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6" name="Text Box 50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7" name="Text Box 50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8" name="Text Box 50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49" name="Text Box 50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0" name="Text Box 50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1" name="Text Box 50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2" name="Text Box 50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3" name="Text Box 50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4" name="Text Box 50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5" name="Text Box 50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6" name="Text Box 50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7" name="Text Box 50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8" name="Text Box 50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59" name="Text Box 50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0" name="Text Box 50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1" name="Text Box 50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2" name="Text Box 50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3" name="Text Box 50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4" name="Text Box 50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5" name="Text Box 50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6" name="Text Box 50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7" name="Text Box 50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8" name="Text Box 50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69" name="Text Box 50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0" name="Text Box 50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1" name="Text Box 50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2" name="Text Box 50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3" name="Text Box 50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4" name="Text Box 50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5" name="Text Box 50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6" name="Text Box 50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7" name="Text Box 50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8" name="Text Box 50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79" name="Text Box 50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0" name="Text Box 50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1" name="Text Box 50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2" name="Text Box 50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3" name="Text Box 50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4" name="Text Box 50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5" name="Text Box 50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6" name="Text Box 50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7" name="Text Box 50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8" name="Text Box 50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89" name="Text Box 50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0" name="Text Box 50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1" name="Text Box 50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2" name="Text Box 50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3" name="Text Box 50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4" name="Text Box 50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5" name="Text Box 50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6" name="Text Box 51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7" name="Text Box 51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8" name="Text Box 51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299" name="Text Box 51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0" name="Text Box 51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1" name="Text Box 51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2" name="Text Box 51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3" name="Text Box 51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4" name="Text Box 51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5" name="Text Box 51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6" name="Text Box 51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7" name="Text Box 51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8" name="Text Box 51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09" name="Text Box 51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0" name="Text Box 51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1" name="Text Box 51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2" name="Text Box 51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3" name="Text Box 51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4" name="Text Box 51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5" name="Text Box 51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6" name="Text Box 51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7" name="Text Box 51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8" name="Text Box 51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19" name="Text Box 51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0" name="Text Box 51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1" name="Text Box 51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2" name="Text Box 51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3" name="Text Box 51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4" name="Text Box 51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5" name="Text Box 51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6" name="Text Box 51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7" name="Text Box 51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8" name="Text Box 51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29" name="Text Box 51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0" name="Text Box 51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1" name="Text Box 51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2" name="Text Box 51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3" name="Text Box 51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4" name="Text Box 51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5" name="Text Box 51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6" name="Text Box 51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7" name="Text Box 51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8" name="Text Box 51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39" name="Text Box 51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0" name="Text Box 51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1" name="Text Box 51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2" name="Text Box 51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3" name="Text Box 51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4" name="Text Box 51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5" name="Text Box 51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6" name="Text Box 51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7" name="Text Box 51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8" name="Text Box 515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49" name="Text Box 515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0" name="Text Box 515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1" name="Text Box 515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2" name="Text Box 515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3" name="Text Box 515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4" name="Text Box 515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5" name="Text Box 515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6" name="Text Box 516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7" name="Text Box 516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8" name="Text Box 516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59" name="Text Box 516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0" name="Text Box 516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1" name="Text Box 516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2" name="Text Box 516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3" name="Text Box 516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4" name="Text Box 516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5" name="Text Box 516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6" name="Text Box 517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7" name="Text Box 517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8" name="Text Box 517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69" name="Text Box 517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0" name="Text Box 517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1" name="Text Box 517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2" name="Text Box 517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3" name="Text Box 517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4" name="Text Box 517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5" name="Text Box 517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6" name="Text Box 518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7" name="Text Box 518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8" name="Text Box 518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79" name="Text Box 518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0" name="Text Box 518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1" name="Text Box 518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2" name="Text Box 518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3" name="Text Box 518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4" name="Text Box 518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5" name="Text Box 518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6" name="Text Box 519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7" name="Text Box 519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8" name="Text Box 519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89" name="Text Box 519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0" name="Text Box 519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1" name="Text Box 519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2" name="Text Box 519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3" name="Text Box 519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4" name="Text Box 519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5" name="Text Box 519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6" name="Text Box 520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7" name="Text Box 520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8" name="Text Box 520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399" name="Text Box 520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0" name="Text Box 520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1" name="Text Box 520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2" name="Text Box 520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3" name="Text Box 520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4" name="Text Box 520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5" name="Text Box 520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6" name="Text Box 521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7" name="Text Box 521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8" name="Text Box 521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09" name="Text Box 521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0" name="Text Box 521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1" name="Text Box 521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2" name="Text Box 521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3" name="Text Box 521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4" name="Text Box 521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5" name="Text Box 521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6" name="Text Box 522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7" name="Text Box 522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8" name="Text Box 522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19" name="Text Box 522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0" name="Text Box 522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1" name="Text Box 522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2" name="Text Box 522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3" name="Text Box 522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4" name="Text Box 522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5" name="Text Box 522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6" name="Text Box 523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7" name="Text Box 523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8" name="Text Box 523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29" name="Text Box 523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0" name="Text Box 523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1" name="Text Box 523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2" name="Text Box 523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3" name="Text Box 523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4" name="Text Box 523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5" name="Text Box 523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6" name="Text Box 524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7" name="Text Box 524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8" name="Text Box 5242"/>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39" name="Text Box 5243"/>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0" name="Text Box 5244"/>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1" name="Text Box 5245"/>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2" name="Text Box 5246"/>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3" name="Text Box 5247"/>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4" name="Text Box 5248"/>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5" name="Text Box 5249"/>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6" name="Text Box 5250"/>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331</xdr:rowOff>
    </xdr:to>
    <xdr:sp macro="" textlink="">
      <xdr:nvSpPr>
        <xdr:cNvPr id="5447" name="Text Box 5251"/>
        <xdr:cNvSpPr txBox="1">
          <a:spLocks noChangeArrowheads="1"/>
        </xdr:cNvSpPr>
      </xdr:nvSpPr>
      <xdr:spPr bwMode="auto">
        <a:xfrm>
          <a:off x="4667250" y="10287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2"/>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425</v>
      </c>
    </row>
    <row r="2" spans="1:5" ht="15" customHeight="1" x14ac:dyDescent="0.2">
      <c r="A2" s="186" t="s">
        <v>44</v>
      </c>
      <c r="B2" s="186"/>
      <c r="C2" s="186"/>
      <c r="D2" s="186"/>
      <c r="E2" s="186"/>
    </row>
    <row r="3" spans="1:5" ht="15" customHeight="1" x14ac:dyDescent="0.2">
      <c r="A3" s="186" t="s">
        <v>285</v>
      </c>
      <c r="B3" s="186"/>
      <c r="C3" s="186"/>
      <c r="D3" s="186"/>
      <c r="E3" s="186"/>
    </row>
    <row r="4" spans="1:5" ht="15" customHeight="1" x14ac:dyDescent="0.2">
      <c r="A4" s="185" t="s">
        <v>426</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97"/>
      <c r="B9" s="97"/>
      <c r="C9" s="97"/>
      <c r="D9" s="97"/>
      <c r="E9" s="97"/>
    </row>
    <row r="10" spans="1:5" ht="15" customHeight="1" x14ac:dyDescent="0.25">
      <c r="A10" s="58" t="s">
        <v>1</v>
      </c>
      <c r="B10" s="54"/>
      <c r="C10" s="54"/>
      <c r="D10" s="54"/>
      <c r="E10" s="54"/>
    </row>
    <row r="11" spans="1:5" ht="15" customHeight="1" x14ac:dyDescent="0.2">
      <c r="A11" s="41" t="s">
        <v>53</v>
      </c>
      <c r="B11" s="40"/>
      <c r="C11" s="40"/>
      <c r="D11" s="40"/>
      <c r="E11" s="42" t="s">
        <v>54</v>
      </c>
    </row>
    <row r="12" spans="1:5" ht="15" customHeight="1" x14ac:dyDescent="0.25">
      <c r="A12" s="60"/>
      <c r="B12" s="58"/>
      <c r="C12" s="54"/>
      <c r="D12" s="54"/>
      <c r="E12" s="86"/>
    </row>
    <row r="13" spans="1:5" ht="15" customHeight="1" x14ac:dyDescent="0.2">
      <c r="B13" s="63" t="s">
        <v>61</v>
      </c>
      <c r="C13" s="63" t="s">
        <v>48</v>
      </c>
      <c r="D13" s="99" t="s">
        <v>49</v>
      </c>
      <c r="E13" s="80" t="s">
        <v>50</v>
      </c>
    </row>
    <row r="14" spans="1:5" ht="15" customHeight="1" x14ac:dyDescent="0.2">
      <c r="B14" s="107">
        <v>35018</v>
      </c>
      <c r="C14" s="82"/>
      <c r="D14" s="83" t="s">
        <v>71</v>
      </c>
      <c r="E14" s="69">
        <f>39042865+13196488</f>
        <v>52239353</v>
      </c>
    </row>
    <row r="15" spans="1:5" ht="15" customHeight="1" x14ac:dyDescent="0.2">
      <c r="B15" s="109"/>
      <c r="C15" s="71" t="s">
        <v>52</v>
      </c>
      <c r="D15" s="103"/>
      <c r="E15" s="95">
        <f>SUM(E14:E14)</f>
        <v>52239353</v>
      </c>
    </row>
    <row r="16" spans="1:5" ht="15" customHeight="1" x14ac:dyDescent="0.2"/>
    <row r="17" spans="1:5" ht="15" customHeight="1" x14ac:dyDescent="0.25">
      <c r="A17" s="58" t="s">
        <v>16</v>
      </c>
      <c r="B17" s="54"/>
      <c r="C17" s="54"/>
      <c r="D17" s="54"/>
      <c r="E17" s="60"/>
    </row>
    <row r="18" spans="1:5" ht="15" customHeight="1" x14ac:dyDescent="0.2">
      <c r="A18" s="41" t="s">
        <v>166</v>
      </c>
      <c r="B18" s="162"/>
      <c r="E18" t="s">
        <v>167</v>
      </c>
    </row>
    <row r="19" spans="1:5" ht="15" customHeight="1" x14ac:dyDescent="0.25">
      <c r="A19" s="60"/>
      <c r="B19" s="58"/>
      <c r="C19" s="54"/>
      <c r="D19" s="54"/>
      <c r="E19" s="86"/>
    </row>
    <row r="20" spans="1:5" ht="15" customHeight="1" x14ac:dyDescent="0.2">
      <c r="B20" s="63" t="s">
        <v>61</v>
      </c>
      <c r="C20" s="63" t="s">
        <v>48</v>
      </c>
      <c r="D20" s="99" t="s">
        <v>49</v>
      </c>
      <c r="E20" s="63" t="s">
        <v>50</v>
      </c>
    </row>
    <row r="21" spans="1:5" ht="15" customHeight="1" x14ac:dyDescent="0.2">
      <c r="B21" s="107">
        <v>35018</v>
      </c>
      <c r="C21" s="101"/>
      <c r="D21" s="83" t="s">
        <v>72</v>
      </c>
      <c r="E21" s="69">
        <v>52239353</v>
      </c>
    </row>
    <row r="22" spans="1:5" ht="15" customHeight="1" x14ac:dyDescent="0.2">
      <c r="B22" s="102"/>
      <c r="C22" s="71" t="s">
        <v>52</v>
      </c>
      <c r="D22" s="103"/>
      <c r="E22" s="95">
        <f>SUM(E21:E21)</f>
        <v>52239353</v>
      </c>
    </row>
    <row r="23" spans="1:5" ht="15" customHeight="1" x14ac:dyDescent="0.2"/>
    <row r="24" spans="1:5" ht="15" customHeight="1" x14ac:dyDescent="0.2"/>
    <row r="25" spans="1:5" ht="15" customHeight="1" x14ac:dyDescent="0.25">
      <c r="A25" s="37" t="s">
        <v>427</v>
      </c>
    </row>
    <row r="26" spans="1:5" ht="15" customHeight="1" x14ac:dyDescent="0.2">
      <c r="A26" s="186" t="s">
        <v>44</v>
      </c>
      <c r="B26" s="186"/>
      <c r="C26" s="186"/>
      <c r="D26" s="186"/>
      <c r="E26" s="186"/>
    </row>
    <row r="27" spans="1:5" ht="15" customHeight="1" x14ac:dyDescent="0.2">
      <c r="A27" s="185" t="s">
        <v>428</v>
      </c>
      <c r="B27" s="185"/>
      <c r="C27" s="185"/>
      <c r="D27" s="185"/>
      <c r="E27" s="185"/>
    </row>
    <row r="28" spans="1:5" ht="15" customHeight="1" x14ac:dyDescent="0.2">
      <c r="A28" s="185"/>
      <c r="B28" s="185"/>
      <c r="C28" s="185"/>
      <c r="D28" s="185"/>
      <c r="E28" s="185"/>
    </row>
    <row r="29" spans="1:5" ht="15" customHeight="1" x14ac:dyDescent="0.2">
      <c r="A29" s="185"/>
      <c r="B29" s="185"/>
      <c r="C29" s="185"/>
      <c r="D29" s="185"/>
      <c r="E29" s="185"/>
    </row>
    <row r="30" spans="1:5" ht="15" customHeight="1" x14ac:dyDescent="0.2">
      <c r="A30" s="185"/>
      <c r="B30" s="185"/>
      <c r="C30" s="185"/>
      <c r="D30" s="185"/>
      <c r="E30" s="185"/>
    </row>
    <row r="31" spans="1:5" ht="15" customHeight="1" x14ac:dyDescent="0.2">
      <c r="A31" s="185"/>
      <c r="B31" s="185"/>
      <c r="C31" s="185"/>
      <c r="D31" s="185"/>
      <c r="E31" s="185"/>
    </row>
    <row r="32" spans="1:5" ht="15" customHeight="1" x14ac:dyDescent="0.2">
      <c r="A32" s="185"/>
      <c r="B32" s="185"/>
      <c r="C32" s="185"/>
      <c r="D32" s="185"/>
      <c r="E32" s="185"/>
    </row>
    <row r="33" spans="1:5" ht="15" customHeight="1" x14ac:dyDescent="0.2">
      <c r="A33" s="185"/>
      <c r="B33" s="185"/>
      <c r="C33" s="185"/>
      <c r="D33" s="185"/>
      <c r="E33" s="185"/>
    </row>
    <row r="34" spans="1:5" ht="15" customHeight="1" x14ac:dyDescent="0.2">
      <c r="A34" s="185"/>
      <c r="B34" s="185"/>
      <c r="C34" s="185"/>
      <c r="D34" s="185"/>
      <c r="E34" s="185"/>
    </row>
    <row r="35" spans="1:5" ht="15" customHeight="1" x14ac:dyDescent="0.2">
      <c r="A35" s="124"/>
      <c r="B35" s="124"/>
      <c r="C35" s="124"/>
      <c r="D35" s="124"/>
      <c r="E35" s="124"/>
    </row>
    <row r="36" spans="1:5" ht="15" customHeight="1" x14ac:dyDescent="0.25">
      <c r="A36" s="39" t="s">
        <v>1</v>
      </c>
      <c r="B36" s="40"/>
      <c r="C36" s="40"/>
      <c r="D36" s="40"/>
      <c r="E36" s="40"/>
    </row>
    <row r="37" spans="1:5" ht="15" customHeight="1" x14ac:dyDescent="0.2">
      <c r="A37" s="41" t="s">
        <v>53</v>
      </c>
      <c r="E37" t="s">
        <v>54</v>
      </c>
    </row>
    <row r="38" spans="1:5" ht="15" customHeight="1" x14ac:dyDescent="0.25">
      <c r="B38" s="39"/>
      <c r="C38" s="40"/>
      <c r="D38" s="40"/>
      <c r="E38" s="44"/>
    </row>
    <row r="39" spans="1:5" ht="15" customHeight="1" x14ac:dyDescent="0.2">
      <c r="A39" s="45"/>
      <c r="B39" s="45"/>
      <c r="C39" s="47" t="s">
        <v>48</v>
      </c>
      <c r="D39" s="48" t="s">
        <v>49</v>
      </c>
      <c r="E39" s="63" t="s">
        <v>50</v>
      </c>
    </row>
    <row r="40" spans="1:5" ht="15" customHeight="1" x14ac:dyDescent="0.2">
      <c r="A40" s="87"/>
      <c r="B40" s="50"/>
      <c r="C40" s="67"/>
      <c r="D40" s="52" t="s">
        <v>139</v>
      </c>
      <c r="E40" s="69">
        <f>3986.47+67770.02</f>
        <v>71756.490000000005</v>
      </c>
    </row>
    <row r="41" spans="1:5" ht="15" customHeight="1" x14ac:dyDescent="0.2">
      <c r="A41" s="87"/>
      <c r="B41" s="50"/>
      <c r="C41" s="71" t="s">
        <v>52</v>
      </c>
      <c r="D41" s="103"/>
      <c r="E41" s="95">
        <f>SUM(E40:E40)</f>
        <v>71756.490000000005</v>
      </c>
    </row>
    <row r="42" spans="1:5" ht="15" customHeight="1" x14ac:dyDescent="0.2"/>
    <row r="43" spans="1:5" ht="15" customHeight="1" x14ac:dyDescent="0.25">
      <c r="A43" s="58" t="s">
        <v>16</v>
      </c>
      <c r="B43" s="54"/>
      <c r="C43" s="54"/>
      <c r="D43" s="59"/>
      <c r="E43" s="59"/>
    </row>
    <row r="44" spans="1:5" ht="15" customHeight="1" x14ac:dyDescent="0.2">
      <c r="A44" s="85" t="s">
        <v>59</v>
      </c>
      <c r="B44" s="54"/>
      <c r="C44" s="54"/>
      <c r="D44" s="54"/>
      <c r="E44" s="78" t="s">
        <v>60</v>
      </c>
    </row>
    <row r="45" spans="1:5" ht="15" customHeight="1" x14ac:dyDescent="0.2">
      <c r="A45" s="60"/>
      <c r="B45" s="61"/>
      <c r="C45" s="54"/>
      <c r="D45" s="60"/>
      <c r="E45" s="62"/>
    </row>
    <row r="46" spans="1:5" ht="15" customHeight="1" x14ac:dyDescent="0.2">
      <c r="B46" s="45"/>
      <c r="C46" s="63" t="s">
        <v>48</v>
      </c>
      <c r="D46" s="64" t="s">
        <v>55</v>
      </c>
      <c r="E46" s="63" t="s">
        <v>50</v>
      </c>
    </row>
    <row r="47" spans="1:5" ht="15" customHeight="1" x14ac:dyDescent="0.2">
      <c r="B47" s="140"/>
      <c r="C47" s="67">
        <v>3123</v>
      </c>
      <c r="D47" s="88" t="s">
        <v>140</v>
      </c>
      <c r="E47" s="69">
        <v>71756.490000000005</v>
      </c>
    </row>
    <row r="48" spans="1:5" ht="15" customHeight="1" x14ac:dyDescent="0.2">
      <c r="B48" s="135"/>
      <c r="C48" s="71" t="s">
        <v>52</v>
      </c>
      <c r="D48" s="72"/>
      <c r="E48" s="73">
        <f>SUM(E47:E47)</f>
        <v>71756.490000000005</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7" t="s">
        <v>429</v>
      </c>
    </row>
    <row r="55" spans="1:5" ht="15" customHeight="1" x14ac:dyDescent="0.2">
      <c r="A55" s="186" t="s">
        <v>44</v>
      </c>
      <c r="B55" s="186"/>
      <c r="C55" s="186"/>
      <c r="D55" s="186"/>
      <c r="E55" s="186"/>
    </row>
    <row r="56" spans="1:5" ht="15" customHeight="1" x14ac:dyDescent="0.2">
      <c r="A56" s="185" t="s">
        <v>430</v>
      </c>
      <c r="B56" s="185"/>
      <c r="C56" s="185"/>
      <c r="D56" s="185"/>
      <c r="E56" s="185"/>
    </row>
    <row r="57" spans="1:5" ht="15" customHeight="1" x14ac:dyDescent="0.2">
      <c r="A57" s="185"/>
      <c r="B57" s="185"/>
      <c r="C57" s="185"/>
      <c r="D57" s="185"/>
      <c r="E57" s="185"/>
    </row>
    <row r="58" spans="1:5" ht="15" customHeight="1" x14ac:dyDescent="0.2">
      <c r="A58" s="185"/>
      <c r="B58" s="185"/>
      <c r="C58" s="185"/>
      <c r="D58" s="185"/>
      <c r="E58" s="185"/>
    </row>
    <row r="59" spans="1:5" ht="15" customHeight="1" x14ac:dyDescent="0.2">
      <c r="A59" s="185"/>
      <c r="B59" s="185"/>
      <c r="C59" s="185"/>
      <c r="D59" s="185"/>
      <c r="E59" s="185"/>
    </row>
    <row r="60" spans="1:5" ht="15" customHeight="1" x14ac:dyDescent="0.2">
      <c r="A60" s="185"/>
      <c r="B60" s="185"/>
      <c r="C60" s="185"/>
      <c r="D60" s="185"/>
      <c r="E60" s="185"/>
    </row>
    <row r="61" spans="1:5" ht="15" customHeight="1" x14ac:dyDescent="0.2">
      <c r="A61" s="185"/>
      <c r="B61" s="185"/>
      <c r="C61" s="185"/>
      <c r="D61" s="185"/>
      <c r="E61" s="185"/>
    </row>
    <row r="62" spans="1:5" ht="15" customHeight="1" x14ac:dyDescent="0.2">
      <c r="A62" s="185"/>
      <c r="B62" s="185"/>
      <c r="C62" s="185"/>
      <c r="D62" s="185"/>
      <c r="E62" s="185"/>
    </row>
    <row r="63" spans="1:5" ht="15" customHeight="1" x14ac:dyDescent="0.2">
      <c r="A63" s="185"/>
      <c r="B63" s="185"/>
      <c r="C63" s="185"/>
      <c r="D63" s="185"/>
      <c r="E63" s="185"/>
    </row>
    <row r="64" spans="1:5" ht="15" customHeight="1" x14ac:dyDescent="0.2">
      <c r="A64" s="124"/>
      <c r="B64" s="124"/>
      <c r="C64" s="124"/>
      <c r="D64" s="124"/>
      <c r="E64" s="124"/>
    </row>
    <row r="65" spans="1:5" ht="15" customHeight="1" x14ac:dyDescent="0.25">
      <c r="A65" s="39" t="s">
        <v>1</v>
      </c>
      <c r="B65" s="40"/>
      <c r="C65" s="40"/>
      <c r="D65" s="40"/>
      <c r="E65" s="40"/>
    </row>
    <row r="66" spans="1:5" ht="15" customHeight="1" x14ac:dyDescent="0.2">
      <c r="A66" s="41" t="s">
        <v>53</v>
      </c>
      <c r="E66" t="s">
        <v>54</v>
      </c>
    </row>
    <row r="67" spans="1:5" ht="15" customHeight="1" x14ac:dyDescent="0.25">
      <c r="B67" s="39"/>
      <c r="C67" s="40"/>
      <c r="D67" s="40"/>
      <c r="E67" s="44"/>
    </row>
    <row r="68" spans="1:5" ht="15" customHeight="1" x14ac:dyDescent="0.2">
      <c r="A68" s="45"/>
      <c r="B68" s="45"/>
      <c r="C68" s="47" t="s">
        <v>48</v>
      </c>
      <c r="D68" s="48" t="s">
        <v>49</v>
      </c>
      <c r="E68" s="63" t="s">
        <v>50</v>
      </c>
    </row>
    <row r="69" spans="1:5" ht="15" customHeight="1" x14ac:dyDescent="0.2">
      <c r="A69" s="87"/>
      <c r="B69" s="50"/>
      <c r="C69" s="67"/>
      <c r="D69" s="52" t="s">
        <v>139</v>
      </c>
      <c r="E69" s="69">
        <f>10017234.48+589249.09</f>
        <v>10606483.57</v>
      </c>
    </row>
    <row r="70" spans="1:5" ht="15" customHeight="1" x14ac:dyDescent="0.2">
      <c r="A70" s="87"/>
      <c r="B70" s="50"/>
      <c r="C70" s="71" t="s">
        <v>52</v>
      </c>
      <c r="D70" s="103"/>
      <c r="E70" s="95">
        <f>SUM(E69:E69)</f>
        <v>10606483.57</v>
      </c>
    </row>
    <row r="71" spans="1:5" ht="15" customHeight="1" x14ac:dyDescent="0.2"/>
    <row r="72" spans="1:5" ht="15" customHeight="1" x14ac:dyDescent="0.25">
      <c r="A72" s="58" t="s">
        <v>16</v>
      </c>
      <c r="B72" s="54"/>
      <c r="C72" s="54"/>
      <c r="D72" s="59"/>
      <c r="E72" s="59"/>
    </row>
    <row r="73" spans="1:5" ht="15" customHeight="1" x14ac:dyDescent="0.2">
      <c r="A73" s="85" t="s">
        <v>102</v>
      </c>
      <c r="B73" s="40"/>
      <c r="C73" s="40"/>
      <c r="D73" s="40"/>
      <c r="E73" s="42" t="s">
        <v>103</v>
      </c>
    </row>
    <row r="74" spans="1:5" ht="15" customHeight="1" x14ac:dyDescent="0.2">
      <c r="A74" s="60"/>
      <c r="B74" s="61"/>
      <c r="C74" s="54"/>
      <c r="D74" s="60"/>
      <c r="E74" s="62"/>
    </row>
    <row r="75" spans="1:5" ht="15" customHeight="1" x14ac:dyDescent="0.2">
      <c r="B75" s="45"/>
      <c r="C75" s="63" t="s">
        <v>48</v>
      </c>
      <c r="D75" s="64" t="s">
        <v>55</v>
      </c>
      <c r="E75" s="63" t="s">
        <v>50</v>
      </c>
    </row>
    <row r="76" spans="1:5" ht="15" customHeight="1" x14ac:dyDescent="0.2">
      <c r="B76" s="140"/>
      <c r="C76" s="67">
        <v>2212</v>
      </c>
      <c r="D76" s="88" t="s">
        <v>140</v>
      </c>
      <c r="E76" s="69">
        <v>10606483.57</v>
      </c>
    </row>
    <row r="77" spans="1:5" ht="15" customHeight="1" x14ac:dyDescent="0.2">
      <c r="B77" s="135"/>
      <c r="C77" s="71" t="s">
        <v>52</v>
      </c>
      <c r="D77" s="72"/>
      <c r="E77" s="73">
        <f>SUM(E76:E76)</f>
        <v>10606483.57</v>
      </c>
    </row>
    <row r="78" spans="1:5" ht="15" customHeight="1" x14ac:dyDescent="0.2"/>
    <row r="79" spans="1:5" ht="15" customHeight="1" x14ac:dyDescent="0.2"/>
    <row r="80" spans="1:5" ht="15" customHeight="1" x14ac:dyDescent="0.25">
      <c r="A80" s="37" t="s">
        <v>431</v>
      </c>
    </row>
    <row r="81" spans="1:5" ht="15" customHeight="1" x14ac:dyDescent="0.2">
      <c r="A81" s="186" t="s">
        <v>44</v>
      </c>
      <c r="B81" s="186"/>
      <c r="C81" s="186"/>
      <c r="D81" s="186"/>
      <c r="E81" s="186"/>
    </row>
    <row r="82" spans="1:5" ht="15" customHeight="1" x14ac:dyDescent="0.2">
      <c r="A82" s="185" t="s">
        <v>432</v>
      </c>
      <c r="B82" s="185"/>
      <c r="C82" s="185"/>
      <c r="D82" s="185"/>
      <c r="E82" s="185"/>
    </row>
    <row r="83" spans="1:5" ht="15" customHeight="1" x14ac:dyDescent="0.2">
      <c r="A83" s="185"/>
      <c r="B83" s="185"/>
      <c r="C83" s="185"/>
      <c r="D83" s="185"/>
      <c r="E83" s="185"/>
    </row>
    <row r="84" spans="1:5" ht="15" customHeight="1" x14ac:dyDescent="0.2">
      <c r="A84" s="185"/>
      <c r="B84" s="185"/>
      <c r="C84" s="185"/>
      <c r="D84" s="185"/>
      <c r="E84" s="185"/>
    </row>
    <row r="85" spans="1:5" ht="15" customHeight="1" x14ac:dyDescent="0.2">
      <c r="A85" s="185"/>
      <c r="B85" s="185"/>
      <c r="C85" s="185"/>
      <c r="D85" s="185"/>
      <c r="E85" s="185"/>
    </row>
    <row r="86" spans="1:5" ht="15" customHeight="1" x14ac:dyDescent="0.2">
      <c r="A86" s="185"/>
      <c r="B86" s="185"/>
      <c r="C86" s="185"/>
      <c r="D86" s="185"/>
      <c r="E86" s="185"/>
    </row>
    <row r="87" spans="1:5" ht="15" customHeight="1" x14ac:dyDescent="0.2">
      <c r="A87" s="185"/>
      <c r="B87" s="185"/>
      <c r="C87" s="185"/>
      <c r="D87" s="185"/>
      <c r="E87" s="185"/>
    </row>
    <row r="88" spans="1:5" ht="15" customHeight="1" x14ac:dyDescent="0.2">
      <c r="A88" s="185"/>
      <c r="B88" s="185"/>
      <c r="C88" s="185"/>
      <c r="D88" s="185"/>
      <c r="E88" s="185"/>
    </row>
    <row r="89" spans="1:5" ht="15" customHeight="1" x14ac:dyDescent="0.2">
      <c r="A89" s="185"/>
      <c r="B89" s="185"/>
      <c r="C89" s="185"/>
      <c r="D89" s="185"/>
      <c r="E89" s="185"/>
    </row>
    <row r="90" spans="1:5" ht="15" customHeight="1" x14ac:dyDescent="0.2">
      <c r="A90" s="124"/>
      <c r="B90" s="124"/>
      <c r="C90" s="124"/>
      <c r="D90" s="124"/>
      <c r="E90" s="124"/>
    </row>
    <row r="91" spans="1:5" ht="15" customHeight="1" x14ac:dyDescent="0.25">
      <c r="A91" s="39" t="s">
        <v>1</v>
      </c>
      <c r="B91" s="40"/>
      <c r="C91" s="40"/>
      <c r="D91" s="40"/>
      <c r="E91" s="40"/>
    </row>
    <row r="92" spans="1:5" ht="15" customHeight="1" x14ac:dyDescent="0.2">
      <c r="A92" s="41" t="s">
        <v>53</v>
      </c>
      <c r="E92" t="s">
        <v>54</v>
      </c>
    </row>
    <row r="93" spans="1:5" ht="15" customHeight="1" x14ac:dyDescent="0.25">
      <c r="B93" s="39"/>
      <c r="C93" s="40"/>
      <c r="D93" s="40"/>
      <c r="E93" s="44"/>
    </row>
    <row r="94" spans="1:5" ht="15" customHeight="1" x14ac:dyDescent="0.2">
      <c r="A94" s="45"/>
      <c r="B94" s="45"/>
      <c r="C94" s="47" t="s">
        <v>48</v>
      </c>
      <c r="D94" s="48" t="s">
        <v>49</v>
      </c>
      <c r="E94" s="63" t="s">
        <v>50</v>
      </c>
    </row>
    <row r="95" spans="1:5" ht="15" customHeight="1" x14ac:dyDescent="0.2">
      <c r="A95" s="87"/>
      <c r="B95" s="50"/>
      <c r="C95" s="67"/>
      <c r="D95" s="52" t="s">
        <v>139</v>
      </c>
      <c r="E95" s="69">
        <f>3969509.58+233500.56</f>
        <v>4203010.1399999997</v>
      </c>
    </row>
    <row r="96" spans="1:5" ht="15" customHeight="1" x14ac:dyDescent="0.2">
      <c r="A96" s="87"/>
      <c r="B96" s="50"/>
      <c r="C96" s="71" t="s">
        <v>52</v>
      </c>
      <c r="D96" s="103"/>
      <c r="E96" s="95">
        <f>SUM(E95:E95)</f>
        <v>4203010.1399999997</v>
      </c>
    </row>
    <row r="97" spans="1:5" ht="15" customHeight="1" x14ac:dyDescent="0.2"/>
    <row r="98" spans="1:5" ht="15" customHeight="1" x14ac:dyDescent="0.25">
      <c r="A98" s="58" t="s">
        <v>16</v>
      </c>
      <c r="B98" s="54"/>
      <c r="C98" s="54"/>
      <c r="D98" s="59"/>
      <c r="E98" s="59"/>
    </row>
    <row r="99" spans="1:5" ht="15" customHeight="1" x14ac:dyDescent="0.2">
      <c r="A99" s="85" t="s">
        <v>102</v>
      </c>
      <c r="B99" s="40"/>
      <c r="C99" s="40"/>
      <c r="D99" s="40"/>
      <c r="E99" s="42" t="s">
        <v>153</v>
      </c>
    </row>
    <row r="100" spans="1:5" ht="15" customHeight="1" x14ac:dyDescent="0.2">
      <c r="A100" s="60"/>
      <c r="B100" s="61"/>
      <c r="C100" s="54"/>
      <c r="D100" s="60"/>
      <c r="E100" s="62"/>
    </row>
    <row r="101" spans="1:5" ht="15" customHeight="1" x14ac:dyDescent="0.2">
      <c r="B101" s="45"/>
      <c r="C101" s="63" t="s">
        <v>48</v>
      </c>
      <c r="D101" s="64" t="s">
        <v>55</v>
      </c>
      <c r="E101" s="63" t="s">
        <v>50</v>
      </c>
    </row>
    <row r="102" spans="1:5" ht="15" customHeight="1" x14ac:dyDescent="0.2">
      <c r="B102" s="140"/>
      <c r="C102" s="67">
        <v>3315</v>
      </c>
      <c r="D102" s="88" t="s">
        <v>140</v>
      </c>
      <c r="E102" s="69">
        <v>4203010.1399999997</v>
      </c>
    </row>
    <row r="103" spans="1:5" ht="15" customHeight="1" x14ac:dyDescent="0.2">
      <c r="B103" s="135"/>
      <c r="C103" s="71" t="s">
        <v>52</v>
      </c>
      <c r="D103" s="72"/>
      <c r="E103" s="73">
        <f>SUM(E102:E102)</f>
        <v>4203010.1399999997</v>
      </c>
    </row>
    <row r="104" spans="1:5" ht="15" customHeight="1" x14ac:dyDescent="0.2"/>
    <row r="105" spans="1:5" ht="15" customHeight="1" x14ac:dyDescent="0.2"/>
    <row r="106" spans="1:5" ht="15" customHeight="1" x14ac:dyDescent="0.25">
      <c r="A106" s="37" t="s">
        <v>433</v>
      </c>
    </row>
    <row r="107" spans="1:5" ht="15" customHeight="1" x14ac:dyDescent="0.2">
      <c r="A107" s="186" t="s">
        <v>44</v>
      </c>
      <c r="B107" s="186"/>
      <c r="C107" s="186"/>
      <c r="D107" s="186"/>
      <c r="E107" s="186"/>
    </row>
    <row r="108" spans="1:5" ht="15" customHeight="1" x14ac:dyDescent="0.2">
      <c r="A108" s="185" t="s">
        <v>434</v>
      </c>
      <c r="B108" s="185"/>
      <c r="C108" s="185"/>
      <c r="D108" s="185"/>
      <c r="E108" s="185"/>
    </row>
    <row r="109" spans="1:5" ht="15" customHeight="1" x14ac:dyDescent="0.2">
      <c r="A109" s="185"/>
      <c r="B109" s="185"/>
      <c r="C109" s="185"/>
      <c r="D109" s="185"/>
      <c r="E109" s="185"/>
    </row>
    <row r="110" spans="1:5" ht="15" customHeight="1" x14ac:dyDescent="0.2">
      <c r="A110" s="185"/>
      <c r="B110" s="185"/>
      <c r="C110" s="185"/>
      <c r="D110" s="185"/>
      <c r="E110" s="185"/>
    </row>
    <row r="111" spans="1:5" ht="15" customHeight="1" x14ac:dyDescent="0.2">
      <c r="A111" s="185"/>
      <c r="B111" s="185"/>
      <c r="C111" s="185"/>
      <c r="D111" s="185"/>
      <c r="E111" s="185"/>
    </row>
    <row r="112" spans="1:5" ht="15" customHeight="1" x14ac:dyDescent="0.2">
      <c r="A112" s="185"/>
      <c r="B112" s="185"/>
      <c r="C112" s="185"/>
      <c r="D112" s="185"/>
      <c r="E112" s="185"/>
    </row>
    <row r="113" spans="1:5" ht="15" customHeight="1" x14ac:dyDescent="0.2">
      <c r="A113" s="185"/>
      <c r="B113" s="185"/>
      <c r="C113" s="185"/>
      <c r="D113" s="185"/>
      <c r="E113" s="185"/>
    </row>
    <row r="114" spans="1:5" ht="15" customHeight="1" x14ac:dyDescent="0.2">
      <c r="A114" s="185"/>
      <c r="B114" s="185"/>
      <c r="C114" s="185"/>
      <c r="D114" s="185"/>
      <c r="E114" s="185"/>
    </row>
    <row r="115" spans="1:5" ht="15" customHeight="1" x14ac:dyDescent="0.2">
      <c r="A115" s="124"/>
      <c r="B115" s="124"/>
      <c r="C115" s="124"/>
      <c r="D115" s="124"/>
      <c r="E115" s="124"/>
    </row>
    <row r="116" spans="1:5" ht="15" customHeight="1" x14ac:dyDescent="0.25">
      <c r="A116" s="39" t="s">
        <v>1</v>
      </c>
      <c r="B116" s="40"/>
      <c r="C116" s="40"/>
      <c r="D116" s="40"/>
      <c r="E116" s="40"/>
    </row>
    <row r="117" spans="1:5" ht="15" customHeight="1" x14ac:dyDescent="0.2">
      <c r="A117" s="41" t="s">
        <v>53</v>
      </c>
      <c r="E117" t="s">
        <v>54</v>
      </c>
    </row>
    <row r="118" spans="1:5" ht="15" customHeight="1" x14ac:dyDescent="0.25">
      <c r="B118" s="39"/>
      <c r="C118" s="40"/>
      <c r="D118" s="40"/>
      <c r="E118" s="44"/>
    </row>
    <row r="119" spans="1:5" ht="15" customHeight="1" x14ac:dyDescent="0.2">
      <c r="A119" s="45"/>
      <c r="B119" s="45"/>
      <c r="C119" s="47" t="s">
        <v>48</v>
      </c>
      <c r="D119" s="48" t="s">
        <v>49</v>
      </c>
      <c r="E119" s="63" t="s">
        <v>50</v>
      </c>
    </row>
    <row r="120" spans="1:5" ht="15" customHeight="1" x14ac:dyDescent="0.2">
      <c r="A120" s="87"/>
      <c r="B120" s="50"/>
      <c r="C120" s="67"/>
      <c r="D120" s="52" t="s">
        <v>139</v>
      </c>
      <c r="E120" s="69">
        <v>7966669.8300000001</v>
      </c>
    </row>
    <row r="121" spans="1:5" ht="15" customHeight="1" x14ac:dyDescent="0.2">
      <c r="A121" s="87"/>
      <c r="B121" s="50"/>
      <c r="C121" s="71" t="s">
        <v>52</v>
      </c>
      <c r="D121" s="103"/>
      <c r="E121" s="95">
        <f>SUM(E120:E120)</f>
        <v>7966669.8300000001</v>
      </c>
    </row>
    <row r="122" spans="1:5" ht="15" customHeight="1" x14ac:dyDescent="0.2"/>
    <row r="123" spans="1:5" ht="15" customHeight="1" x14ac:dyDescent="0.25">
      <c r="A123" s="58" t="s">
        <v>16</v>
      </c>
      <c r="B123" s="54"/>
      <c r="C123" s="54"/>
      <c r="D123" s="59"/>
      <c r="E123" s="59"/>
    </row>
    <row r="124" spans="1:5" ht="15" customHeight="1" x14ac:dyDescent="0.2">
      <c r="A124" s="85" t="s">
        <v>102</v>
      </c>
      <c r="B124" s="40"/>
      <c r="C124" s="40"/>
      <c r="D124" s="40"/>
      <c r="E124" s="42" t="s">
        <v>103</v>
      </c>
    </row>
    <row r="125" spans="1:5" ht="15" customHeight="1" x14ac:dyDescent="0.2">
      <c r="A125" s="60"/>
      <c r="B125" s="61"/>
      <c r="C125" s="54"/>
      <c r="D125" s="60"/>
      <c r="E125" s="62"/>
    </row>
    <row r="126" spans="1:5" ht="15" customHeight="1" x14ac:dyDescent="0.2">
      <c r="B126" s="45"/>
      <c r="C126" s="63" t="s">
        <v>48</v>
      </c>
      <c r="D126" s="64" t="s">
        <v>55</v>
      </c>
      <c r="E126" s="63" t="s">
        <v>50</v>
      </c>
    </row>
    <row r="127" spans="1:5" ht="15" customHeight="1" x14ac:dyDescent="0.2">
      <c r="B127" s="140"/>
      <c r="C127" s="67">
        <v>2212</v>
      </c>
      <c r="D127" s="88" t="s">
        <v>140</v>
      </c>
      <c r="E127" s="69">
        <v>7966669.8300000001</v>
      </c>
    </row>
    <row r="128" spans="1:5" ht="15" customHeight="1" x14ac:dyDescent="0.2">
      <c r="B128" s="135"/>
      <c r="C128" s="71" t="s">
        <v>52</v>
      </c>
      <c r="D128" s="72"/>
      <c r="E128" s="95">
        <f>SUM(E127:E127)</f>
        <v>7966669.8300000001</v>
      </c>
    </row>
    <row r="129" spans="1:5" ht="15" customHeight="1" x14ac:dyDescent="0.25">
      <c r="A129" s="37"/>
    </row>
    <row r="130" spans="1:5" ht="15" customHeight="1" x14ac:dyDescent="0.25">
      <c r="A130" s="37"/>
    </row>
    <row r="131" spans="1:5" ht="15" customHeight="1" x14ac:dyDescent="0.25">
      <c r="A131" s="37" t="s">
        <v>435</v>
      </c>
    </row>
    <row r="132" spans="1:5" ht="15" customHeight="1" x14ac:dyDescent="0.2">
      <c r="A132" s="186" t="s">
        <v>44</v>
      </c>
      <c r="B132" s="186"/>
      <c r="C132" s="186"/>
      <c r="D132" s="186"/>
      <c r="E132" s="186"/>
    </row>
    <row r="133" spans="1:5" ht="15" customHeight="1" x14ac:dyDescent="0.2">
      <c r="A133" s="185" t="s">
        <v>436</v>
      </c>
      <c r="B133" s="185"/>
      <c r="C133" s="185"/>
      <c r="D133" s="185"/>
      <c r="E133" s="185"/>
    </row>
    <row r="134" spans="1:5" ht="15" customHeight="1" x14ac:dyDescent="0.2">
      <c r="A134" s="185"/>
      <c r="B134" s="185"/>
      <c r="C134" s="185"/>
      <c r="D134" s="185"/>
      <c r="E134" s="185"/>
    </row>
    <row r="135" spans="1:5" ht="15" customHeight="1" x14ac:dyDescent="0.2">
      <c r="A135" s="185"/>
      <c r="B135" s="185"/>
      <c r="C135" s="185"/>
      <c r="D135" s="185"/>
      <c r="E135" s="185"/>
    </row>
    <row r="136" spans="1:5" ht="15" customHeight="1" x14ac:dyDescent="0.2">
      <c r="A136" s="185"/>
      <c r="B136" s="185"/>
      <c r="C136" s="185"/>
      <c r="D136" s="185"/>
      <c r="E136" s="185"/>
    </row>
    <row r="137" spans="1:5" ht="15" customHeight="1" x14ac:dyDescent="0.2">
      <c r="A137" s="185"/>
      <c r="B137" s="185"/>
      <c r="C137" s="185"/>
      <c r="D137" s="185"/>
      <c r="E137" s="185"/>
    </row>
    <row r="138" spans="1:5" ht="15" customHeight="1" x14ac:dyDescent="0.2">
      <c r="A138" s="185"/>
      <c r="B138" s="185"/>
      <c r="C138" s="185"/>
      <c r="D138" s="185"/>
      <c r="E138" s="185"/>
    </row>
    <row r="139" spans="1:5" ht="15" customHeight="1" x14ac:dyDescent="0.2">
      <c r="A139" s="185"/>
      <c r="B139" s="185"/>
      <c r="C139" s="185"/>
      <c r="D139" s="185"/>
      <c r="E139" s="185"/>
    </row>
    <row r="140" spans="1:5" ht="15" customHeight="1" x14ac:dyDescent="0.2">
      <c r="A140" s="185"/>
      <c r="B140" s="185"/>
      <c r="C140" s="185"/>
      <c r="D140" s="185"/>
      <c r="E140" s="185"/>
    </row>
    <row r="141" spans="1:5" ht="15" customHeight="1" x14ac:dyDescent="0.2">
      <c r="A141" s="185"/>
      <c r="B141" s="185"/>
      <c r="C141" s="185"/>
      <c r="D141" s="185"/>
      <c r="E141" s="185"/>
    </row>
    <row r="142" spans="1:5" ht="15" customHeight="1" x14ac:dyDescent="0.2">
      <c r="A142" s="124"/>
      <c r="B142" s="124"/>
      <c r="C142" s="124"/>
      <c r="D142" s="124"/>
      <c r="E142" s="124"/>
    </row>
    <row r="143" spans="1:5" ht="15" customHeight="1" x14ac:dyDescent="0.25">
      <c r="A143" s="39" t="s">
        <v>1</v>
      </c>
      <c r="B143" s="40"/>
      <c r="C143" s="40"/>
      <c r="D143" s="40"/>
      <c r="E143" s="40"/>
    </row>
    <row r="144" spans="1:5" ht="15" customHeight="1" x14ac:dyDescent="0.2">
      <c r="A144" s="41" t="s">
        <v>53</v>
      </c>
      <c r="E144" t="s">
        <v>54</v>
      </c>
    </row>
    <row r="145" spans="1:5" ht="15" customHeight="1" x14ac:dyDescent="0.25">
      <c r="B145" s="39"/>
      <c r="C145" s="40"/>
      <c r="D145" s="40"/>
      <c r="E145" s="44"/>
    </row>
    <row r="146" spans="1:5" ht="15" customHeight="1" x14ac:dyDescent="0.2">
      <c r="A146" s="45"/>
      <c r="B146" s="45"/>
      <c r="C146" s="47" t="s">
        <v>48</v>
      </c>
      <c r="D146" s="48" t="s">
        <v>49</v>
      </c>
      <c r="E146" s="63" t="s">
        <v>50</v>
      </c>
    </row>
    <row r="147" spans="1:5" ht="15" customHeight="1" x14ac:dyDescent="0.2">
      <c r="A147" s="87"/>
      <c r="B147" s="50"/>
      <c r="C147" s="67"/>
      <c r="D147" s="52" t="s">
        <v>139</v>
      </c>
      <c r="E147" s="69">
        <f>1061930.75+10959.01+6332.1</f>
        <v>1079221.8600000001</v>
      </c>
    </row>
    <row r="148" spans="1:5" ht="15" customHeight="1" x14ac:dyDescent="0.2">
      <c r="A148" s="87"/>
      <c r="B148" s="50"/>
      <c r="C148" s="71" t="s">
        <v>52</v>
      </c>
      <c r="D148" s="103"/>
      <c r="E148" s="95">
        <f>SUM(E147:E147)</f>
        <v>1079221.8600000001</v>
      </c>
    </row>
    <row r="149" spans="1:5" ht="15" customHeight="1" x14ac:dyDescent="0.2"/>
    <row r="150" spans="1:5" ht="15" customHeight="1" x14ac:dyDescent="0.25">
      <c r="A150" s="58" t="s">
        <v>16</v>
      </c>
      <c r="B150" s="54"/>
      <c r="C150" s="54"/>
      <c r="D150" s="59"/>
      <c r="E150" s="59"/>
    </row>
    <row r="151" spans="1:5" ht="15" customHeight="1" x14ac:dyDescent="0.2">
      <c r="A151" s="85" t="s">
        <v>102</v>
      </c>
      <c r="B151" s="40"/>
      <c r="C151" s="40"/>
      <c r="D151" s="40"/>
      <c r="E151" s="42" t="s">
        <v>153</v>
      </c>
    </row>
    <row r="152" spans="1:5" ht="15" customHeight="1" x14ac:dyDescent="0.2">
      <c r="A152" s="60"/>
      <c r="B152" s="61"/>
      <c r="C152" s="54"/>
      <c r="D152" s="60"/>
      <c r="E152" s="62"/>
    </row>
    <row r="153" spans="1:5" ht="15" customHeight="1" x14ac:dyDescent="0.2">
      <c r="B153" s="45"/>
      <c r="C153" s="63" t="s">
        <v>48</v>
      </c>
      <c r="D153" s="64" t="s">
        <v>55</v>
      </c>
      <c r="E153" s="63" t="s">
        <v>50</v>
      </c>
    </row>
    <row r="154" spans="1:5" ht="15" customHeight="1" x14ac:dyDescent="0.2">
      <c r="B154" s="140"/>
      <c r="C154" s="67">
        <v>3122</v>
      </c>
      <c r="D154" s="88" t="s">
        <v>140</v>
      </c>
      <c r="E154" s="69">
        <f>17291.11+1061930.75</f>
        <v>1079221.8600000001</v>
      </c>
    </row>
    <row r="155" spans="1:5" ht="15" customHeight="1" x14ac:dyDescent="0.2">
      <c r="B155" s="135"/>
      <c r="C155" s="71" t="s">
        <v>52</v>
      </c>
      <c r="D155" s="72"/>
      <c r="E155" s="73">
        <f>SUM(E154:E154)</f>
        <v>1079221.8600000001</v>
      </c>
    </row>
    <row r="156" spans="1:5" ht="15" customHeight="1" x14ac:dyDescent="0.25">
      <c r="A156" s="37"/>
    </row>
    <row r="157" spans="1:5" ht="15" customHeight="1" x14ac:dyDescent="0.25">
      <c r="A157" s="37"/>
    </row>
    <row r="158" spans="1:5" ht="15" customHeight="1" x14ac:dyDescent="0.25">
      <c r="A158" s="37" t="s">
        <v>437</v>
      </c>
    </row>
    <row r="159" spans="1:5" ht="15" customHeight="1" x14ac:dyDescent="0.2">
      <c r="A159" s="186" t="s">
        <v>44</v>
      </c>
      <c r="B159" s="186"/>
      <c r="C159" s="186"/>
      <c r="D159" s="186"/>
      <c r="E159" s="186"/>
    </row>
    <row r="160" spans="1:5" ht="15" customHeight="1" x14ac:dyDescent="0.2">
      <c r="A160" s="185" t="s">
        <v>438</v>
      </c>
      <c r="B160" s="185"/>
      <c r="C160" s="185"/>
      <c r="D160" s="185"/>
      <c r="E160" s="185"/>
    </row>
    <row r="161" spans="1:5" ht="15" customHeight="1" x14ac:dyDescent="0.2">
      <c r="A161" s="185"/>
      <c r="B161" s="185"/>
      <c r="C161" s="185"/>
      <c r="D161" s="185"/>
      <c r="E161" s="185"/>
    </row>
    <row r="162" spans="1:5" ht="15" customHeight="1" x14ac:dyDescent="0.2">
      <c r="A162" s="185"/>
      <c r="B162" s="185"/>
      <c r="C162" s="185"/>
      <c r="D162" s="185"/>
      <c r="E162" s="185"/>
    </row>
    <row r="163" spans="1:5" ht="15" customHeight="1" x14ac:dyDescent="0.2">
      <c r="A163" s="185"/>
      <c r="B163" s="185"/>
      <c r="C163" s="185"/>
      <c r="D163" s="185"/>
      <c r="E163" s="185"/>
    </row>
    <row r="164" spans="1:5" ht="15" customHeight="1" x14ac:dyDescent="0.2">
      <c r="A164" s="185"/>
      <c r="B164" s="185"/>
      <c r="C164" s="185"/>
      <c r="D164" s="185"/>
      <c r="E164" s="185"/>
    </row>
    <row r="165" spans="1:5" ht="15" customHeight="1" x14ac:dyDescent="0.2">
      <c r="A165" s="185"/>
      <c r="B165" s="185"/>
      <c r="C165" s="185"/>
      <c r="D165" s="185"/>
      <c r="E165" s="185"/>
    </row>
    <row r="166" spans="1:5" ht="15" customHeight="1" x14ac:dyDescent="0.2">
      <c r="A166" s="185"/>
      <c r="B166" s="185"/>
      <c r="C166" s="185"/>
      <c r="D166" s="185"/>
      <c r="E166" s="185"/>
    </row>
    <row r="167" spans="1:5" ht="15" customHeight="1" x14ac:dyDescent="0.2">
      <c r="A167" s="185"/>
      <c r="B167" s="185"/>
      <c r="C167" s="185"/>
      <c r="D167" s="185"/>
      <c r="E167" s="185"/>
    </row>
    <row r="168" spans="1:5" ht="15" customHeight="1" x14ac:dyDescent="0.2">
      <c r="A168" s="185"/>
      <c r="B168" s="185"/>
      <c r="C168" s="185"/>
      <c r="D168" s="185"/>
      <c r="E168" s="185"/>
    </row>
    <row r="169" spans="1:5" ht="15" customHeight="1" x14ac:dyDescent="0.2">
      <c r="A169" s="185"/>
      <c r="B169" s="185"/>
      <c r="C169" s="185"/>
      <c r="D169" s="185"/>
      <c r="E169" s="185"/>
    </row>
    <row r="170" spans="1:5" ht="15" customHeight="1" x14ac:dyDescent="0.2">
      <c r="A170" s="185"/>
      <c r="B170" s="185"/>
      <c r="C170" s="185"/>
      <c r="D170" s="185"/>
      <c r="E170" s="185"/>
    </row>
    <row r="171" spans="1:5" ht="15" customHeight="1" x14ac:dyDescent="0.2">
      <c r="A171" s="185"/>
      <c r="B171" s="185"/>
      <c r="C171" s="185"/>
      <c r="D171" s="185"/>
      <c r="E171" s="185"/>
    </row>
    <row r="172" spans="1:5" ht="15" customHeight="1" x14ac:dyDescent="0.2">
      <c r="A172" s="185"/>
      <c r="B172" s="185"/>
      <c r="C172" s="185"/>
      <c r="D172" s="185"/>
      <c r="E172" s="185"/>
    </row>
    <row r="173" spans="1:5" ht="15" customHeight="1" x14ac:dyDescent="0.2">
      <c r="A173" s="124"/>
      <c r="B173" s="124"/>
      <c r="C173" s="124"/>
      <c r="D173" s="124"/>
      <c r="E173" s="124"/>
    </row>
    <row r="174" spans="1:5" ht="15" customHeight="1" x14ac:dyDescent="0.25">
      <c r="A174" s="39" t="s">
        <v>1</v>
      </c>
      <c r="B174" s="40"/>
      <c r="C174" s="40"/>
      <c r="D174" s="40"/>
      <c r="E174" s="40"/>
    </row>
    <row r="175" spans="1:5" ht="15" customHeight="1" x14ac:dyDescent="0.2">
      <c r="A175" s="41" t="s">
        <v>53</v>
      </c>
      <c r="E175" t="s">
        <v>54</v>
      </c>
    </row>
    <row r="176" spans="1:5" ht="15" customHeight="1" x14ac:dyDescent="0.25">
      <c r="B176" s="39"/>
      <c r="C176" s="40"/>
      <c r="D176" s="40"/>
      <c r="E176" s="44"/>
    </row>
    <row r="177" spans="1:5" ht="15" customHeight="1" x14ac:dyDescent="0.2">
      <c r="A177" s="45"/>
      <c r="B177" s="45"/>
      <c r="C177" s="47" t="s">
        <v>48</v>
      </c>
      <c r="D177" s="48" t="s">
        <v>49</v>
      </c>
      <c r="E177" s="63" t="s">
        <v>50</v>
      </c>
    </row>
    <row r="178" spans="1:5" ht="15" customHeight="1" x14ac:dyDescent="0.2">
      <c r="A178" s="87"/>
      <c r="B178" s="50"/>
      <c r="C178" s="67"/>
      <c r="D178" s="52" t="s">
        <v>139</v>
      </c>
      <c r="E178" s="69">
        <f>79421.16+4671.83+389237.71+22896.34+13370.5+786.5+550520.82+32383.58+340965.58+20056.8</f>
        <v>1454310.82</v>
      </c>
    </row>
    <row r="179" spans="1:5" ht="15" customHeight="1" x14ac:dyDescent="0.2">
      <c r="A179" s="87"/>
      <c r="B179" s="50"/>
      <c r="C179" s="71" t="s">
        <v>52</v>
      </c>
      <c r="D179" s="103"/>
      <c r="E179" s="95">
        <f>SUM(E178:E178)</f>
        <v>1454310.82</v>
      </c>
    </row>
    <row r="180" spans="1:5" ht="15" customHeight="1" x14ac:dyDescent="0.2"/>
    <row r="181" spans="1:5" ht="15" customHeight="1" x14ac:dyDescent="0.2"/>
    <row r="182" spans="1:5" ht="15" customHeight="1" x14ac:dyDescent="0.25">
      <c r="A182" s="58" t="s">
        <v>16</v>
      </c>
      <c r="B182" s="54"/>
      <c r="C182" s="54"/>
      <c r="D182" s="59"/>
      <c r="E182" s="59"/>
    </row>
    <row r="183" spans="1:5" ht="15" customHeight="1" x14ac:dyDescent="0.2">
      <c r="A183" s="85" t="s">
        <v>102</v>
      </c>
      <c r="B183" s="40"/>
      <c r="C183" s="40"/>
      <c r="D183" s="40"/>
      <c r="E183" s="42" t="s">
        <v>153</v>
      </c>
    </row>
    <row r="184" spans="1:5" ht="15" customHeight="1" x14ac:dyDescent="0.2">
      <c r="A184" s="60"/>
      <c r="B184" s="61"/>
      <c r="C184" s="54"/>
      <c r="D184" s="60"/>
      <c r="E184" s="62"/>
    </row>
    <row r="185" spans="1:5" ht="15" customHeight="1" x14ac:dyDescent="0.2">
      <c r="B185" s="45"/>
      <c r="C185" s="63" t="s">
        <v>48</v>
      </c>
      <c r="D185" s="64" t="s">
        <v>55</v>
      </c>
      <c r="E185" s="63" t="s">
        <v>50</v>
      </c>
    </row>
    <row r="186" spans="1:5" ht="15" customHeight="1" x14ac:dyDescent="0.2">
      <c r="B186" s="140"/>
      <c r="C186" s="67">
        <v>4357</v>
      </c>
      <c r="D186" s="88" t="s">
        <v>140</v>
      </c>
      <c r="E186" s="69">
        <v>1454310.82</v>
      </c>
    </row>
    <row r="187" spans="1:5" ht="15" customHeight="1" x14ac:dyDescent="0.2">
      <c r="B187" s="135"/>
      <c r="C187" s="71" t="s">
        <v>52</v>
      </c>
      <c r="D187" s="72"/>
      <c r="E187" s="73">
        <f>SUM(E186:E186)</f>
        <v>1454310.82</v>
      </c>
    </row>
    <row r="188" spans="1:5" ht="15" customHeight="1" x14ac:dyDescent="0.2"/>
    <row r="189" spans="1:5" ht="15" customHeight="1" x14ac:dyDescent="0.2"/>
    <row r="190" spans="1:5" ht="15" customHeight="1" x14ac:dyDescent="0.25">
      <c r="A190" s="37" t="s">
        <v>439</v>
      </c>
    </row>
    <row r="191" spans="1:5" ht="15" customHeight="1" x14ac:dyDescent="0.2">
      <c r="A191" s="186" t="s">
        <v>44</v>
      </c>
      <c r="B191" s="186"/>
      <c r="C191" s="186"/>
      <c r="D191" s="186"/>
      <c r="E191" s="186"/>
    </row>
    <row r="192" spans="1:5" ht="15" customHeight="1" x14ac:dyDescent="0.2">
      <c r="A192" s="185" t="s">
        <v>440</v>
      </c>
      <c r="B192" s="185"/>
      <c r="C192" s="185"/>
      <c r="D192" s="185"/>
      <c r="E192" s="185"/>
    </row>
    <row r="193" spans="1:5" ht="15" customHeight="1" x14ac:dyDescent="0.2">
      <c r="A193" s="185"/>
      <c r="B193" s="185"/>
      <c r="C193" s="185"/>
      <c r="D193" s="185"/>
      <c r="E193" s="185"/>
    </row>
    <row r="194" spans="1:5" ht="15" customHeight="1" x14ac:dyDescent="0.2">
      <c r="A194" s="185"/>
      <c r="B194" s="185"/>
      <c r="C194" s="185"/>
      <c r="D194" s="185"/>
      <c r="E194" s="185"/>
    </row>
    <row r="195" spans="1:5" ht="15" customHeight="1" x14ac:dyDescent="0.2">
      <c r="A195" s="185"/>
      <c r="B195" s="185"/>
      <c r="C195" s="185"/>
      <c r="D195" s="185"/>
      <c r="E195" s="185"/>
    </row>
    <row r="196" spans="1:5" ht="15" customHeight="1" x14ac:dyDescent="0.2">
      <c r="A196" s="185"/>
      <c r="B196" s="185"/>
      <c r="C196" s="185"/>
      <c r="D196" s="185"/>
      <c r="E196" s="185"/>
    </row>
    <row r="197" spans="1:5" ht="15" customHeight="1" x14ac:dyDescent="0.2">
      <c r="A197" s="185"/>
      <c r="B197" s="185"/>
      <c r="C197" s="185"/>
      <c r="D197" s="185"/>
      <c r="E197" s="185"/>
    </row>
    <row r="198" spans="1:5" ht="15" customHeight="1" x14ac:dyDescent="0.2">
      <c r="A198" s="185"/>
      <c r="B198" s="185"/>
      <c r="C198" s="185"/>
      <c r="D198" s="185"/>
      <c r="E198" s="185"/>
    </row>
    <row r="199" spans="1:5" ht="15" customHeight="1" x14ac:dyDescent="0.2">
      <c r="A199" s="185"/>
      <c r="B199" s="185"/>
      <c r="C199" s="185"/>
      <c r="D199" s="185"/>
      <c r="E199" s="185"/>
    </row>
    <row r="200" spans="1:5" ht="15" customHeight="1" x14ac:dyDescent="0.2">
      <c r="A200" s="124"/>
      <c r="B200" s="124"/>
      <c r="C200" s="124"/>
      <c r="D200" s="124"/>
      <c r="E200" s="124"/>
    </row>
    <row r="201" spans="1:5" ht="15" customHeight="1" x14ac:dyDescent="0.25">
      <c r="A201" s="39" t="s">
        <v>1</v>
      </c>
      <c r="B201" s="40"/>
      <c r="C201" s="40"/>
      <c r="D201" s="40"/>
      <c r="E201" s="40"/>
    </row>
    <row r="202" spans="1:5" ht="15" customHeight="1" x14ac:dyDescent="0.2">
      <c r="A202" s="41" t="s">
        <v>53</v>
      </c>
      <c r="E202" t="s">
        <v>54</v>
      </c>
    </row>
    <row r="203" spans="1:5" ht="15" customHeight="1" x14ac:dyDescent="0.25">
      <c r="B203" s="39"/>
      <c r="C203" s="40"/>
      <c r="D203" s="40"/>
      <c r="E203" s="44"/>
    </row>
    <row r="204" spans="1:5" ht="15" customHeight="1" x14ac:dyDescent="0.2">
      <c r="A204" s="45"/>
      <c r="B204" s="45"/>
      <c r="C204" s="47" t="s">
        <v>48</v>
      </c>
      <c r="D204" s="48" t="s">
        <v>49</v>
      </c>
      <c r="E204" s="63" t="s">
        <v>50</v>
      </c>
    </row>
    <row r="205" spans="1:5" ht="15" customHeight="1" x14ac:dyDescent="0.2">
      <c r="A205" s="87"/>
      <c r="B205" s="50"/>
      <c r="C205" s="67"/>
      <c r="D205" s="52" t="s">
        <v>139</v>
      </c>
      <c r="E205" s="69">
        <f>415834.25+20791.71</f>
        <v>436625.96</v>
      </c>
    </row>
    <row r="206" spans="1:5" ht="15" customHeight="1" x14ac:dyDescent="0.2">
      <c r="A206" s="87"/>
      <c r="B206" s="50"/>
      <c r="C206" s="71" t="s">
        <v>52</v>
      </c>
      <c r="D206" s="103"/>
      <c r="E206" s="95">
        <f>SUM(E205:E205)</f>
        <v>436625.96</v>
      </c>
    </row>
    <row r="207" spans="1:5" ht="15" customHeight="1" x14ac:dyDescent="0.2"/>
    <row r="208" spans="1:5" ht="15" customHeight="1" x14ac:dyDescent="0.2"/>
    <row r="209" spans="1:5" ht="15" customHeight="1" x14ac:dyDescent="0.2"/>
    <row r="210" spans="1:5" ht="15" customHeight="1" x14ac:dyDescent="0.25">
      <c r="A210" s="58" t="s">
        <v>16</v>
      </c>
      <c r="B210" s="54"/>
      <c r="C210" s="54"/>
      <c r="D210" s="59"/>
      <c r="E210" s="59"/>
    </row>
    <row r="211" spans="1:5" ht="15" customHeight="1" x14ac:dyDescent="0.2">
      <c r="A211" s="85" t="s">
        <v>102</v>
      </c>
      <c r="B211" s="40"/>
      <c r="C211" s="40"/>
      <c r="D211" s="40"/>
      <c r="E211" s="42" t="s">
        <v>153</v>
      </c>
    </row>
    <row r="212" spans="1:5" ht="15" customHeight="1" x14ac:dyDescent="0.2">
      <c r="A212" s="60"/>
      <c r="B212" s="61"/>
      <c r="C212" s="54"/>
      <c r="D212" s="60"/>
      <c r="E212" s="62"/>
    </row>
    <row r="213" spans="1:5" ht="15" customHeight="1" x14ac:dyDescent="0.2">
      <c r="B213" s="45"/>
      <c r="C213" s="63" t="s">
        <v>48</v>
      </c>
      <c r="D213" s="64" t="s">
        <v>55</v>
      </c>
      <c r="E213" s="63" t="s">
        <v>50</v>
      </c>
    </row>
    <row r="214" spans="1:5" ht="15" customHeight="1" x14ac:dyDescent="0.2">
      <c r="B214" s="140"/>
      <c r="C214" s="67">
        <v>3522</v>
      </c>
      <c r="D214" s="88" t="s">
        <v>140</v>
      </c>
      <c r="E214" s="69">
        <v>436625.96</v>
      </c>
    </row>
    <row r="215" spans="1:5" ht="15" customHeight="1" x14ac:dyDescent="0.2">
      <c r="B215" s="135"/>
      <c r="C215" s="71" t="s">
        <v>52</v>
      </c>
      <c r="D215" s="72"/>
      <c r="E215" s="73">
        <f>SUM(E214:E214)</f>
        <v>436625.96</v>
      </c>
    </row>
    <row r="216" spans="1:5" ht="15" customHeight="1" x14ac:dyDescent="0.2"/>
    <row r="217" spans="1:5" ht="15" customHeight="1" x14ac:dyDescent="0.2"/>
    <row r="218" spans="1:5" ht="15" customHeight="1" x14ac:dyDescent="0.25">
      <c r="A218" s="37" t="s">
        <v>441</v>
      </c>
    </row>
    <row r="219" spans="1:5" ht="15" customHeight="1" x14ac:dyDescent="0.2">
      <c r="A219" s="188" t="s">
        <v>442</v>
      </c>
      <c r="B219" s="188"/>
      <c r="C219" s="188"/>
      <c r="D219" s="188"/>
      <c r="E219" s="188"/>
    </row>
    <row r="220" spans="1:5" ht="15" customHeight="1" x14ac:dyDescent="0.2">
      <c r="A220" s="188"/>
      <c r="B220" s="188"/>
      <c r="C220" s="188"/>
      <c r="D220" s="188"/>
      <c r="E220" s="188"/>
    </row>
    <row r="221" spans="1:5" ht="15" customHeight="1" x14ac:dyDescent="0.2">
      <c r="A221" s="185" t="s">
        <v>443</v>
      </c>
      <c r="B221" s="185"/>
      <c r="C221" s="185"/>
      <c r="D221" s="185"/>
      <c r="E221" s="185"/>
    </row>
    <row r="222" spans="1:5" ht="15" customHeight="1" x14ac:dyDescent="0.2">
      <c r="A222" s="185"/>
      <c r="B222" s="185"/>
      <c r="C222" s="185"/>
      <c r="D222" s="185"/>
      <c r="E222" s="185"/>
    </row>
    <row r="223" spans="1:5" ht="15" customHeight="1" x14ac:dyDescent="0.2">
      <c r="A223" s="185"/>
      <c r="B223" s="185"/>
      <c r="C223" s="185"/>
      <c r="D223" s="185"/>
      <c r="E223" s="185"/>
    </row>
    <row r="224" spans="1:5" ht="15" customHeight="1" x14ac:dyDescent="0.2">
      <c r="A224" s="185"/>
      <c r="B224" s="185"/>
      <c r="C224" s="185"/>
      <c r="D224" s="185"/>
      <c r="E224" s="185"/>
    </row>
    <row r="225" spans="1:5" ht="15" customHeight="1" x14ac:dyDescent="0.2">
      <c r="A225" s="185"/>
      <c r="B225" s="185"/>
      <c r="C225" s="185"/>
      <c r="D225" s="185"/>
      <c r="E225" s="185"/>
    </row>
    <row r="226" spans="1:5" ht="15" customHeight="1" x14ac:dyDescent="0.2">
      <c r="A226" s="185"/>
      <c r="B226" s="185"/>
      <c r="C226" s="185"/>
      <c r="D226" s="185"/>
      <c r="E226" s="185"/>
    </row>
    <row r="227" spans="1:5" ht="15" customHeight="1" x14ac:dyDescent="0.2">
      <c r="A227" s="59"/>
      <c r="B227" s="182"/>
      <c r="C227" s="59"/>
      <c r="D227" s="59"/>
      <c r="E227" s="59"/>
    </row>
    <row r="228" spans="1:5" ht="15" customHeight="1" x14ac:dyDescent="0.25">
      <c r="A228" s="58" t="s">
        <v>16</v>
      </c>
      <c r="B228" s="54"/>
      <c r="C228" s="54"/>
      <c r="D228" s="59"/>
      <c r="E228" s="59"/>
    </row>
    <row r="229" spans="1:5" ht="15" customHeight="1" x14ac:dyDescent="0.2">
      <c r="A229" s="85" t="s">
        <v>102</v>
      </c>
      <c r="B229" s="54"/>
      <c r="C229" s="54"/>
      <c r="D229" s="54"/>
      <c r="E229" s="78" t="s">
        <v>230</v>
      </c>
    </row>
    <row r="230" spans="1:5" ht="15" customHeight="1" x14ac:dyDescent="0.2">
      <c r="A230" s="60"/>
      <c r="B230" s="61"/>
      <c r="C230" s="54"/>
      <c r="D230" s="60"/>
      <c r="E230" s="62"/>
    </row>
    <row r="231" spans="1:5" ht="15" customHeight="1" x14ac:dyDescent="0.2">
      <c r="B231" s="47" t="s">
        <v>231</v>
      </c>
      <c r="C231" s="47" t="s">
        <v>48</v>
      </c>
      <c r="D231" s="48" t="s">
        <v>55</v>
      </c>
      <c r="E231" s="63" t="s">
        <v>50</v>
      </c>
    </row>
    <row r="232" spans="1:5" ht="15" customHeight="1" x14ac:dyDescent="0.2">
      <c r="B232" s="107">
        <v>10</v>
      </c>
      <c r="C232" s="67"/>
      <c r="D232" s="88" t="s">
        <v>87</v>
      </c>
      <c r="E232" s="69">
        <v>-470000</v>
      </c>
    </row>
    <row r="233" spans="1:5" ht="15" customHeight="1" x14ac:dyDescent="0.2">
      <c r="B233" s="157"/>
      <c r="C233" s="55" t="s">
        <v>52</v>
      </c>
      <c r="D233" s="56"/>
      <c r="E233" s="57">
        <f>SUM(E232:E232)</f>
        <v>-470000</v>
      </c>
    </row>
    <row r="234" spans="1:5" ht="15" customHeight="1" x14ac:dyDescent="0.2"/>
    <row r="235" spans="1:5" ht="15" customHeight="1" x14ac:dyDescent="0.25">
      <c r="A235" s="39" t="s">
        <v>16</v>
      </c>
      <c r="B235" s="40"/>
      <c r="C235" s="40"/>
      <c r="D235" s="40"/>
      <c r="E235" s="40"/>
    </row>
    <row r="236" spans="1:5" ht="15" customHeight="1" x14ac:dyDescent="0.2">
      <c r="A236" s="41" t="s">
        <v>133</v>
      </c>
      <c r="B236" s="138"/>
      <c r="C236" s="138"/>
      <c r="D236" s="138"/>
      <c r="E236" s="59" t="s">
        <v>134</v>
      </c>
    </row>
    <row r="237" spans="1:5" ht="15" customHeight="1" x14ac:dyDescent="0.25">
      <c r="A237" s="39"/>
      <c r="B237" s="59"/>
      <c r="C237" s="40"/>
      <c r="D237" s="40"/>
      <c r="E237" s="44"/>
    </row>
    <row r="238" spans="1:5" ht="15" customHeight="1" x14ac:dyDescent="0.2">
      <c r="A238" s="45"/>
      <c r="B238" s="63" t="s">
        <v>61</v>
      </c>
      <c r="C238" s="47" t="s">
        <v>48</v>
      </c>
      <c r="D238" s="112" t="s">
        <v>49</v>
      </c>
      <c r="E238" s="80" t="s">
        <v>50</v>
      </c>
    </row>
    <row r="239" spans="1:5" ht="15" customHeight="1" x14ac:dyDescent="0.2">
      <c r="A239" s="49"/>
      <c r="B239" s="128">
        <v>10</v>
      </c>
      <c r="C239" s="67"/>
      <c r="D239" s="105" t="s">
        <v>248</v>
      </c>
      <c r="E239" s="132">
        <v>160000</v>
      </c>
    </row>
    <row r="240" spans="1:5" ht="15" customHeight="1" x14ac:dyDescent="0.2">
      <c r="A240" s="49"/>
      <c r="B240" s="128">
        <v>10</v>
      </c>
      <c r="C240" s="67"/>
      <c r="D240" s="105" t="s">
        <v>136</v>
      </c>
      <c r="E240" s="132">
        <v>310000</v>
      </c>
    </row>
    <row r="241" spans="1:5" ht="15" customHeight="1" x14ac:dyDescent="0.2">
      <c r="A241" s="148"/>
      <c r="B241" s="139"/>
      <c r="C241" s="55" t="s">
        <v>52</v>
      </c>
      <c r="D241" s="114"/>
      <c r="E241" s="115">
        <f>SUM(E239:E240)</f>
        <v>470000</v>
      </c>
    </row>
    <row r="242" spans="1:5" ht="15" customHeight="1" x14ac:dyDescent="0.2"/>
    <row r="243" spans="1:5" ht="15" customHeight="1" x14ac:dyDescent="0.2"/>
    <row r="244" spans="1:5" ht="15" customHeight="1" x14ac:dyDescent="0.25">
      <c r="A244" s="37" t="s">
        <v>444</v>
      </c>
    </row>
    <row r="245" spans="1:5" ht="15" customHeight="1" x14ac:dyDescent="0.2">
      <c r="A245" s="188" t="s">
        <v>442</v>
      </c>
      <c r="B245" s="188"/>
      <c r="C245" s="188"/>
      <c r="D245" s="188"/>
      <c r="E245" s="188"/>
    </row>
    <row r="246" spans="1:5" ht="15" customHeight="1" x14ac:dyDescent="0.2">
      <c r="A246" s="188"/>
      <c r="B246" s="188"/>
      <c r="C246" s="188"/>
      <c r="D246" s="188"/>
      <c r="E246" s="188"/>
    </row>
    <row r="247" spans="1:5" ht="15" customHeight="1" x14ac:dyDescent="0.2">
      <c r="A247" s="185" t="s">
        <v>445</v>
      </c>
      <c r="B247" s="185"/>
      <c r="C247" s="185"/>
      <c r="D247" s="185"/>
      <c r="E247" s="185"/>
    </row>
    <row r="248" spans="1:5" ht="15" customHeight="1" x14ac:dyDescent="0.2">
      <c r="A248" s="185"/>
      <c r="B248" s="185"/>
      <c r="C248" s="185"/>
      <c r="D248" s="185"/>
      <c r="E248" s="185"/>
    </row>
    <row r="249" spans="1:5" ht="15" customHeight="1" x14ac:dyDescent="0.2">
      <c r="A249" s="185"/>
      <c r="B249" s="185"/>
      <c r="C249" s="185"/>
      <c r="D249" s="185"/>
      <c r="E249" s="185"/>
    </row>
    <row r="250" spans="1:5" ht="15" customHeight="1" x14ac:dyDescent="0.2">
      <c r="A250" s="185"/>
      <c r="B250" s="185"/>
      <c r="C250" s="185"/>
      <c r="D250" s="185"/>
      <c r="E250" s="185"/>
    </row>
    <row r="251" spans="1:5" ht="15" customHeight="1" x14ac:dyDescent="0.2">
      <c r="A251" s="185"/>
      <c r="B251" s="185"/>
      <c r="C251" s="185"/>
      <c r="D251" s="185"/>
      <c r="E251" s="185"/>
    </row>
    <row r="252" spans="1:5" ht="15" customHeight="1" x14ac:dyDescent="0.2">
      <c r="A252" s="185"/>
      <c r="B252" s="185"/>
      <c r="C252" s="185"/>
      <c r="D252" s="185"/>
      <c r="E252" s="185"/>
    </row>
    <row r="253" spans="1:5" ht="15" customHeight="1" x14ac:dyDescent="0.2">
      <c r="A253" s="59"/>
      <c r="B253" s="182"/>
      <c r="C253" s="59"/>
      <c r="D253" s="59"/>
      <c r="E253" s="59"/>
    </row>
    <row r="254" spans="1:5" ht="15" customHeight="1" x14ac:dyDescent="0.25">
      <c r="A254" s="58" t="s">
        <v>16</v>
      </c>
      <c r="B254" s="54"/>
      <c r="C254" s="54"/>
      <c r="D254" s="59"/>
      <c r="E254" s="59"/>
    </row>
    <row r="255" spans="1:5" ht="15" customHeight="1" x14ac:dyDescent="0.2">
      <c r="A255" s="85" t="s">
        <v>102</v>
      </c>
      <c r="B255" s="54"/>
      <c r="C255" s="54"/>
      <c r="D255" s="54"/>
      <c r="E255" s="78" t="s">
        <v>230</v>
      </c>
    </row>
    <row r="256" spans="1:5" ht="15" customHeight="1" x14ac:dyDescent="0.2">
      <c r="A256" s="60"/>
      <c r="B256" s="61"/>
      <c r="C256" s="54"/>
      <c r="D256" s="60"/>
      <c r="E256" s="62"/>
    </row>
    <row r="257" spans="1:5" ht="15" customHeight="1" x14ac:dyDescent="0.2">
      <c r="B257" s="47" t="s">
        <v>231</v>
      </c>
      <c r="C257" s="47" t="s">
        <v>48</v>
      </c>
      <c r="D257" s="48" t="s">
        <v>55</v>
      </c>
      <c r="E257" s="63" t="s">
        <v>50</v>
      </c>
    </row>
    <row r="258" spans="1:5" ht="15" customHeight="1" x14ac:dyDescent="0.2">
      <c r="B258" s="107">
        <v>10</v>
      </c>
      <c r="C258" s="67"/>
      <c r="D258" s="88" t="s">
        <v>140</v>
      </c>
      <c r="E258" s="69">
        <v>-1798000</v>
      </c>
    </row>
    <row r="259" spans="1:5" ht="15" customHeight="1" x14ac:dyDescent="0.2">
      <c r="B259" s="157"/>
      <c r="C259" s="55" t="s">
        <v>52</v>
      </c>
      <c r="D259" s="56"/>
      <c r="E259" s="57">
        <f>SUM(E258:E258)</f>
        <v>-1798000</v>
      </c>
    </row>
    <row r="260" spans="1:5" ht="15" customHeight="1" x14ac:dyDescent="0.2"/>
    <row r="261" spans="1:5" ht="15" customHeight="1" x14ac:dyDescent="0.2"/>
    <row r="262" spans="1:5" ht="15" customHeight="1" x14ac:dyDescent="0.25">
      <c r="A262" s="39" t="s">
        <v>16</v>
      </c>
      <c r="B262" s="40"/>
      <c r="C262" s="40"/>
      <c r="D262" s="40"/>
      <c r="E262" s="40"/>
    </row>
    <row r="263" spans="1:5" ht="15" customHeight="1" x14ac:dyDescent="0.2">
      <c r="A263" s="41" t="s">
        <v>133</v>
      </c>
      <c r="B263" s="138"/>
      <c r="C263" s="138"/>
      <c r="D263" s="138"/>
      <c r="E263" s="59" t="s">
        <v>134</v>
      </c>
    </row>
    <row r="264" spans="1:5" ht="15" customHeight="1" x14ac:dyDescent="0.25">
      <c r="A264" s="39"/>
      <c r="B264" s="59"/>
      <c r="C264" s="40"/>
      <c r="D264" s="40"/>
      <c r="E264" s="44"/>
    </row>
    <row r="265" spans="1:5" ht="15" customHeight="1" x14ac:dyDescent="0.2">
      <c r="A265" s="45"/>
      <c r="B265" s="63" t="s">
        <v>61</v>
      </c>
      <c r="C265" s="47" t="s">
        <v>48</v>
      </c>
      <c r="D265" s="112" t="s">
        <v>49</v>
      </c>
      <c r="E265" s="80" t="s">
        <v>50</v>
      </c>
    </row>
    <row r="266" spans="1:5" ht="15" customHeight="1" x14ac:dyDescent="0.2">
      <c r="A266" s="49"/>
      <c r="B266" s="128">
        <v>10</v>
      </c>
      <c r="C266" s="67"/>
      <c r="D266" s="105" t="s">
        <v>248</v>
      </c>
      <c r="E266" s="132">
        <v>1424000</v>
      </c>
    </row>
    <row r="267" spans="1:5" ht="15" customHeight="1" x14ac:dyDescent="0.2">
      <c r="A267" s="49"/>
      <c r="B267" s="128">
        <v>10</v>
      </c>
      <c r="C267" s="67"/>
      <c r="D267" s="105" t="s">
        <v>136</v>
      </c>
      <c r="E267" s="132">
        <v>374000</v>
      </c>
    </row>
    <row r="268" spans="1:5" ht="15" customHeight="1" x14ac:dyDescent="0.2">
      <c r="A268" s="148"/>
      <c r="B268" s="139"/>
      <c r="C268" s="55" t="s">
        <v>52</v>
      </c>
      <c r="D268" s="114"/>
      <c r="E268" s="115">
        <f>SUM(E266:E267)</f>
        <v>1798000</v>
      </c>
    </row>
    <row r="269" spans="1:5" ht="15" customHeight="1" x14ac:dyDescent="0.2"/>
    <row r="270" spans="1:5" ht="15" customHeight="1" x14ac:dyDescent="0.2"/>
    <row r="271" spans="1:5" ht="15" customHeight="1" x14ac:dyDescent="0.25">
      <c r="A271" s="37" t="s">
        <v>446</v>
      </c>
    </row>
    <row r="272" spans="1:5" ht="15" customHeight="1" x14ac:dyDescent="0.2">
      <c r="A272" s="188" t="s">
        <v>187</v>
      </c>
      <c r="B272" s="188"/>
      <c r="C272" s="188"/>
      <c r="D272" s="188"/>
      <c r="E272" s="188"/>
    </row>
    <row r="273" spans="1:5" ht="15" customHeight="1" x14ac:dyDescent="0.2">
      <c r="A273" s="188"/>
      <c r="B273" s="188"/>
      <c r="C273" s="188"/>
      <c r="D273" s="188"/>
      <c r="E273" s="188"/>
    </row>
    <row r="274" spans="1:5" ht="15" customHeight="1" x14ac:dyDescent="0.2">
      <c r="A274" s="185" t="s">
        <v>447</v>
      </c>
      <c r="B274" s="185"/>
      <c r="C274" s="185"/>
      <c r="D274" s="185"/>
      <c r="E274" s="185"/>
    </row>
    <row r="275" spans="1:5" ht="15" customHeight="1" x14ac:dyDescent="0.2">
      <c r="A275" s="185"/>
      <c r="B275" s="185"/>
      <c r="C275" s="185"/>
      <c r="D275" s="185"/>
      <c r="E275" s="185"/>
    </row>
    <row r="276" spans="1:5" ht="15" customHeight="1" x14ac:dyDescent="0.2">
      <c r="A276" s="185"/>
      <c r="B276" s="185"/>
      <c r="C276" s="185"/>
      <c r="D276" s="185"/>
      <c r="E276" s="185"/>
    </row>
    <row r="277" spans="1:5" ht="15" customHeight="1" x14ac:dyDescent="0.2">
      <c r="A277" s="185"/>
      <c r="B277" s="185"/>
      <c r="C277" s="185"/>
      <c r="D277" s="185"/>
      <c r="E277" s="185"/>
    </row>
    <row r="278" spans="1:5" ht="15" customHeight="1" x14ac:dyDescent="0.2">
      <c r="A278" s="185"/>
      <c r="B278" s="185"/>
      <c r="C278" s="185"/>
      <c r="D278" s="185"/>
      <c r="E278" s="185"/>
    </row>
    <row r="279" spans="1:5" ht="15" customHeight="1" x14ac:dyDescent="0.2">
      <c r="A279" s="185"/>
      <c r="B279" s="185"/>
      <c r="C279" s="185"/>
      <c r="D279" s="185"/>
      <c r="E279" s="185"/>
    </row>
    <row r="280" spans="1:5" ht="15" customHeight="1" x14ac:dyDescent="0.2">
      <c r="A280" s="185"/>
      <c r="B280" s="185"/>
      <c r="C280" s="185"/>
      <c r="D280" s="185"/>
      <c r="E280" s="185"/>
    </row>
    <row r="281" spans="1:5" ht="15" customHeight="1" x14ac:dyDescent="0.2">
      <c r="A281" s="185"/>
      <c r="B281" s="185"/>
      <c r="C281" s="185"/>
      <c r="D281" s="185"/>
      <c r="E281" s="185"/>
    </row>
    <row r="282" spans="1:5" ht="15" customHeight="1" x14ac:dyDescent="0.2">
      <c r="A282" s="40"/>
      <c r="B282" s="150"/>
      <c r="C282" s="152"/>
      <c r="D282" s="40"/>
      <c r="E282" s="153"/>
    </row>
    <row r="283" spans="1:5" ht="15" customHeight="1" x14ac:dyDescent="0.25">
      <c r="A283" s="39" t="s">
        <v>16</v>
      </c>
      <c r="B283" s="40"/>
      <c r="C283" s="40"/>
      <c r="D283" s="40"/>
      <c r="E283" s="59"/>
    </row>
    <row r="284" spans="1:5" ht="15" customHeight="1" x14ac:dyDescent="0.2">
      <c r="A284" s="41" t="s">
        <v>179</v>
      </c>
      <c r="B284" s="40"/>
      <c r="C284" s="40"/>
      <c r="D284" s="40"/>
      <c r="E284" s="42" t="s">
        <v>180</v>
      </c>
    </row>
    <row r="285" spans="1:5" ht="15" customHeight="1" x14ac:dyDescent="0.2">
      <c r="A285" s="41"/>
      <c r="B285" s="59"/>
      <c r="C285" s="40"/>
      <c r="D285" s="40"/>
      <c r="E285" s="44"/>
    </row>
    <row r="286" spans="1:5" ht="15" customHeight="1" x14ac:dyDescent="0.2">
      <c r="A286" s="45"/>
      <c r="B286" s="45"/>
      <c r="C286" s="47" t="s">
        <v>48</v>
      </c>
      <c r="D286" s="64" t="s">
        <v>55</v>
      </c>
      <c r="E286" s="63" t="s">
        <v>50</v>
      </c>
    </row>
    <row r="287" spans="1:5" ht="15" customHeight="1" x14ac:dyDescent="0.2">
      <c r="A287" s="49"/>
      <c r="B287" s="66"/>
      <c r="C287" s="51">
        <v>5273</v>
      </c>
      <c r="D287" s="88" t="s">
        <v>87</v>
      </c>
      <c r="E287" s="132">
        <v>-1504700</v>
      </c>
    </row>
    <row r="288" spans="1:5" ht="15" customHeight="1" x14ac:dyDescent="0.2">
      <c r="A288" s="49"/>
      <c r="B288" s="66"/>
      <c r="C288" s="51">
        <v>5273</v>
      </c>
      <c r="D288" s="126" t="s">
        <v>189</v>
      </c>
      <c r="E288" s="132">
        <v>1504700</v>
      </c>
    </row>
    <row r="289" spans="1:5" ht="15" customHeight="1" x14ac:dyDescent="0.2">
      <c r="A289" s="94"/>
      <c r="B289" s="94"/>
      <c r="C289" s="55" t="s">
        <v>52</v>
      </c>
      <c r="D289" s="126"/>
      <c r="E289" s="57">
        <f>SUM(E287:E288)</f>
        <v>0</v>
      </c>
    </row>
    <row r="290" spans="1:5" ht="15" customHeight="1" x14ac:dyDescent="0.2"/>
    <row r="291" spans="1:5" ht="15" customHeight="1" x14ac:dyDescent="0.2"/>
    <row r="292" spans="1:5" ht="15" customHeight="1" x14ac:dyDescent="0.25">
      <c r="A292" s="37" t="s">
        <v>448</v>
      </c>
    </row>
    <row r="293" spans="1:5" ht="15" customHeight="1" x14ac:dyDescent="0.2">
      <c r="A293" s="188" t="s">
        <v>210</v>
      </c>
      <c r="B293" s="188"/>
      <c r="C293" s="188"/>
      <c r="D293" s="188"/>
      <c r="E293" s="188"/>
    </row>
    <row r="294" spans="1:5" ht="15" customHeight="1" x14ac:dyDescent="0.2">
      <c r="A294" s="188"/>
      <c r="B294" s="188"/>
      <c r="C294" s="188"/>
      <c r="D294" s="188"/>
      <c r="E294" s="188"/>
    </row>
    <row r="295" spans="1:5" ht="15" customHeight="1" x14ac:dyDescent="0.2">
      <c r="A295" s="187" t="s">
        <v>449</v>
      </c>
      <c r="B295" s="187"/>
      <c r="C295" s="187"/>
      <c r="D295" s="187"/>
      <c r="E295" s="187"/>
    </row>
    <row r="296" spans="1:5" ht="15" customHeight="1" x14ac:dyDescent="0.2">
      <c r="A296" s="187"/>
      <c r="B296" s="187"/>
      <c r="C296" s="187"/>
      <c r="D296" s="187"/>
      <c r="E296" s="187"/>
    </row>
    <row r="297" spans="1:5" ht="15" customHeight="1" x14ac:dyDescent="0.2">
      <c r="A297" s="187"/>
      <c r="B297" s="187"/>
      <c r="C297" s="187"/>
      <c r="D297" s="187"/>
      <c r="E297" s="187"/>
    </row>
    <row r="298" spans="1:5" ht="15" customHeight="1" x14ac:dyDescent="0.2">
      <c r="A298" s="187"/>
      <c r="B298" s="187"/>
      <c r="C298" s="187"/>
      <c r="D298" s="187"/>
      <c r="E298" s="187"/>
    </row>
    <row r="299" spans="1:5" ht="15" customHeight="1" x14ac:dyDescent="0.2">
      <c r="A299" s="187"/>
      <c r="B299" s="187"/>
      <c r="C299" s="187"/>
      <c r="D299" s="187"/>
      <c r="E299" s="187"/>
    </row>
    <row r="300" spans="1:5" ht="15" customHeight="1" x14ac:dyDescent="0.2">
      <c r="A300" s="187"/>
      <c r="B300" s="187"/>
      <c r="C300" s="187"/>
      <c r="D300" s="187"/>
      <c r="E300" s="187"/>
    </row>
    <row r="301" spans="1:5" ht="15" customHeight="1" x14ac:dyDescent="0.2"/>
    <row r="302" spans="1:5" ht="15" customHeight="1" x14ac:dyDescent="0.25">
      <c r="A302" s="39" t="s">
        <v>16</v>
      </c>
      <c r="B302" s="40"/>
      <c r="C302" s="40"/>
      <c r="D302" s="40"/>
      <c r="E302" s="40"/>
    </row>
    <row r="303" spans="1:5" ht="15" customHeight="1" x14ac:dyDescent="0.2">
      <c r="A303" s="77" t="s">
        <v>59</v>
      </c>
      <c r="B303" s="40"/>
      <c r="C303" s="40"/>
      <c r="D303" s="40"/>
      <c r="E303" s="42" t="s">
        <v>212</v>
      </c>
    </row>
    <row r="304" spans="1:5" ht="15" customHeight="1" x14ac:dyDescent="0.2">
      <c r="A304" s="150"/>
      <c r="B304" s="151"/>
      <c r="C304" s="40"/>
      <c r="D304" s="40"/>
      <c r="E304" s="44"/>
    </row>
    <row r="305" spans="1:5" ht="15" customHeight="1" x14ac:dyDescent="0.2">
      <c r="A305" s="45"/>
      <c r="B305" s="45"/>
      <c r="C305" s="47" t="s">
        <v>48</v>
      </c>
      <c r="D305" s="48" t="s">
        <v>55</v>
      </c>
      <c r="E305" s="63" t="s">
        <v>50</v>
      </c>
    </row>
    <row r="306" spans="1:5" ht="15" customHeight="1" x14ac:dyDescent="0.2">
      <c r="A306" s="87"/>
      <c r="B306" s="149"/>
      <c r="C306" s="67">
        <v>3636</v>
      </c>
      <c r="D306" s="88" t="s">
        <v>127</v>
      </c>
      <c r="E306" s="69">
        <v>-4000000</v>
      </c>
    </row>
    <row r="307" spans="1:5" ht="15" customHeight="1" x14ac:dyDescent="0.2">
      <c r="A307" s="87"/>
      <c r="B307" s="149"/>
      <c r="C307" s="67">
        <v>3636</v>
      </c>
      <c r="D307" s="126" t="s">
        <v>87</v>
      </c>
      <c r="E307" s="69">
        <v>4000000</v>
      </c>
    </row>
    <row r="308" spans="1:5" ht="15" customHeight="1" x14ac:dyDescent="0.2">
      <c r="C308" s="55" t="s">
        <v>52</v>
      </c>
      <c r="D308" s="56"/>
      <c r="E308" s="57">
        <f>SUM(E306:E307)</f>
        <v>0</v>
      </c>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7" t="s">
        <v>450</v>
      </c>
    </row>
    <row r="315" spans="1:5" ht="15" customHeight="1" x14ac:dyDescent="0.2">
      <c r="A315" s="188" t="s">
        <v>214</v>
      </c>
      <c r="B315" s="188"/>
      <c r="C315" s="188"/>
      <c r="D315" s="188"/>
      <c r="E315" s="188"/>
    </row>
    <row r="316" spans="1:5" ht="15" customHeight="1" x14ac:dyDescent="0.2">
      <c r="A316" s="188"/>
      <c r="B316" s="188"/>
      <c r="C316" s="188"/>
      <c r="D316" s="188"/>
      <c r="E316" s="188"/>
    </row>
    <row r="317" spans="1:5" ht="15" customHeight="1" x14ac:dyDescent="0.2">
      <c r="A317" s="185" t="s">
        <v>451</v>
      </c>
      <c r="B317" s="185"/>
      <c r="C317" s="185"/>
      <c r="D317" s="185"/>
      <c r="E317" s="185"/>
    </row>
    <row r="318" spans="1:5" ht="15" customHeight="1" x14ac:dyDescent="0.2">
      <c r="A318" s="185"/>
      <c r="B318" s="185"/>
      <c r="C318" s="185"/>
      <c r="D318" s="185"/>
      <c r="E318" s="185"/>
    </row>
    <row r="319" spans="1:5" ht="15" customHeight="1" x14ac:dyDescent="0.2">
      <c r="A319" s="185"/>
      <c r="B319" s="185"/>
      <c r="C319" s="185"/>
      <c r="D319" s="185"/>
      <c r="E319" s="185"/>
    </row>
    <row r="320" spans="1:5" ht="15" customHeight="1" x14ac:dyDescent="0.2">
      <c r="A320" s="185"/>
      <c r="B320" s="185"/>
      <c r="C320" s="185"/>
      <c r="D320" s="185"/>
      <c r="E320" s="185"/>
    </row>
    <row r="321" spans="1:5" ht="15" customHeight="1" x14ac:dyDescent="0.2">
      <c r="A321" s="185"/>
      <c r="B321" s="185"/>
      <c r="C321" s="185"/>
      <c r="D321" s="185"/>
      <c r="E321" s="185"/>
    </row>
    <row r="322" spans="1:5" ht="15" customHeight="1" x14ac:dyDescent="0.2">
      <c r="A322" s="185"/>
      <c r="B322" s="185"/>
      <c r="C322" s="185"/>
      <c r="D322" s="185"/>
      <c r="E322" s="185"/>
    </row>
    <row r="323" spans="1:5" ht="15" customHeight="1" x14ac:dyDescent="0.2">
      <c r="A323" s="90"/>
      <c r="B323" s="90"/>
      <c r="C323" s="90"/>
      <c r="D323" s="90"/>
      <c r="E323" s="90"/>
    </row>
    <row r="324" spans="1:5" ht="15" customHeight="1" x14ac:dyDescent="0.25">
      <c r="A324" s="58" t="s">
        <v>16</v>
      </c>
      <c r="B324" s="76"/>
      <c r="C324" s="54"/>
      <c r="D324" s="54"/>
      <c r="E324" s="54"/>
    </row>
    <row r="325" spans="1:5" ht="15" customHeight="1" x14ac:dyDescent="0.2">
      <c r="A325" s="85" t="s">
        <v>46</v>
      </c>
      <c r="B325" s="54"/>
      <c r="C325" s="54"/>
      <c r="D325" s="54"/>
      <c r="E325" s="78" t="s">
        <v>47</v>
      </c>
    </row>
    <row r="326" spans="1:5" ht="15" customHeight="1" x14ac:dyDescent="0.2">
      <c r="A326" s="60"/>
      <c r="B326" s="183"/>
      <c r="C326" s="54"/>
      <c r="D326" s="60"/>
      <c r="E326" s="62"/>
    </row>
    <row r="327" spans="1:5" ht="15" customHeight="1" x14ac:dyDescent="0.2">
      <c r="A327" s="90"/>
      <c r="B327" s="46"/>
      <c r="C327" s="63" t="s">
        <v>48</v>
      </c>
      <c r="D327" s="175" t="s">
        <v>55</v>
      </c>
      <c r="E327" s="63" t="s">
        <v>50</v>
      </c>
    </row>
    <row r="328" spans="1:5" ht="15" customHeight="1" x14ac:dyDescent="0.2">
      <c r="A328" s="90"/>
      <c r="B328" s="184"/>
      <c r="C328" s="67">
        <v>3725</v>
      </c>
      <c r="D328" s="88" t="s">
        <v>87</v>
      </c>
      <c r="E328" s="122">
        <v>-25000</v>
      </c>
    </row>
    <row r="329" spans="1:5" ht="15" customHeight="1" x14ac:dyDescent="0.2">
      <c r="A329" s="90"/>
      <c r="B329" s="184"/>
      <c r="C329" s="67">
        <v>1036</v>
      </c>
      <c r="D329" s="88" t="s">
        <v>87</v>
      </c>
      <c r="E329" s="122">
        <v>25000</v>
      </c>
    </row>
    <row r="330" spans="1:5" ht="15" customHeight="1" x14ac:dyDescent="0.2">
      <c r="A330" s="90"/>
      <c r="B330" s="70"/>
      <c r="C330" s="71" t="s">
        <v>52</v>
      </c>
      <c r="D330" s="72"/>
      <c r="E330" s="73">
        <f>SUM(E328:E329)</f>
        <v>0</v>
      </c>
    </row>
    <row r="331" spans="1:5" ht="15" customHeight="1" x14ac:dyDescent="0.2"/>
    <row r="332" spans="1:5" ht="15" customHeight="1" x14ac:dyDescent="0.2"/>
    <row r="333" spans="1:5" ht="15" customHeight="1" x14ac:dyDescent="0.25">
      <c r="A333" s="37" t="s">
        <v>452</v>
      </c>
    </row>
    <row r="334" spans="1:5" ht="15" customHeight="1" x14ac:dyDescent="0.2">
      <c r="A334" s="189" t="s">
        <v>228</v>
      </c>
      <c r="B334" s="189"/>
      <c r="C334" s="189"/>
      <c r="D334" s="189"/>
      <c r="E334" s="189"/>
    </row>
    <row r="335" spans="1:5" ht="15" customHeight="1" x14ac:dyDescent="0.2">
      <c r="A335" s="189"/>
      <c r="B335" s="189"/>
      <c r="C335" s="189"/>
      <c r="D335" s="189"/>
      <c r="E335" s="189"/>
    </row>
    <row r="336" spans="1:5" ht="15" customHeight="1" x14ac:dyDescent="0.2">
      <c r="A336" s="185" t="s">
        <v>453</v>
      </c>
      <c r="B336" s="185"/>
      <c r="C336" s="185"/>
      <c r="D336" s="185"/>
      <c r="E336" s="185"/>
    </row>
    <row r="337" spans="1:5" ht="15" customHeight="1" x14ac:dyDescent="0.2">
      <c r="A337" s="185"/>
      <c r="B337" s="185"/>
      <c r="C337" s="185"/>
      <c r="D337" s="185"/>
      <c r="E337" s="185"/>
    </row>
    <row r="338" spans="1:5" ht="15" customHeight="1" x14ac:dyDescent="0.2">
      <c r="A338" s="185"/>
      <c r="B338" s="185"/>
      <c r="C338" s="185"/>
      <c r="D338" s="185"/>
      <c r="E338" s="185"/>
    </row>
    <row r="339" spans="1:5" ht="15" customHeight="1" x14ac:dyDescent="0.2">
      <c r="A339" s="185"/>
      <c r="B339" s="185"/>
      <c r="C339" s="185"/>
      <c r="D339" s="185"/>
      <c r="E339" s="185"/>
    </row>
    <row r="340" spans="1:5" ht="15" customHeight="1" x14ac:dyDescent="0.2">
      <c r="A340" s="185"/>
      <c r="B340" s="185"/>
      <c r="C340" s="185"/>
      <c r="D340" s="185"/>
      <c r="E340" s="185"/>
    </row>
    <row r="341" spans="1:5" ht="15" customHeight="1" x14ac:dyDescent="0.2">
      <c r="A341" s="40"/>
      <c r="B341" s="150"/>
      <c r="C341" s="152"/>
      <c r="D341" s="40"/>
      <c r="E341" s="153"/>
    </row>
    <row r="342" spans="1:5" ht="15" customHeight="1" x14ac:dyDescent="0.25">
      <c r="A342" s="58" t="s">
        <v>16</v>
      </c>
      <c r="B342" s="54"/>
      <c r="C342" s="54"/>
      <c r="D342" s="59"/>
      <c r="E342" s="59"/>
    </row>
    <row r="343" spans="1:5" ht="15" customHeight="1" x14ac:dyDescent="0.2">
      <c r="A343" s="85" t="s">
        <v>102</v>
      </c>
      <c r="B343" s="54"/>
      <c r="C343" s="54"/>
      <c r="D343" s="54"/>
      <c r="E343" s="78" t="s">
        <v>230</v>
      </c>
    </row>
    <row r="344" spans="1:5" ht="15" customHeight="1" x14ac:dyDescent="0.25">
      <c r="A344" s="155"/>
      <c r="B344" s="156"/>
      <c r="C344" s="54"/>
      <c r="D344" s="60"/>
      <c r="E344" s="62"/>
    </row>
    <row r="345" spans="1:5" ht="15" customHeight="1" x14ac:dyDescent="0.25">
      <c r="A345" s="37"/>
      <c r="B345" s="47" t="s">
        <v>231</v>
      </c>
      <c r="C345" s="47" t="s">
        <v>48</v>
      </c>
      <c r="D345" s="48" t="s">
        <v>55</v>
      </c>
      <c r="E345" s="63" t="s">
        <v>50</v>
      </c>
    </row>
    <row r="346" spans="1:5" ht="15" customHeight="1" x14ac:dyDescent="0.25">
      <c r="A346" s="37"/>
      <c r="B346" s="107">
        <v>11</v>
      </c>
      <c r="C346" s="67"/>
      <c r="D346" s="88" t="s">
        <v>140</v>
      </c>
      <c r="E346" s="69">
        <v>-5000000</v>
      </c>
    </row>
    <row r="347" spans="1:5" ht="15" customHeight="1" x14ac:dyDescent="0.25">
      <c r="A347" s="37"/>
      <c r="B347" s="107">
        <v>10</v>
      </c>
      <c r="C347" s="67"/>
      <c r="D347" s="88" t="s">
        <v>140</v>
      </c>
      <c r="E347" s="69">
        <v>5000000</v>
      </c>
    </row>
    <row r="348" spans="1:5" ht="15" customHeight="1" x14ac:dyDescent="0.25">
      <c r="A348" s="37"/>
      <c r="B348" s="157"/>
      <c r="C348" s="55" t="s">
        <v>52</v>
      </c>
      <c r="D348" s="56"/>
      <c r="E348" s="57">
        <f>SUM(E346:E347)</f>
        <v>0</v>
      </c>
    </row>
    <row r="349" spans="1:5" ht="15" customHeight="1" x14ac:dyDescent="0.2"/>
    <row r="350" spans="1:5" ht="15" customHeight="1" x14ac:dyDescent="0.2"/>
    <row r="351" spans="1:5" ht="15" customHeight="1" x14ac:dyDescent="0.25">
      <c r="A351" s="37" t="s">
        <v>454</v>
      </c>
    </row>
    <row r="352" spans="1:5" ht="15" customHeight="1" x14ac:dyDescent="0.2">
      <c r="A352" s="189" t="s">
        <v>228</v>
      </c>
      <c r="B352" s="189"/>
      <c r="C352" s="189"/>
      <c r="D352" s="189"/>
      <c r="E352" s="189"/>
    </row>
    <row r="353" spans="1:5" ht="15" customHeight="1" x14ac:dyDescent="0.2">
      <c r="A353" s="189"/>
      <c r="B353" s="189"/>
      <c r="C353" s="189"/>
      <c r="D353" s="189"/>
      <c r="E353" s="189"/>
    </row>
    <row r="354" spans="1:5" ht="15" customHeight="1" x14ac:dyDescent="0.2">
      <c r="A354" s="185" t="s">
        <v>455</v>
      </c>
      <c r="B354" s="185"/>
      <c r="C354" s="185"/>
      <c r="D354" s="185"/>
      <c r="E354" s="185"/>
    </row>
    <row r="355" spans="1:5" ht="15" customHeight="1" x14ac:dyDescent="0.2">
      <c r="A355" s="185"/>
      <c r="B355" s="185"/>
      <c r="C355" s="185"/>
      <c r="D355" s="185"/>
      <c r="E355" s="185"/>
    </row>
    <row r="356" spans="1:5" ht="15" customHeight="1" x14ac:dyDescent="0.2">
      <c r="A356" s="185"/>
      <c r="B356" s="185"/>
      <c r="C356" s="185"/>
      <c r="D356" s="185"/>
      <c r="E356" s="185"/>
    </row>
    <row r="357" spans="1:5" ht="15" customHeight="1" x14ac:dyDescent="0.2">
      <c r="A357" s="185"/>
      <c r="B357" s="185"/>
      <c r="C357" s="185"/>
      <c r="D357" s="185"/>
      <c r="E357" s="185"/>
    </row>
    <row r="358" spans="1:5" ht="15" customHeight="1" x14ac:dyDescent="0.2">
      <c r="A358" s="185"/>
      <c r="B358" s="185"/>
      <c r="C358" s="185"/>
      <c r="D358" s="185"/>
      <c r="E358" s="185"/>
    </row>
    <row r="359" spans="1:5" ht="15" customHeight="1" x14ac:dyDescent="0.2">
      <c r="A359" s="185"/>
      <c r="B359" s="185"/>
      <c r="C359" s="185"/>
      <c r="D359" s="185"/>
      <c r="E359" s="185"/>
    </row>
    <row r="360" spans="1:5" ht="15" customHeight="1" x14ac:dyDescent="0.2">
      <c r="A360" s="40"/>
      <c r="B360" s="150"/>
      <c r="C360" s="152"/>
      <c r="D360" s="40"/>
      <c r="E360" s="153"/>
    </row>
    <row r="361" spans="1:5" ht="15" customHeight="1" x14ac:dyDescent="0.2">
      <c r="A361" s="40"/>
      <c r="B361" s="150"/>
      <c r="C361" s="152"/>
      <c r="D361" s="40"/>
      <c r="E361" s="153"/>
    </row>
    <row r="362" spans="1:5" ht="15" customHeight="1" x14ac:dyDescent="0.2">
      <c r="A362" s="40"/>
      <c r="B362" s="150"/>
      <c r="C362" s="152"/>
      <c r="D362" s="40"/>
      <c r="E362" s="153"/>
    </row>
    <row r="363" spans="1:5" ht="15" customHeight="1" x14ac:dyDescent="0.2">
      <c r="A363" s="40"/>
      <c r="B363" s="150"/>
      <c r="C363" s="152"/>
      <c r="D363" s="40"/>
      <c r="E363" s="153"/>
    </row>
    <row r="364" spans="1:5" ht="15" customHeight="1" x14ac:dyDescent="0.2">
      <c r="A364" s="40"/>
      <c r="B364" s="150"/>
      <c r="C364" s="152"/>
      <c r="D364" s="40"/>
      <c r="E364" s="153"/>
    </row>
    <row r="365" spans="1:5" ht="15" customHeight="1" x14ac:dyDescent="0.2">
      <c r="A365" s="40"/>
      <c r="B365" s="150"/>
      <c r="C365" s="152"/>
      <c r="D365" s="40"/>
      <c r="E365" s="153"/>
    </row>
    <row r="366" spans="1:5" ht="15" customHeight="1" x14ac:dyDescent="0.25">
      <c r="A366" s="58" t="s">
        <v>16</v>
      </c>
      <c r="B366" s="54"/>
      <c r="C366" s="54"/>
      <c r="D366" s="59"/>
      <c r="E366" s="59"/>
    </row>
    <row r="367" spans="1:5" ht="15" customHeight="1" x14ac:dyDescent="0.2">
      <c r="A367" s="85" t="s">
        <v>102</v>
      </c>
      <c r="B367" s="54"/>
      <c r="C367" s="54"/>
      <c r="D367" s="54"/>
      <c r="E367" s="78" t="s">
        <v>230</v>
      </c>
    </row>
    <row r="368" spans="1:5" ht="15" customHeight="1" x14ac:dyDescent="0.25">
      <c r="A368" s="155"/>
      <c r="B368" s="156"/>
      <c r="C368" s="54"/>
      <c r="D368" s="60"/>
      <c r="E368" s="62"/>
    </row>
    <row r="369" spans="1:5" ht="15" customHeight="1" x14ac:dyDescent="0.25">
      <c r="A369" s="37"/>
      <c r="B369" s="47" t="s">
        <v>231</v>
      </c>
      <c r="C369" s="47" t="s">
        <v>48</v>
      </c>
      <c r="D369" s="48" t="s">
        <v>55</v>
      </c>
      <c r="E369" s="63" t="s">
        <v>50</v>
      </c>
    </row>
    <row r="370" spans="1:5" ht="15" customHeight="1" x14ac:dyDescent="0.25">
      <c r="A370" s="37"/>
      <c r="B370" s="107">
        <v>11</v>
      </c>
      <c r="C370" s="67"/>
      <c r="D370" s="88" t="s">
        <v>140</v>
      </c>
      <c r="E370" s="69">
        <v>-80000</v>
      </c>
    </row>
    <row r="371" spans="1:5" ht="15" customHeight="1" x14ac:dyDescent="0.25">
      <c r="A371" s="37"/>
      <c r="B371" s="107">
        <v>11</v>
      </c>
      <c r="C371" s="67"/>
      <c r="D371" s="88" t="s">
        <v>87</v>
      </c>
      <c r="E371" s="69">
        <v>80000</v>
      </c>
    </row>
    <row r="372" spans="1:5" ht="15" customHeight="1" x14ac:dyDescent="0.25">
      <c r="A372" s="37"/>
      <c r="B372" s="157"/>
      <c r="C372" s="55" t="s">
        <v>52</v>
      </c>
      <c r="D372" s="56"/>
      <c r="E372" s="57">
        <f>SUM(E370:E371)</f>
        <v>0</v>
      </c>
    </row>
    <row r="373" spans="1:5" ht="15" customHeight="1" x14ac:dyDescent="0.2"/>
    <row r="374" spans="1:5" ht="15" customHeight="1" x14ac:dyDescent="0.2"/>
    <row r="375" spans="1:5" ht="15" customHeight="1" x14ac:dyDescent="0.25">
      <c r="A375" s="37" t="s">
        <v>456</v>
      </c>
    </row>
    <row r="376" spans="1:5" ht="15" customHeight="1" x14ac:dyDescent="0.2">
      <c r="A376" s="186" t="s">
        <v>44</v>
      </c>
      <c r="B376" s="186"/>
      <c r="C376" s="186"/>
      <c r="D376" s="186"/>
      <c r="E376" s="186"/>
    </row>
    <row r="377" spans="1:5" ht="15" customHeight="1" x14ac:dyDescent="0.2">
      <c r="A377" s="186" t="s">
        <v>74</v>
      </c>
      <c r="B377" s="186"/>
      <c r="C377" s="186"/>
      <c r="D377" s="186"/>
      <c r="E377" s="186"/>
    </row>
    <row r="378" spans="1:5" ht="15" customHeight="1" x14ac:dyDescent="0.2">
      <c r="A378" s="187" t="s">
        <v>457</v>
      </c>
      <c r="B378" s="187"/>
      <c r="C378" s="187"/>
      <c r="D378" s="187"/>
      <c r="E378" s="187"/>
    </row>
    <row r="379" spans="1:5" ht="15" customHeight="1" x14ac:dyDescent="0.2">
      <c r="A379" s="187"/>
      <c r="B379" s="187"/>
      <c r="C379" s="187"/>
      <c r="D379" s="187"/>
      <c r="E379" s="187"/>
    </row>
    <row r="380" spans="1:5" ht="15" customHeight="1" x14ac:dyDescent="0.2">
      <c r="A380" s="187"/>
      <c r="B380" s="187"/>
      <c r="C380" s="187"/>
      <c r="D380" s="187"/>
      <c r="E380" s="187"/>
    </row>
    <row r="381" spans="1:5" ht="15" customHeight="1" x14ac:dyDescent="0.2">
      <c r="A381" s="187"/>
      <c r="B381" s="187"/>
      <c r="C381" s="187"/>
      <c r="D381" s="187"/>
      <c r="E381" s="187"/>
    </row>
    <row r="382" spans="1:5" ht="15" customHeight="1" x14ac:dyDescent="0.2">
      <c r="A382" s="187"/>
      <c r="B382" s="187"/>
      <c r="C382" s="187"/>
      <c r="D382" s="187"/>
      <c r="E382" s="187"/>
    </row>
    <row r="383" spans="1:5" ht="15" customHeight="1" x14ac:dyDescent="0.2">
      <c r="A383" s="187"/>
      <c r="B383" s="187"/>
      <c r="C383" s="187"/>
      <c r="D383" s="187"/>
      <c r="E383" s="187"/>
    </row>
    <row r="384" spans="1:5" ht="15" customHeight="1" x14ac:dyDescent="0.2">
      <c r="A384" s="38"/>
      <c r="B384" s="38"/>
      <c r="C384" s="38"/>
      <c r="D384" s="38"/>
      <c r="E384" s="38"/>
    </row>
    <row r="385" spans="1:5" ht="15" customHeight="1" x14ac:dyDescent="0.25">
      <c r="A385" s="39" t="s">
        <v>1</v>
      </c>
      <c r="B385" s="40"/>
      <c r="C385" s="40"/>
      <c r="D385" s="40"/>
      <c r="E385" s="40"/>
    </row>
    <row r="386" spans="1:5" ht="15" customHeight="1" x14ac:dyDescent="0.2">
      <c r="A386" s="41" t="s">
        <v>53</v>
      </c>
      <c r="B386" s="106"/>
      <c r="C386" s="40"/>
      <c r="D386" s="40"/>
      <c r="E386" s="42" t="s">
        <v>54</v>
      </c>
    </row>
    <row r="387" spans="1:5" ht="15" customHeight="1" x14ac:dyDescent="0.25">
      <c r="B387" s="39"/>
      <c r="C387" s="40"/>
      <c r="D387" s="40"/>
      <c r="E387" s="44"/>
    </row>
    <row r="388" spans="1:5" ht="15" customHeight="1" x14ac:dyDescent="0.2">
      <c r="B388" s="63" t="s">
        <v>61</v>
      </c>
      <c r="C388" s="47" t="s">
        <v>48</v>
      </c>
      <c r="D388" s="48" t="s">
        <v>49</v>
      </c>
      <c r="E388" s="80" t="s">
        <v>50</v>
      </c>
    </row>
    <row r="389" spans="1:5" ht="15" customHeight="1" x14ac:dyDescent="0.2">
      <c r="B389" s="107">
        <v>34070</v>
      </c>
      <c r="C389" s="108"/>
      <c r="D389" s="83" t="s">
        <v>71</v>
      </c>
      <c r="E389" s="53">
        <v>10000</v>
      </c>
    </row>
    <row r="390" spans="1:5" ht="15" customHeight="1" x14ac:dyDescent="0.2">
      <c r="B390" s="109"/>
      <c r="C390" s="55" t="s">
        <v>52</v>
      </c>
      <c r="D390" s="56"/>
      <c r="E390" s="57">
        <f>SUM(E389:E389)</f>
        <v>10000</v>
      </c>
    </row>
    <row r="391" spans="1:5" ht="15" customHeight="1" x14ac:dyDescent="0.2">
      <c r="A391" s="59"/>
      <c r="B391" s="59"/>
      <c r="C391" s="59"/>
      <c r="D391" s="59"/>
    </row>
    <row r="392" spans="1:5" ht="15" customHeight="1" x14ac:dyDescent="0.25">
      <c r="A392" s="39" t="s">
        <v>16</v>
      </c>
      <c r="B392" s="40"/>
      <c r="C392" s="40"/>
      <c r="D392" s="40"/>
      <c r="E392" s="40"/>
    </row>
    <row r="393" spans="1:5" ht="15" customHeight="1" x14ac:dyDescent="0.2">
      <c r="A393" s="85" t="s">
        <v>76</v>
      </c>
      <c r="B393" s="40"/>
      <c r="C393" s="40"/>
      <c r="D393" s="40"/>
      <c r="E393" s="42" t="s">
        <v>77</v>
      </c>
    </row>
    <row r="394" spans="1:5" ht="15" customHeight="1" x14ac:dyDescent="0.2">
      <c r="A394" s="59"/>
      <c r="B394" s="110"/>
      <c r="C394" s="40"/>
      <c r="E394" s="111"/>
    </row>
    <row r="395" spans="1:5" ht="15" customHeight="1" x14ac:dyDescent="0.2">
      <c r="B395" s="47" t="s">
        <v>61</v>
      </c>
      <c r="C395" s="47" t="s">
        <v>48</v>
      </c>
      <c r="D395" s="112" t="s">
        <v>49</v>
      </c>
      <c r="E395" s="80" t="s">
        <v>50</v>
      </c>
    </row>
    <row r="396" spans="1:5" ht="15" customHeight="1" x14ac:dyDescent="0.2">
      <c r="B396" s="116">
        <v>34070</v>
      </c>
      <c r="C396" s="67"/>
      <c r="D396" s="105" t="s">
        <v>72</v>
      </c>
      <c r="E396" s="117">
        <v>10000</v>
      </c>
    </row>
    <row r="397" spans="1:5" ht="15" customHeight="1" x14ac:dyDescent="0.2">
      <c r="B397" s="113"/>
      <c r="C397" s="55" t="s">
        <v>52</v>
      </c>
      <c r="D397" s="114"/>
      <c r="E397" s="115">
        <f>SUM(E396:E396)</f>
        <v>10000</v>
      </c>
    </row>
    <row r="398" spans="1:5" ht="15" customHeight="1" x14ac:dyDescent="0.2"/>
    <row r="399" spans="1:5" ht="15" customHeight="1" x14ac:dyDescent="0.2"/>
    <row r="400" spans="1:5"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sheetData>
  <mergeCells count="34">
    <mergeCell ref="A132:E132"/>
    <mergeCell ref="A2:E2"/>
    <mergeCell ref="A3:E3"/>
    <mergeCell ref="A4:E8"/>
    <mergeCell ref="A26:E26"/>
    <mergeCell ref="A27:E34"/>
    <mergeCell ref="A55:E55"/>
    <mergeCell ref="A56:E63"/>
    <mergeCell ref="A81:E81"/>
    <mergeCell ref="A82:E89"/>
    <mergeCell ref="A107:E107"/>
    <mergeCell ref="A108:E114"/>
    <mergeCell ref="A293:E294"/>
    <mergeCell ref="A133:E141"/>
    <mergeCell ref="A159:E159"/>
    <mergeCell ref="A160:E172"/>
    <mergeCell ref="A191:E191"/>
    <mergeCell ref="A192:E199"/>
    <mergeCell ref="A219:E220"/>
    <mergeCell ref="A221:E226"/>
    <mergeCell ref="A245:E246"/>
    <mergeCell ref="A247:E252"/>
    <mergeCell ref="A272:E273"/>
    <mergeCell ref="A274:E281"/>
    <mergeCell ref="A354:E359"/>
    <mergeCell ref="A376:E376"/>
    <mergeCell ref="A377:E377"/>
    <mergeCell ref="A378:E383"/>
    <mergeCell ref="A295:E300"/>
    <mergeCell ref="A315:E316"/>
    <mergeCell ref="A317:E322"/>
    <mergeCell ref="A334:E335"/>
    <mergeCell ref="A336:E340"/>
    <mergeCell ref="A352:E353"/>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374/20 - 389/20 schválené Radou Olomouckého kraje 22.6.2020</oddHeader>
    <oddFooter xml:space="preserve">&amp;L&amp;"Arial,Kurzíva"Zastupitelstvo OK 21.9.2020
6.1. - Rozpočet Olomouckého kraje 2020 - rozpočtové změny 
Příloha č.1: Rozpočtové změny č. 374/20 - 389/20 schválené Radou Olomouckého kraje 22.6.2020&amp;R&amp;"Arial,Kurzíva"Strana &amp;P (celkem 85)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62"/>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271</v>
      </c>
    </row>
    <row r="2" spans="1:5" ht="15" customHeight="1" x14ac:dyDescent="0.2">
      <c r="A2" s="186" t="s">
        <v>44</v>
      </c>
      <c r="B2" s="186"/>
      <c r="C2" s="186"/>
      <c r="D2" s="186"/>
      <c r="E2" s="186"/>
    </row>
    <row r="3" spans="1:5" ht="15" customHeight="1" x14ac:dyDescent="0.2">
      <c r="A3" s="186" t="s">
        <v>69</v>
      </c>
      <c r="B3" s="186"/>
      <c r="C3" s="186"/>
      <c r="D3" s="186"/>
      <c r="E3" s="186"/>
    </row>
    <row r="4" spans="1:5" ht="15" customHeight="1" x14ac:dyDescent="0.2">
      <c r="A4" s="185" t="s">
        <v>272</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185"/>
      <c r="B9" s="185"/>
      <c r="C9" s="185"/>
      <c r="D9" s="185"/>
      <c r="E9" s="185"/>
    </row>
    <row r="10" spans="1:5" ht="15" customHeight="1" x14ac:dyDescent="0.2">
      <c r="A10" s="97"/>
      <c r="B10" s="97"/>
      <c r="C10" s="97"/>
      <c r="D10" s="97"/>
      <c r="E10" s="97"/>
    </row>
    <row r="11" spans="1:5" ht="15" customHeight="1" x14ac:dyDescent="0.25">
      <c r="A11" s="58" t="s">
        <v>1</v>
      </c>
      <c r="B11" s="54"/>
      <c r="C11" s="54"/>
      <c r="D11" s="54"/>
      <c r="E11" s="54"/>
    </row>
    <row r="12" spans="1:5" ht="15" customHeight="1" x14ac:dyDescent="0.2">
      <c r="A12" s="85" t="s">
        <v>65</v>
      </c>
      <c r="B12" s="40"/>
      <c r="C12" s="40"/>
      <c r="D12" s="40"/>
      <c r="E12" s="42" t="s">
        <v>66</v>
      </c>
    </row>
    <row r="13" spans="1:5" ht="15" customHeight="1" x14ac:dyDescent="0.25">
      <c r="A13" s="98"/>
      <c r="B13" s="58"/>
      <c r="C13" s="54"/>
      <c r="D13" s="54"/>
      <c r="E13" s="86"/>
    </row>
    <row r="14" spans="1:5" ht="15" customHeight="1" x14ac:dyDescent="0.2">
      <c r="B14" s="63" t="s">
        <v>61</v>
      </c>
      <c r="C14" s="63" t="s">
        <v>48</v>
      </c>
      <c r="D14" s="99" t="s">
        <v>49</v>
      </c>
      <c r="E14" s="63" t="s">
        <v>50</v>
      </c>
    </row>
    <row r="15" spans="1:5" ht="15" customHeight="1" x14ac:dyDescent="0.2">
      <c r="B15" s="100">
        <v>103533063</v>
      </c>
      <c r="C15" s="101"/>
      <c r="D15" s="83" t="s">
        <v>71</v>
      </c>
      <c r="E15" s="69">
        <v>6258863.8200000003</v>
      </c>
    </row>
    <row r="16" spans="1:5" ht="15" customHeight="1" x14ac:dyDescent="0.2">
      <c r="B16" s="100">
        <v>103133063</v>
      </c>
      <c r="C16" s="101"/>
      <c r="D16" s="83" t="s">
        <v>71</v>
      </c>
      <c r="E16" s="69">
        <v>1104505.3799999999</v>
      </c>
    </row>
    <row r="17" spans="1:5" ht="15" customHeight="1" x14ac:dyDescent="0.2">
      <c r="B17" s="100">
        <v>103533982</v>
      </c>
      <c r="C17" s="101"/>
      <c r="D17" s="160" t="s">
        <v>104</v>
      </c>
      <c r="E17" s="69">
        <v>1972850</v>
      </c>
    </row>
    <row r="18" spans="1:5" ht="15" customHeight="1" x14ac:dyDescent="0.2">
      <c r="B18" s="100">
        <v>103133982</v>
      </c>
      <c r="C18" s="101"/>
      <c r="D18" s="160" t="s">
        <v>104</v>
      </c>
      <c r="E18" s="69">
        <v>348150</v>
      </c>
    </row>
    <row r="19" spans="1:5" ht="15" customHeight="1" x14ac:dyDescent="0.2">
      <c r="B19" s="102"/>
      <c r="C19" s="71" t="s">
        <v>52</v>
      </c>
      <c r="D19" s="103"/>
      <c r="E19" s="95">
        <f>SUM(E15:E18)</f>
        <v>9684369.1999999993</v>
      </c>
    </row>
    <row r="20" spans="1:5" ht="15" customHeight="1" x14ac:dyDescent="0.25">
      <c r="A20" s="104"/>
      <c r="B20" s="90"/>
      <c r="C20" s="90"/>
      <c r="D20" s="90"/>
      <c r="E20" s="90"/>
    </row>
    <row r="21" spans="1:5" ht="15" customHeight="1" x14ac:dyDescent="0.25">
      <c r="A21" s="58" t="s">
        <v>16</v>
      </c>
      <c r="B21" s="54"/>
      <c r="C21" s="54"/>
      <c r="D21" s="54"/>
      <c r="E21" s="98"/>
    </row>
    <row r="22" spans="1:5" ht="15" customHeight="1" x14ac:dyDescent="0.2">
      <c r="A22" s="85" t="s">
        <v>65</v>
      </c>
      <c r="B22" s="40"/>
      <c r="C22" s="40"/>
      <c r="D22" s="40"/>
      <c r="E22" s="42" t="s">
        <v>66</v>
      </c>
    </row>
    <row r="23" spans="1:5" ht="15" customHeight="1" x14ac:dyDescent="0.25">
      <c r="A23" s="98"/>
      <c r="B23" s="58"/>
      <c r="C23" s="54"/>
      <c r="D23" s="54"/>
      <c r="E23" s="86"/>
    </row>
    <row r="24" spans="1:5" ht="15" customHeight="1" x14ac:dyDescent="0.2">
      <c r="B24" s="63" t="s">
        <v>61</v>
      </c>
      <c r="C24" s="63" t="s">
        <v>48</v>
      </c>
      <c r="D24" s="99" t="s">
        <v>49</v>
      </c>
      <c r="E24" s="63" t="s">
        <v>50</v>
      </c>
    </row>
    <row r="25" spans="1:5" ht="15" customHeight="1" x14ac:dyDescent="0.2">
      <c r="B25" s="100">
        <v>103533063</v>
      </c>
      <c r="C25" s="101"/>
      <c r="D25" s="105" t="s">
        <v>72</v>
      </c>
      <c r="E25" s="69">
        <v>6258863.8200000003</v>
      </c>
    </row>
    <row r="26" spans="1:5" ht="15" customHeight="1" x14ac:dyDescent="0.2">
      <c r="B26" s="100">
        <v>103133063</v>
      </c>
      <c r="C26" s="101"/>
      <c r="D26" s="105" t="s">
        <v>72</v>
      </c>
      <c r="E26" s="69">
        <v>1104505.3799999999</v>
      </c>
    </row>
    <row r="27" spans="1:5" ht="15" customHeight="1" x14ac:dyDescent="0.2">
      <c r="B27" s="100">
        <v>103533982</v>
      </c>
      <c r="C27" s="101"/>
      <c r="D27" s="161" t="s">
        <v>273</v>
      </c>
      <c r="E27" s="69">
        <v>1972850</v>
      </c>
    </row>
    <row r="28" spans="1:5" ht="15" customHeight="1" x14ac:dyDescent="0.2">
      <c r="B28" s="100">
        <v>103133982</v>
      </c>
      <c r="C28" s="101"/>
      <c r="D28" s="161" t="s">
        <v>273</v>
      </c>
      <c r="E28" s="69">
        <v>348150</v>
      </c>
    </row>
    <row r="29" spans="1:5" ht="15" customHeight="1" x14ac:dyDescent="0.2">
      <c r="B29" s="102"/>
      <c r="C29" s="71" t="s">
        <v>52</v>
      </c>
      <c r="D29" s="103"/>
      <c r="E29" s="95">
        <f>SUM(E25:E28)</f>
        <v>9684369.1999999993</v>
      </c>
    </row>
    <row r="30" spans="1:5" ht="15" customHeight="1" x14ac:dyDescent="0.25">
      <c r="A30" s="37"/>
    </row>
    <row r="31" spans="1:5" ht="15" customHeight="1" x14ac:dyDescent="0.25">
      <c r="A31" s="37"/>
    </row>
    <row r="32" spans="1:5" ht="15" customHeight="1" x14ac:dyDescent="0.25">
      <c r="A32" s="37" t="s">
        <v>274</v>
      </c>
    </row>
    <row r="33" spans="1:5" ht="15" customHeight="1" x14ac:dyDescent="0.2">
      <c r="A33" s="186" t="s">
        <v>44</v>
      </c>
      <c r="B33" s="186"/>
      <c r="C33" s="186"/>
      <c r="D33" s="186"/>
      <c r="E33" s="186"/>
    </row>
    <row r="34" spans="1:5" ht="15" customHeight="1" x14ac:dyDescent="0.2">
      <c r="A34" s="186" t="s">
        <v>74</v>
      </c>
      <c r="B34" s="186"/>
      <c r="C34" s="186"/>
      <c r="D34" s="186"/>
      <c r="E34" s="186"/>
    </row>
    <row r="35" spans="1:5" ht="15" customHeight="1" x14ac:dyDescent="0.2">
      <c r="A35" s="187" t="s">
        <v>275</v>
      </c>
      <c r="B35" s="187"/>
      <c r="C35" s="187"/>
      <c r="D35" s="187"/>
      <c r="E35" s="187"/>
    </row>
    <row r="36" spans="1:5" ht="15" customHeight="1" x14ac:dyDescent="0.2">
      <c r="A36" s="187"/>
      <c r="B36" s="187"/>
      <c r="C36" s="187"/>
      <c r="D36" s="187"/>
      <c r="E36" s="187"/>
    </row>
    <row r="37" spans="1:5" ht="15" customHeight="1" x14ac:dyDescent="0.2">
      <c r="A37" s="187"/>
      <c r="B37" s="187"/>
      <c r="C37" s="187"/>
      <c r="D37" s="187"/>
      <c r="E37" s="187"/>
    </row>
    <row r="38" spans="1:5" ht="15" customHeight="1" x14ac:dyDescent="0.2">
      <c r="A38" s="187"/>
      <c r="B38" s="187"/>
      <c r="C38" s="187"/>
      <c r="D38" s="187"/>
      <c r="E38" s="187"/>
    </row>
    <row r="39" spans="1:5" ht="15" customHeight="1" x14ac:dyDescent="0.2">
      <c r="A39" s="187"/>
      <c r="B39" s="187"/>
      <c r="C39" s="187"/>
      <c r="D39" s="187"/>
      <c r="E39" s="187"/>
    </row>
    <row r="40" spans="1:5" ht="15" customHeight="1" x14ac:dyDescent="0.2">
      <c r="A40" s="187"/>
      <c r="B40" s="187"/>
      <c r="C40" s="187"/>
      <c r="D40" s="187"/>
      <c r="E40" s="187"/>
    </row>
    <row r="41" spans="1:5" ht="15" customHeight="1" x14ac:dyDescent="0.2">
      <c r="A41" s="38"/>
      <c r="B41" s="38"/>
      <c r="C41" s="38"/>
      <c r="D41" s="38"/>
      <c r="E41" s="38"/>
    </row>
    <row r="42" spans="1:5" ht="15" customHeight="1" x14ac:dyDescent="0.25">
      <c r="A42" s="39" t="s">
        <v>1</v>
      </c>
      <c r="B42" s="40"/>
      <c r="C42" s="40"/>
      <c r="D42" s="40"/>
      <c r="E42" s="40"/>
    </row>
    <row r="43" spans="1:5" ht="15" customHeight="1" x14ac:dyDescent="0.2">
      <c r="A43" s="41" t="s">
        <v>53</v>
      </c>
      <c r="B43" s="106"/>
      <c r="C43" s="40"/>
      <c r="D43" s="40"/>
      <c r="E43" s="42" t="s">
        <v>54</v>
      </c>
    </row>
    <row r="44" spans="1:5" ht="15" customHeight="1" x14ac:dyDescent="0.25">
      <c r="B44" s="39"/>
      <c r="C44" s="40"/>
      <c r="D44" s="40"/>
      <c r="E44" s="44"/>
    </row>
    <row r="45" spans="1:5" ht="15" customHeight="1" x14ac:dyDescent="0.2">
      <c r="B45" s="63" t="s">
        <v>61</v>
      </c>
      <c r="C45" s="47" t="s">
        <v>48</v>
      </c>
      <c r="D45" s="48" t="s">
        <v>49</v>
      </c>
      <c r="E45" s="80" t="s">
        <v>50</v>
      </c>
    </row>
    <row r="46" spans="1:5" ht="15" customHeight="1" x14ac:dyDescent="0.2">
      <c r="B46" s="107">
        <v>34053</v>
      </c>
      <c r="C46" s="108"/>
      <c r="D46" s="83" t="s">
        <v>71</v>
      </c>
      <c r="E46" s="53">
        <v>10000</v>
      </c>
    </row>
    <row r="47" spans="1:5" ht="15" customHeight="1" x14ac:dyDescent="0.2">
      <c r="B47" s="109"/>
      <c r="C47" s="55" t="s">
        <v>52</v>
      </c>
      <c r="D47" s="56"/>
      <c r="E47" s="57">
        <f>SUM(E46:E46)</f>
        <v>10000</v>
      </c>
    </row>
    <row r="48" spans="1:5" ht="15" customHeight="1" x14ac:dyDescent="0.2">
      <c r="A48" s="59"/>
      <c r="B48" s="59"/>
      <c r="C48" s="59"/>
      <c r="D48" s="59"/>
    </row>
    <row r="49" spans="1:5" ht="15" customHeight="1" x14ac:dyDescent="0.2">
      <c r="A49" s="59"/>
      <c r="B49" s="59"/>
      <c r="C49" s="59"/>
      <c r="D49" s="59"/>
    </row>
    <row r="50" spans="1:5" ht="15" customHeight="1" x14ac:dyDescent="0.2">
      <c r="A50" s="59"/>
      <c r="B50" s="59"/>
      <c r="C50" s="59"/>
      <c r="D50" s="59"/>
    </row>
    <row r="51" spans="1:5" ht="15" customHeight="1" x14ac:dyDescent="0.2">
      <c r="A51" s="59"/>
      <c r="B51" s="59"/>
      <c r="C51" s="59"/>
      <c r="D51" s="59"/>
    </row>
    <row r="52" spans="1:5" ht="15" customHeight="1" x14ac:dyDescent="0.2">
      <c r="A52" s="59"/>
      <c r="B52" s="59"/>
      <c r="C52" s="59"/>
      <c r="D52" s="59"/>
    </row>
    <row r="53" spans="1:5" ht="15" customHeight="1" x14ac:dyDescent="0.2">
      <c r="A53" s="59"/>
      <c r="B53" s="59"/>
      <c r="C53" s="59"/>
      <c r="D53" s="59"/>
    </row>
    <row r="54" spans="1:5" ht="15" customHeight="1" x14ac:dyDescent="0.25">
      <c r="A54" s="39" t="s">
        <v>16</v>
      </c>
      <c r="B54" s="40"/>
      <c r="C54" s="40"/>
      <c r="D54" s="40"/>
      <c r="E54" s="40"/>
    </row>
    <row r="55" spans="1:5" ht="15" customHeight="1" x14ac:dyDescent="0.2">
      <c r="A55" s="85" t="s">
        <v>76</v>
      </c>
      <c r="B55" s="40"/>
      <c r="C55" s="40"/>
      <c r="D55" s="40"/>
      <c r="E55" s="42" t="s">
        <v>77</v>
      </c>
    </row>
    <row r="56" spans="1:5" ht="15" customHeight="1" x14ac:dyDescent="0.2">
      <c r="A56" s="59"/>
      <c r="B56" s="110"/>
      <c r="C56" s="40"/>
      <c r="E56" s="111"/>
    </row>
    <row r="57" spans="1:5" ht="15" customHeight="1" x14ac:dyDescent="0.2">
      <c r="B57" s="47" t="s">
        <v>61</v>
      </c>
      <c r="C57" s="47" t="s">
        <v>48</v>
      </c>
      <c r="D57" s="112" t="s">
        <v>49</v>
      </c>
      <c r="E57" s="80" t="s">
        <v>50</v>
      </c>
    </row>
    <row r="58" spans="1:5" ht="15" customHeight="1" x14ac:dyDescent="0.2">
      <c r="B58" s="107">
        <v>34053</v>
      </c>
      <c r="C58" s="67"/>
      <c r="D58" s="105" t="s">
        <v>72</v>
      </c>
      <c r="E58" s="117">
        <v>10000</v>
      </c>
    </row>
    <row r="59" spans="1:5" ht="15" customHeight="1" x14ac:dyDescent="0.2">
      <c r="B59" s="113"/>
      <c r="C59" s="55" t="s">
        <v>52</v>
      </c>
      <c r="D59" s="114"/>
      <c r="E59" s="115">
        <f>SUM(E58:E58)</f>
        <v>10000</v>
      </c>
    </row>
    <row r="60" spans="1:5" ht="15" customHeight="1" x14ac:dyDescent="0.25">
      <c r="A60" s="37"/>
    </row>
    <row r="61" spans="1:5" ht="15" customHeight="1" x14ac:dyDescent="0.25">
      <c r="A61" s="37"/>
    </row>
    <row r="62" spans="1:5" ht="15" customHeight="1" x14ac:dyDescent="0.25">
      <c r="A62" s="37" t="s">
        <v>276</v>
      </c>
    </row>
    <row r="63" spans="1:5" ht="15" customHeight="1" x14ac:dyDescent="0.2">
      <c r="A63" s="186" t="s">
        <v>44</v>
      </c>
      <c r="B63" s="186"/>
      <c r="C63" s="186"/>
      <c r="D63" s="186"/>
      <c r="E63" s="186"/>
    </row>
    <row r="64" spans="1:5" ht="15" customHeight="1" x14ac:dyDescent="0.2">
      <c r="A64" s="186" t="s">
        <v>81</v>
      </c>
      <c r="B64" s="186"/>
      <c r="C64" s="186"/>
      <c r="D64" s="186"/>
      <c r="E64" s="186"/>
    </row>
    <row r="65" spans="1:5" ht="15" customHeight="1" x14ac:dyDescent="0.2">
      <c r="A65" s="185" t="s">
        <v>277</v>
      </c>
      <c r="B65" s="185"/>
      <c r="C65" s="185"/>
      <c r="D65" s="185"/>
      <c r="E65" s="185"/>
    </row>
    <row r="66" spans="1:5" ht="15" customHeight="1" x14ac:dyDescent="0.2">
      <c r="A66" s="185"/>
      <c r="B66" s="185"/>
      <c r="C66" s="185"/>
      <c r="D66" s="185"/>
      <c r="E66" s="185"/>
    </row>
    <row r="67" spans="1:5" ht="15" customHeight="1" x14ac:dyDescent="0.2">
      <c r="A67" s="185"/>
      <c r="B67" s="185"/>
      <c r="C67" s="185"/>
      <c r="D67" s="185"/>
      <c r="E67" s="185"/>
    </row>
    <row r="68" spans="1:5" ht="15" customHeight="1" x14ac:dyDescent="0.2">
      <c r="A68" s="185"/>
      <c r="B68" s="185"/>
      <c r="C68" s="185"/>
      <c r="D68" s="185"/>
      <c r="E68" s="185"/>
    </row>
    <row r="69" spans="1:5" ht="15" customHeight="1" x14ac:dyDescent="0.2">
      <c r="A69" s="185"/>
      <c r="B69" s="185"/>
      <c r="C69" s="185"/>
      <c r="D69" s="185"/>
      <c r="E69" s="185"/>
    </row>
    <row r="70" spans="1:5" ht="15" customHeight="1" x14ac:dyDescent="0.2">
      <c r="A70" s="74"/>
      <c r="B70" s="74"/>
      <c r="C70" s="74"/>
      <c r="D70" s="74"/>
      <c r="E70" s="74"/>
    </row>
    <row r="71" spans="1:5" ht="15" customHeight="1" x14ac:dyDescent="0.25">
      <c r="A71" s="58" t="s">
        <v>1</v>
      </c>
      <c r="B71" s="54"/>
      <c r="C71" s="54"/>
      <c r="D71" s="54"/>
      <c r="E71" s="54"/>
    </row>
    <row r="72" spans="1:5" ht="15" customHeight="1" x14ac:dyDescent="0.2">
      <c r="A72" s="41" t="s">
        <v>53</v>
      </c>
      <c r="B72" s="54"/>
      <c r="C72" s="54"/>
      <c r="D72" s="54"/>
      <c r="E72" s="78" t="s">
        <v>54</v>
      </c>
    </row>
    <row r="73" spans="1:5" ht="15" customHeight="1" x14ac:dyDescent="0.25">
      <c r="A73" s="59"/>
      <c r="B73" s="39"/>
      <c r="C73" s="40"/>
      <c r="D73" s="40"/>
      <c r="E73" s="44"/>
    </row>
    <row r="74" spans="1:5" ht="15" customHeight="1" x14ac:dyDescent="0.2">
      <c r="B74" s="47" t="s">
        <v>61</v>
      </c>
      <c r="C74" s="47" t="s">
        <v>48</v>
      </c>
      <c r="D74" s="48" t="s">
        <v>49</v>
      </c>
      <c r="E74" s="80" t="s">
        <v>50</v>
      </c>
    </row>
    <row r="75" spans="1:5" ht="15" customHeight="1" x14ac:dyDescent="0.2">
      <c r="B75" s="128">
        <v>98278</v>
      </c>
      <c r="C75" s="82"/>
      <c r="D75" s="83" t="s">
        <v>95</v>
      </c>
      <c r="E75" s="69">
        <v>87420</v>
      </c>
    </row>
    <row r="76" spans="1:5" ht="15" customHeight="1" x14ac:dyDescent="0.2">
      <c r="B76" s="84"/>
      <c r="C76" s="55" t="s">
        <v>52</v>
      </c>
      <c r="D76" s="56"/>
      <c r="E76" s="57">
        <f>SUM(E75:E75)</f>
        <v>87420</v>
      </c>
    </row>
    <row r="77" spans="1:5" ht="15" customHeight="1" x14ac:dyDescent="0.25">
      <c r="A77" s="104"/>
      <c r="B77" s="90"/>
      <c r="C77" s="90"/>
      <c r="D77" s="90"/>
      <c r="E77" s="90"/>
    </row>
    <row r="78" spans="1:5" ht="15" customHeight="1" x14ac:dyDescent="0.25">
      <c r="A78" s="58" t="s">
        <v>16</v>
      </c>
      <c r="B78" s="54"/>
      <c r="C78" s="54"/>
    </row>
    <row r="79" spans="1:5" ht="15" customHeight="1" x14ac:dyDescent="0.2">
      <c r="A79" s="41" t="s">
        <v>46</v>
      </c>
      <c r="B79" s="40"/>
      <c r="C79" s="40"/>
      <c r="D79" s="40"/>
      <c r="E79" s="42" t="s">
        <v>47</v>
      </c>
    </row>
    <row r="80" spans="1:5" ht="15" customHeight="1" x14ac:dyDescent="0.2">
      <c r="A80" s="60"/>
      <c r="B80" s="61"/>
      <c r="C80" s="54"/>
      <c r="D80" s="90"/>
      <c r="E80" s="62"/>
    </row>
    <row r="81" spans="1:5" ht="15" customHeight="1" x14ac:dyDescent="0.2">
      <c r="C81" s="63" t="s">
        <v>48</v>
      </c>
      <c r="D81" s="119" t="s">
        <v>55</v>
      </c>
      <c r="E81" s="80" t="s">
        <v>50</v>
      </c>
    </row>
    <row r="82" spans="1:5" ht="15" customHeight="1" x14ac:dyDescent="0.2">
      <c r="C82" s="67">
        <v>3769</v>
      </c>
      <c r="D82" s="88" t="s">
        <v>96</v>
      </c>
      <c r="E82" s="69">
        <v>87420</v>
      </c>
    </row>
    <row r="83" spans="1:5" ht="15" customHeight="1" x14ac:dyDescent="0.2">
      <c r="C83" s="71" t="s">
        <v>52</v>
      </c>
      <c r="D83" s="72"/>
      <c r="E83" s="73">
        <f>SUM(E82:E82)</f>
        <v>87420</v>
      </c>
    </row>
    <row r="84" spans="1:5" ht="15" customHeight="1" x14ac:dyDescent="0.2"/>
    <row r="85" spans="1:5" ht="15" customHeight="1" x14ac:dyDescent="0.2"/>
    <row r="86" spans="1:5" ht="15" customHeight="1" x14ac:dyDescent="0.25">
      <c r="A86" s="37" t="s">
        <v>278</v>
      </c>
    </row>
    <row r="87" spans="1:5" ht="15" customHeight="1" x14ac:dyDescent="0.2">
      <c r="A87" s="186" t="s">
        <v>44</v>
      </c>
      <c r="B87" s="186"/>
      <c r="C87" s="186"/>
      <c r="D87" s="186"/>
      <c r="E87" s="186"/>
    </row>
    <row r="88" spans="1:5" ht="15" customHeight="1" x14ac:dyDescent="0.2">
      <c r="A88" s="186" t="s">
        <v>81</v>
      </c>
      <c r="B88" s="186"/>
      <c r="C88" s="186"/>
      <c r="D88" s="186"/>
      <c r="E88" s="186"/>
    </row>
    <row r="89" spans="1:5" ht="15" customHeight="1" x14ac:dyDescent="0.2">
      <c r="A89" s="185" t="s">
        <v>279</v>
      </c>
      <c r="B89" s="185"/>
      <c r="C89" s="185"/>
      <c r="D89" s="185"/>
      <c r="E89" s="185"/>
    </row>
    <row r="90" spans="1:5" ht="15" customHeight="1" x14ac:dyDescent="0.2">
      <c r="A90" s="185"/>
      <c r="B90" s="185"/>
      <c r="C90" s="185"/>
      <c r="D90" s="185"/>
      <c r="E90" s="185"/>
    </row>
    <row r="91" spans="1:5" ht="15" customHeight="1" x14ac:dyDescent="0.2">
      <c r="A91" s="185"/>
      <c r="B91" s="185"/>
      <c r="C91" s="185"/>
      <c r="D91" s="185"/>
      <c r="E91" s="185"/>
    </row>
    <row r="92" spans="1:5" ht="15" customHeight="1" x14ac:dyDescent="0.2">
      <c r="A92" s="185"/>
      <c r="B92" s="185"/>
      <c r="C92" s="185"/>
      <c r="D92" s="185"/>
      <c r="E92" s="185"/>
    </row>
    <row r="93" spans="1:5" ht="15" customHeight="1" x14ac:dyDescent="0.2">
      <c r="A93" s="185"/>
      <c r="B93" s="185"/>
      <c r="C93" s="185"/>
      <c r="D93" s="185"/>
      <c r="E93" s="185"/>
    </row>
    <row r="94" spans="1:5" ht="15" customHeight="1" x14ac:dyDescent="0.2">
      <c r="A94" s="74"/>
      <c r="B94" s="74"/>
      <c r="C94" s="74"/>
      <c r="D94" s="74"/>
      <c r="E94" s="74"/>
    </row>
    <row r="95" spans="1:5" ht="15" customHeight="1" x14ac:dyDescent="0.25">
      <c r="A95" s="58" t="s">
        <v>1</v>
      </c>
      <c r="B95" s="54"/>
      <c r="C95" s="54"/>
      <c r="D95" s="54"/>
      <c r="E95" s="54"/>
    </row>
    <row r="96" spans="1:5" ht="15" customHeight="1" x14ac:dyDescent="0.2">
      <c r="A96" s="41" t="s">
        <v>53</v>
      </c>
      <c r="B96" s="54"/>
      <c r="C96" s="54"/>
      <c r="D96" s="54"/>
      <c r="E96" s="78" t="s">
        <v>54</v>
      </c>
    </row>
    <row r="97" spans="1:5" ht="15" customHeight="1" x14ac:dyDescent="0.25">
      <c r="A97" s="59"/>
      <c r="B97" s="39"/>
      <c r="C97" s="40"/>
      <c r="D97" s="40"/>
      <c r="E97" s="44"/>
    </row>
    <row r="98" spans="1:5" ht="15" customHeight="1" x14ac:dyDescent="0.2">
      <c r="B98" s="47" t="s">
        <v>61</v>
      </c>
      <c r="C98" s="47" t="s">
        <v>48</v>
      </c>
      <c r="D98" s="48" t="s">
        <v>49</v>
      </c>
      <c r="E98" s="80" t="s">
        <v>50</v>
      </c>
    </row>
    <row r="99" spans="1:5" ht="15" customHeight="1" x14ac:dyDescent="0.2">
      <c r="B99" s="128">
        <v>98278</v>
      </c>
      <c r="C99" s="82"/>
      <c r="D99" s="83" t="s">
        <v>95</v>
      </c>
      <c r="E99" s="69">
        <v>51827</v>
      </c>
    </row>
    <row r="100" spans="1:5" ht="15" customHeight="1" x14ac:dyDescent="0.2">
      <c r="B100" s="84"/>
      <c r="C100" s="55" t="s">
        <v>52</v>
      </c>
      <c r="D100" s="56"/>
      <c r="E100" s="57">
        <f>SUM(E99:E99)</f>
        <v>51827</v>
      </c>
    </row>
    <row r="101" spans="1:5" ht="15" customHeight="1" x14ac:dyDescent="0.25">
      <c r="A101" s="104"/>
      <c r="B101" s="90"/>
      <c r="C101" s="90"/>
      <c r="D101" s="90"/>
      <c r="E101" s="90"/>
    </row>
    <row r="102" spans="1:5" ht="15" customHeight="1" x14ac:dyDescent="0.25">
      <c r="A102" s="104"/>
      <c r="B102" s="90"/>
      <c r="C102" s="90"/>
      <c r="D102" s="90"/>
      <c r="E102" s="90"/>
    </row>
    <row r="103" spans="1:5" ht="15" customHeight="1" x14ac:dyDescent="0.25">
      <c r="A103" s="104"/>
      <c r="B103" s="90"/>
      <c r="C103" s="90"/>
      <c r="D103" s="90"/>
      <c r="E103" s="90"/>
    </row>
    <row r="104" spans="1:5" ht="15" customHeight="1" x14ac:dyDescent="0.25">
      <c r="A104" s="104"/>
      <c r="B104" s="90"/>
      <c r="C104" s="90"/>
      <c r="D104" s="90"/>
      <c r="E104" s="90"/>
    </row>
    <row r="105" spans="1:5" ht="15" customHeight="1" x14ac:dyDescent="0.25">
      <c r="A105" s="104"/>
      <c r="B105" s="90"/>
      <c r="C105" s="90"/>
      <c r="D105" s="90"/>
      <c r="E105" s="90"/>
    </row>
    <row r="106" spans="1:5" ht="15" customHeight="1" x14ac:dyDescent="0.25">
      <c r="A106" s="58" t="s">
        <v>16</v>
      </c>
      <c r="B106" s="54"/>
      <c r="C106" s="54"/>
    </row>
    <row r="107" spans="1:5" ht="15" customHeight="1" x14ac:dyDescent="0.2">
      <c r="A107" s="41" t="s">
        <v>46</v>
      </c>
      <c r="B107" s="40"/>
      <c r="C107" s="40"/>
      <c r="D107" s="40"/>
      <c r="E107" s="42" t="s">
        <v>47</v>
      </c>
    </row>
    <row r="108" spans="1:5" ht="15" customHeight="1" x14ac:dyDescent="0.2">
      <c r="A108" s="60"/>
      <c r="B108" s="61"/>
      <c r="C108" s="54"/>
      <c r="D108" s="90"/>
      <c r="E108" s="62"/>
    </row>
    <row r="109" spans="1:5" ht="15" customHeight="1" x14ac:dyDescent="0.2">
      <c r="C109" s="63" t="s">
        <v>48</v>
      </c>
      <c r="D109" s="119" t="s">
        <v>55</v>
      </c>
      <c r="E109" s="80" t="s">
        <v>50</v>
      </c>
    </row>
    <row r="110" spans="1:5" ht="15" customHeight="1" x14ac:dyDescent="0.2">
      <c r="C110" s="67">
        <v>3769</v>
      </c>
      <c r="D110" s="88" t="s">
        <v>96</v>
      </c>
      <c r="E110" s="69">
        <v>51827</v>
      </c>
    </row>
    <row r="111" spans="1:5" ht="15" customHeight="1" x14ac:dyDescent="0.2">
      <c r="C111" s="71" t="s">
        <v>52</v>
      </c>
      <c r="D111" s="72"/>
      <c r="E111" s="73">
        <f>SUM(E110:E110)</f>
        <v>51827</v>
      </c>
    </row>
    <row r="112" spans="1:5" ht="15" customHeight="1" x14ac:dyDescent="0.2"/>
    <row r="113" spans="1:5" ht="15" customHeight="1" x14ac:dyDescent="0.2"/>
    <row r="114" spans="1:5" ht="15" customHeight="1" x14ac:dyDescent="0.25">
      <c r="A114" s="37" t="s">
        <v>280</v>
      </c>
    </row>
    <row r="115" spans="1:5" ht="15" customHeight="1" x14ac:dyDescent="0.2">
      <c r="A115" s="186" t="s">
        <v>44</v>
      </c>
      <c r="B115" s="186"/>
      <c r="C115" s="186"/>
      <c r="D115" s="186"/>
      <c r="E115" s="186"/>
    </row>
    <row r="116" spans="1:5" ht="15" customHeight="1" x14ac:dyDescent="0.2">
      <c r="A116" s="186" t="s">
        <v>81</v>
      </c>
      <c r="B116" s="186"/>
      <c r="C116" s="186"/>
      <c r="D116" s="186"/>
      <c r="E116" s="186"/>
    </row>
    <row r="117" spans="1:5" ht="15" customHeight="1" x14ac:dyDescent="0.2">
      <c r="A117" s="185" t="s">
        <v>281</v>
      </c>
      <c r="B117" s="185"/>
      <c r="C117" s="185"/>
      <c r="D117" s="185"/>
      <c r="E117" s="185"/>
    </row>
    <row r="118" spans="1:5" ht="15" customHeight="1" x14ac:dyDescent="0.2">
      <c r="A118" s="185"/>
      <c r="B118" s="185"/>
      <c r="C118" s="185"/>
      <c r="D118" s="185"/>
      <c r="E118" s="185"/>
    </row>
    <row r="119" spans="1:5" ht="15" customHeight="1" x14ac:dyDescent="0.2">
      <c r="A119" s="185"/>
      <c r="B119" s="185"/>
      <c r="C119" s="185"/>
      <c r="D119" s="185"/>
      <c r="E119" s="185"/>
    </row>
    <row r="120" spans="1:5" ht="15" customHeight="1" x14ac:dyDescent="0.2">
      <c r="A120" s="185"/>
      <c r="B120" s="185"/>
      <c r="C120" s="185"/>
      <c r="D120" s="185"/>
      <c r="E120" s="185"/>
    </row>
    <row r="121" spans="1:5" ht="15" customHeight="1" x14ac:dyDescent="0.2">
      <c r="A121" s="185"/>
      <c r="B121" s="185"/>
      <c r="C121" s="185"/>
      <c r="D121" s="185"/>
      <c r="E121" s="185"/>
    </row>
    <row r="122" spans="1:5" ht="15" customHeight="1" x14ac:dyDescent="0.2">
      <c r="A122" s="74"/>
      <c r="B122" s="74"/>
      <c r="C122" s="74"/>
      <c r="D122" s="74"/>
      <c r="E122" s="74"/>
    </row>
    <row r="123" spans="1:5" ht="15" customHeight="1" x14ac:dyDescent="0.25">
      <c r="A123" s="58" t="s">
        <v>1</v>
      </c>
      <c r="B123" s="54"/>
      <c r="C123" s="54"/>
      <c r="D123" s="54"/>
      <c r="E123" s="54"/>
    </row>
    <row r="124" spans="1:5" ht="15" customHeight="1" x14ac:dyDescent="0.2">
      <c r="A124" s="41" t="s">
        <v>53</v>
      </c>
      <c r="B124" s="54"/>
      <c r="C124" s="54"/>
      <c r="D124" s="54"/>
      <c r="E124" s="78" t="s">
        <v>54</v>
      </c>
    </row>
    <row r="125" spans="1:5" ht="15" customHeight="1" x14ac:dyDescent="0.25">
      <c r="A125" s="59"/>
      <c r="B125" s="39"/>
      <c r="C125" s="40"/>
      <c r="D125" s="40"/>
      <c r="E125" s="44"/>
    </row>
    <row r="126" spans="1:5" ht="15" customHeight="1" x14ac:dyDescent="0.2">
      <c r="B126" s="47" t="s">
        <v>61</v>
      </c>
      <c r="C126" s="47" t="s">
        <v>48</v>
      </c>
      <c r="D126" s="48" t="s">
        <v>49</v>
      </c>
      <c r="E126" s="80" t="s">
        <v>50</v>
      </c>
    </row>
    <row r="127" spans="1:5" ht="15" customHeight="1" x14ac:dyDescent="0.2">
      <c r="B127" s="128">
        <v>98278</v>
      </c>
      <c r="C127" s="82"/>
      <c r="D127" s="83" t="s">
        <v>95</v>
      </c>
      <c r="E127" s="69">
        <v>114333</v>
      </c>
    </row>
    <row r="128" spans="1:5" ht="15" customHeight="1" x14ac:dyDescent="0.2">
      <c r="B128" s="84"/>
      <c r="C128" s="55" t="s">
        <v>52</v>
      </c>
      <c r="D128" s="56"/>
      <c r="E128" s="57">
        <f>SUM(E127:E127)</f>
        <v>114333</v>
      </c>
    </row>
    <row r="129" spans="1:5" ht="15" customHeight="1" x14ac:dyDescent="0.25">
      <c r="A129" s="104"/>
      <c r="B129" s="90"/>
      <c r="C129" s="90"/>
      <c r="D129" s="90"/>
      <c r="E129" s="90"/>
    </row>
    <row r="130" spans="1:5" ht="15" customHeight="1" x14ac:dyDescent="0.25">
      <c r="A130" s="58" t="s">
        <v>16</v>
      </c>
      <c r="B130" s="54"/>
      <c r="C130" s="54"/>
    </row>
    <row r="131" spans="1:5" ht="15" customHeight="1" x14ac:dyDescent="0.2">
      <c r="A131" s="41" t="s">
        <v>46</v>
      </c>
      <c r="B131" s="40"/>
      <c r="C131" s="40"/>
      <c r="D131" s="40"/>
      <c r="E131" s="42" t="s">
        <v>47</v>
      </c>
    </row>
    <row r="132" spans="1:5" ht="15" customHeight="1" x14ac:dyDescent="0.2">
      <c r="A132" s="60"/>
      <c r="B132" s="61"/>
      <c r="C132" s="54"/>
      <c r="D132" s="90"/>
      <c r="E132" s="62"/>
    </row>
    <row r="133" spans="1:5" ht="15" customHeight="1" x14ac:dyDescent="0.2">
      <c r="C133" s="63" t="s">
        <v>48</v>
      </c>
      <c r="D133" s="119" t="s">
        <v>55</v>
      </c>
      <c r="E133" s="80" t="s">
        <v>50</v>
      </c>
    </row>
    <row r="134" spans="1:5" ht="15" customHeight="1" x14ac:dyDescent="0.2">
      <c r="C134" s="67">
        <v>3769</v>
      </c>
      <c r="D134" s="88" t="s">
        <v>96</v>
      </c>
      <c r="E134" s="69">
        <v>114333</v>
      </c>
    </row>
    <row r="135" spans="1:5" ht="15" customHeight="1" x14ac:dyDescent="0.2">
      <c r="C135" s="71" t="s">
        <v>52</v>
      </c>
      <c r="D135" s="72"/>
      <c r="E135" s="73">
        <f>SUM(E134:E134)</f>
        <v>114333</v>
      </c>
    </row>
    <row r="136" spans="1:5" ht="15" customHeight="1" x14ac:dyDescent="0.2"/>
    <row r="137" spans="1:5" ht="15" customHeight="1" x14ac:dyDescent="0.2"/>
    <row r="138" spans="1:5" ht="15" customHeight="1" x14ac:dyDescent="0.25">
      <c r="A138" s="37" t="s">
        <v>282</v>
      </c>
    </row>
    <row r="139" spans="1:5" ht="15" customHeight="1" x14ac:dyDescent="0.2">
      <c r="A139" s="186" t="s">
        <v>44</v>
      </c>
      <c r="B139" s="186"/>
      <c r="C139" s="186"/>
      <c r="D139" s="186"/>
      <c r="E139" s="186"/>
    </row>
    <row r="140" spans="1:5" ht="15" customHeight="1" x14ac:dyDescent="0.2">
      <c r="A140" s="186" t="s">
        <v>81</v>
      </c>
      <c r="B140" s="186"/>
      <c r="C140" s="186"/>
      <c r="D140" s="186"/>
      <c r="E140" s="186"/>
    </row>
    <row r="141" spans="1:5" ht="15" customHeight="1" x14ac:dyDescent="0.2">
      <c r="A141" s="185" t="s">
        <v>283</v>
      </c>
      <c r="B141" s="185"/>
      <c r="C141" s="185"/>
      <c r="D141" s="185"/>
      <c r="E141" s="185"/>
    </row>
    <row r="142" spans="1:5" ht="15" customHeight="1" x14ac:dyDescent="0.2">
      <c r="A142" s="185"/>
      <c r="B142" s="185"/>
      <c r="C142" s="185"/>
      <c r="D142" s="185"/>
      <c r="E142" s="185"/>
    </row>
    <row r="143" spans="1:5" ht="15" customHeight="1" x14ac:dyDescent="0.2">
      <c r="A143" s="185"/>
      <c r="B143" s="185"/>
      <c r="C143" s="185"/>
      <c r="D143" s="185"/>
      <c r="E143" s="185"/>
    </row>
    <row r="144" spans="1:5" ht="15" customHeight="1" x14ac:dyDescent="0.2">
      <c r="A144" s="185"/>
      <c r="B144" s="185"/>
      <c r="C144" s="185"/>
      <c r="D144" s="185"/>
      <c r="E144" s="185"/>
    </row>
    <row r="145" spans="1:5" ht="15" customHeight="1" x14ac:dyDescent="0.2">
      <c r="A145" s="185"/>
      <c r="B145" s="185"/>
      <c r="C145" s="185"/>
      <c r="D145" s="185"/>
      <c r="E145" s="185"/>
    </row>
    <row r="146" spans="1:5" ht="15" customHeight="1" x14ac:dyDescent="0.2">
      <c r="A146" s="74"/>
      <c r="B146" s="74"/>
      <c r="C146" s="74"/>
      <c r="D146" s="74"/>
      <c r="E146" s="74"/>
    </row>
    <row r="147" spans="1:5" ht="15" customHeight="1" x14ac:dyDescent="0.25">
      <c r="A147" s="58" t="s">
        <v>1</v>
      </c>
      <c r="B147" s="54"/>
      <c r="C147" s="54"/>
      <c r="D147" s="54"/>
      <c r="E147" s="54"/>
    </row>
    <row r="148" spans="1:5" ht="15" customHeight="1" x14ac:dyDescent="0.2">
      <c r="A148" s="41" t="s">
        <v>53</v>
      </c>
      <c r="B148" s="54"/>
      <c r="C148" s="54"/>
      <c r="D148" s="54"/>
      <c r="E148" s="78" t="s">
        <v>54</v>
      </c>
    </row>
    <row r="149" spans="1:5" ht="15" customHeight="1" x14ac:dyDescent="0.25">
      <c r="A149" s="59"/>
      <c r="B149" s="39"/>
      <c r="C149" s="40"/>
      <c r="D149" s="40"/>
      <c r="E149" s="44"/>
    </row>
    <row r="150" spans="1:5" ht="15" customHeight="1" x14ac:dyDescent="0.2">
      <c r="B150" s="47" t="s">
        <v>61</v>
      </c>
      <c r="C150" s="47" t="s">
        <v>48</v>
      </c>
      <c r="D150" s="48" t="s">
        <v>49</v>
      </c>
      <c r="E150" s="80" t="s">
        <v>50</v>
      </c>
    </row>
    <row r="151" spans="1:5" ht="15" customHeight="1" x14ac:dyDescent="0.2">
      <c r="B151" s="128">
        <v>98278</v>
      </c>
      <c r="C151" s="82"/>
      <c r="D151" s="83" t="s">
        <v>95</v>
      </c>
      <c r="E151" s="69">
        <v>1149304</v>
      </c>
    </row>
    <row r="152" spans="1:5" ht="15" customHeight="1" x14ac:dyDescent="0.2">
      <c r="B152" s="84"/>
      <c r="C152" s="55" t="s">
        <v>52</v>
      </c>
      <c r="D152" s="56"/>
      <c r="E152" s="57">
        <f>SUM(E151:E151)</f>
        <v>1149304</v>
      </c>
    </row>
    <row r="153" spans="1:5" ht="15" customHeight="1" x14ac:dyDescent="0.25">
      <c r="A153" s="104"/>
      <c r="B153" s="90"/>
      <c r="C153" s="90"/>
      <c r="D153" s="90"/>
      <c r="E153" s="90"/>
    </row>
    <row r="154" spans="1:5" ht="15" customHeight="1" x14ac:dyDescent="0.25">
      <c r="A154" s="104"/>
      <c r="B154" s="90"/>
      <c r="C154" s="90"/>
      <c r="D154" s="90"/>
      <c r="E154" s="90"/>
    </row>
    <row r="155" spans="1:5" ht="15" customHeight="1" x14ac:dyDescent="0.25">
      <c r="A155" s="104"/>
      <c r="B155" s="90"/>
      <c r="C155" s="90"/>
      <c r="D155" s="90"/>
      <c r="E155" s="90"/>
    </row>
    <row r="156" spans="1:5" ht="15" customHeight="1" x14ac:dyDescent="0.25">
      <c r="A156" s="104"/>
      <c r="B156" s="90"/>
      <c r="C156" s="90"/>
      <c r="D156" s="90"/>
      <c r="E156" s="90"/>
    </row>
    <row r="157" spans="1:5" ht="15" customHeight="1" x14ac:dyDescent="0.25">
      <c r="A157" s="104"/>
      <c r="B157" s="90"/>
      <c r="C157" s="90"/>
      <c r="D157" s="90"/>
      <c r="E157" s="90"/>
    </row>
    <row r="158" spans="1:5" ht="15" customHeight="1" x14ac:dyDescent="0.25">
      <c r="A158" s="58" t="s">
        <v>16</v>
      </c>
      <c r="B158" s="54"/>
      <c r="C158" s="54"/>
    </row>
    <row r="159" spans="1:5" ht="15" customHeight="1" x14ac:dyDescent="0.2">
      <c r="A159" s="41" t="s">
        <v>46</v>
      </c>
      <c r="B159" s="40"/>
      <c r="C159" s="40"/>
      <c r="D159" s="40"/>
      <c r="E159" s="42" t="s">
        <v>47</v>
      </c>
    </row>
    <row r="160" spans="1:5" ht="15" customHeight="1" x14ac:dyDescent="0.2">
      <c r="A160" s="60"/>
      <c r="B160" s="61"/>
      <c r="C160" s="54"/>
      <c r="D160" s="90"/>
      <c r="E160" s="62"/>
    </row>
    <row r="161" spans="1:5" ht="15" customHeight="1" x14ac:dyDescent="0.2">
      <c r="C161" s="63" t="s">
        <v>48</v>
      </c>
      <c r="D161" s="119" t="s">
        <v>55</v>
      </c>
      <c r="E161" s="80" t="s">
        <v>50</v>
      </c>
    </row>
    <row r="162" spans="1:5" ht="15" customHeight="1" x14ac:dyDescent="0.2">
      <c r="C162" s="67">
        <v>3769</v>
      </c>
      <c r="D162" s="88" t="s">
        <v>96</v>
      </c>
      <c r="E162" s="69">
        <v>1149304</v>
      </c>
    </row>
    <row r="163" spans="1:5" ht="15" customHeight="1" x14ac:dyDescent="0.2">
      <c r="C163" s="71" t="s">
        <v>52</v>
      </c>
      <c r="D163" s="72"/>
      <c r="E163" s="73">
        <f>SUM(E162:E162)</f>
        <v>1149304</v>
      </c>
    </row>
    <row r="164" spans="1:5" ht="15" customHeight="1" x14ac:dyDescent="0.2"/>
    <row r="165" spans="1:5" ht="15" customHeight="1" x14ac:dyDescent="0.2"/>
    <row r="166" spans="1:5" ht="15" customHeight="1" x14ac:dyDescent="0.25">
      <c r="A166" s="37" t="s">
        <v>284</v>
      </c>
    </row>
    <row r="167" spans="1:5" ht="15" customHeight="1" x14ac:dyDescent="0.2">
      <c r="A167" s="186" t="s">
        <v>44</v>
      </c>
      <c r="B167" s="186"/>
      <c r="C167" s="186"/>
      <c r="D167" s="186"/>
      <c r="E167" s="186"/>
    </row>
    <row r="168" spans="1:5" ht="15" customHeight="1" x14ac:dyDescent="0.2">
      <c r="A168" s="186" t="s">
        <v>285</v>
      </c>
      <c r="B168" s="186"/>
      <c r="C168" s="186"/>
      <c r="D168" s="186"/>
      <c r="E168" s="186"/>
    </row>
    <row r="169" spans="1:5" ht="15" customHeight="1" x14ac:dyDescent="0.2">
      <c r="A169" s="185" t="s">
        <v>286</v>
      </c>
      <c r="B169" s="185"/>
      <c r="C169" s="185"/>
      <c r="D169" s="185"/>
      <c r="E169" s="185"/>
    </row>
    <row r="170" spans="1:5" ht="15" customHeight="1" x14ac:dyDescent="0.2">
      <c r="A170" s="185"/>
      <c r="B170" s="185"/>
      <c r="C170" s="185"/>
      <c r="D170" s="185"/>
      <c r="E170" s="185"/>
    </row>
    <row r="171" spans="1:5" ht="15" customHeight="1" x14ac:dyDescent="0.2">
      <c r="A171" s="185"/>
      <c r="B171" s="185"/>
      <c r="C171" s="185"/>
      <c r="D171" s="185"/>
      <c r="E171" s="185"/>
    </row>
    <row r="172" spans="1:5" ht="15" customHeight="1" x14ac:dyDescent="0.2">
      <c r="A172" s="185"/>
      <c r="B172" s="185"/>
      <c r="C172" s="185"/>
      <c r="D172" s="185"/>
      <c r="E172" s="185"/>
    </row>
    <row r="173" spans="1:5" ht="15" customHeight="1" x14ac:dyDescent="0.2">
      <c r="A173" s="185"/>
      <c r="B173" s="185"/>
      <c r="C173" s="185"/>
      <c r="D173" s="185"/>
      <c r="E173" s="185"/>
    </row>
    <row r="174" spans="1:5" ht="15" customHeight="1" x14ac:dyDescent="0.2">
      <c r="A174" s="185"/>
      <c r="B174" s="185"/>
      <c r="C174" s="185"/>
      <c r="D174" s="185"/>
      <c r="E174" s="185"/>
    </row>
    <row r="175" spans="1:5" ht="15" customHeight="1" x14ac:dyDescent="0.2">
      <c r="A175" s="97"/>
      <c r="B175" s="97"/>
      <c r="C175" s="97"/>
      <c r="D175" s="97"/>
      <c r="E175" s="97"/>
    </row>
    <row r="176" spans="1:5" ht="15" customHeight="1" x14ac:dyDescent="0.25">
      <c r="A176" s="58" t="s">
        <v>1</v>
      </c>
      <c r="B176" s="54"/>
      <c r="C176" s="54"/>
      <c r="D176" s="54"/>
      <c r="E176" s="54"/>
    </row>
    <row r="177" spans="1:5" ht="15" customHeight="1" x14ac:dyDescent="0.2">
      <c r="A177" s="41" t="s">
        <v>53</v>
      </c>
      <c r="B177" s="40"/>
      <c r="C177" s="40"/>
      <c r="D177" s="40"/>
      <c r="E177" s="42" t="s">
        <v>54</v>
      </c>
    </row>
    <row r="178" spans="1:5" ht="15" customHeight="1" x14ac:dyDescent="0.25">
      <c r="A178" s="60"/>
      <c r="B178" s="58"/>
      <c r="C178" s="54"/>
      <c r="D178" s="54"/>
      <c r="E178" s="86"/>
    </row>
    <row r="179" spans="1:5" ht="15" customHeight="1" x14ac:dyDescent="0.2">
      <c r="B179" s="63" t="s">
        <v>61</v>
      </c>
      <c r="C179" s="63" t="s">
        <v>48</v>
      </c>
      <c r="D179" s="99" t="s">
        <v>49</v>
      </c>
      <c r="E179" s="80" t="s">
        <v>50</v>
      </c>
    </row>
    <row r="180" spans="1:5" ht="15" customHeight="1" x14ac:dyDescent="0.2">
      <c r="B180" s="107">
        <v>35018</v>
      </c>
      <c r="C180" s="82"/>
      <c r="D180" s="83" t="s">
        <v>71</v>
      </c>
      <c r="E180" s="69">
        <f>745189+8402</f>
        <v>753591</v>
      </c>
    </row>
    <row r="181" spans="1:5" ht="15" customHeight="1" x14ac:dyDescent="0.2">
      <c r="B181" s="109"/>
      <c r="C181" s="71" t="s">
        <v>52</v>
      </c>
      <c r="D181" s="103"/>
      <c r="E181" s="95">
        <f>SUM(E180:E180)</f>
        <v>753591</v>
      </c>
    </row>
    <row r="182" spans="1:5" ht="15" customHeight="1" x14ac:dyDescent="0.2"/>
    <row r="183" spans="1:5" ht="15" customHeight="1" x14ac:dyDescent="0.25">
      <c r="A183" s="58" t="s">
        <v>16</v>
      </c>
      <c r="B183" s="54"/>
      <c r="C183" s="54"/>
      <c r="D183" s="54"/>
      <c r="E183" s="60"/>
    </row>
    <row r="184" spans="1:5" ht="15" customHeight="1" x14ac:dyDescent="0.2">
      <c r="A184" s="41" t="s">
        <v>166</v>
      </c>
      <c r="B184" s="162"/>
      <c r="E184" t="s">
        <v>167</v>
      </c>
    </row>
    <row r="185" spans="1:5" ht="15" customHeight="1" x14ac:dyDescent="0.25">
      <c r="A185" s="60"/>
      <c r="B185" s="58"/>
      <c r="C185" s="54"/>
      <c r="D185" s="54"/>
      <c r="E185" s="86"/>
    </row>
    <row r="186" spans="1:5" ht="15" customHeight="1" x14ac:dyDescent="0.2">
      <c r="B186" s="63" t="s">
        <v>61</v>
      </c>
      <c r="C186" s="63" t="s">
        <v>48</v>
      </c>
      <c r="D186" s="99" t="s">
        <v>49</v>
      </c>
      <c r="E186" s="63" t="s">
        <v>50</v>
      </c>
    </row>
    <row r="187" spans="1:5" ht="15" customHeight="1" x14ac:dyDescent="0.2">
      <c r="B187" s="158">
        <v>35018</v>
      </c>
      <c r="C187" s="101"/>
      <c r="D187" s="83" t="s">
        <v>72</v>
      </c>
      <c r="E187" s="69">
        <v>753591</v>
      </c>
    </row>
    <row r="188" spans="1:5" ht="15" customHeight="1" x14ac:dyDescent="0.2">
      <c r="B188" s="102"/>
      <c r="C188" s="71" t="s">
        <v>52</v>
      </c>
      <c r="D188" s="103"/>
      <c r="E188" s="95">
        <f>SUM(E187:E187)</f>
        <v>753591</v>
      </c>
    </row>
    <row r="189" spans="1:5" ht="15" customHeight="1" x14ac:dyDescent="0.2"/>
    <row r="190" spans="1:5" ht="15" customHeight="1" x14ac:dyDescent="0.2"/>
    <row r="191" spans="1:5" ht="15" customHeight="1" x14ac:dyDescent="0.25">
      <c r="A191" s="37" t="s">
        <v>287</v>
      </c>
    </row>
    <row r="192" spans="1:5" ht="15" customHeight="1" x14ac:dyDescent="0.2">
      <c r="A192" s="186" t="s">
        <v>44</v>
      </c>
      <c r="B192" s="186"/>
      <c r="C192" s="186"/>
      <c r="D192" s="186"/>
      <c r="E192" s="186"/>
    </row>
    <row r="193" spans="1:5" ht="15" customHeight="1" x14ac:dyDescent="0.2">
      <c r="A193" s="186" t="s">
        <v>285</v>
      </c>
      <c r="B193" s="186"/>
      <c r="C193" s="186"/>
      <c r="D193" s="186"/>
      <c r="E193" s="186"/>
    </row>
    <row r="194" spans="1:5" ht="15" customHeight="1" x14ac:dyDescent="0.2">
      <c r="A194" s="185" t="s">
        <v>288</v>
      </c>
      <c r="B194" s="185"/>
      <c r="C194" s="185"/>
      <c r="D194" s="185"/>
      <c r="E194" s="185"/>
    </row>
    <row r="195" spans="1:5" ht="15" customHeight="1" x14ac:dyDescent="0.2">
      <c r="A195" s="185"/>
      <c r="B195" s="185"/>
      <c r="C195" s="185"/>
      <c r="D195" s="185"/>
      <c r="E195" s="185"/>
    </row>
    <row r="196" spans="1:5" ht="15" customHeight="1" x14ac:dyDescent="0.2">
      <c r="A196" s="185"/>
      <c r="B196" s="185"/>
      <c r="C196" s="185"/>
      <c r="D196" s="185"/>
      <c r="E196" s="185"/>
    </row>
    <row r="197" spans="1:5" ht="15" customHeight="1" x14ac:dyDescent="0.2">
      <c r="A197" s="185"/>
      <c r="B197" s="185"/>
      <c r="C197" s="185"/>
      <c r="D197" s="185"/>
      <c r="E197" s="185"/>
    </row>
    <row r="198" spans="1:5" ht="15" customHeight="1" x14ac:dyDescent="0.2">
      <c r="A198" s="185"/>
      <c r="B198" s="185"/>
      <c r="C198" s="185"/>
      <c r="D198" s="185"/>
      <c r="E198" s="185"/>
    </row>
    <row r="199" spans="1:5" ht="15" customHeight="1" x14ac:dyDescent="0.2">
      <c r="A199" s="185"/>
      <c r="B199" s="185"/>
      <c r="C199" s="185"/>
      <c r="D199" s="185"/>
      <c r="E199" s="185"/>
    </row>
    <row r="200" spans="1:5" ht="15" customHeight="1" x14ac:dyDescent="0.2">
      <c r="A200" s="185"/>
      <c r="B200" s="185"/>
      <c r="C200" s="185"/>
      <c r="D200" s="185"/>
      <c r="E200" s="185"/>
    </row>
    <row r="201" spans="1:5" ht="15" customHeight="1" x14ac:dyDescent="0.2">
      <c r="A201" s="97"/>
      <c r="B201" s="97"/>
      <c r="C201" s="97"/>
      <c r="D201" s="97"/>
      <c r="E201" s="97"/>
    </row>
    <row r="202" spans="1:5" ht="15" customHeight="1" x14ac:dyDescent="0.25">
      <c r="A202" s="58" t="s">
        <v>1</v>
      </c>
      <c r="B202" s="54"/>
      <c r="C202" s="54"/>
      <c r="D202" s="54"/>
      <c r="E202" s="54"/>
    </row>
    <row r="203" spans="1:5" ht="15" customHeight="1" x14ac:dyDescent="0.2">
      <c r="A203" s="41" t="s">
        <v>53</v>
      </c>
      <c r="B203" s="40"/>
      <c r="C203" s="40"/>
      <c r="D203" s="40"/>
      <c r="E203" s="42" t="s">
        <v>54</v>
      </c>
    </row>
    <row r="204" spans="1:5" ht="15" customHeight="1" x14ac:dyDescent="0.25">
      <c r="A204" s="60"/>
      <c r="B204" s="58"/>
      <c r="C204" s="54"/>
      <c r="D204" s="54"/>
      <c r="E204" s="86"/>
    </row>
    <row r="205" spans="1:5" ht="15" customHeight="1" x14ac:dyDescent="0.2">
      <c r="B205" s="63" t="s">
        <v>61</v>
      </c>
      <c r="C205" s="63" t="s">
        <v>48</v>
      </c>
      <c r="D205" s="99" t="s">
        <v>49</v>
      </c>
      <c r="E205" s="80" t="s">
        <v>50</v>
      </c>
    </row>
    <row r="206" spans="1:5" ht="15" customHeight="1" x14ac:dyDescent="0.2">
      <c r="B206" s="107">
        <v>35500</v>
      </c>
      <c r="C206" s="82"/>
      <c r="D206" s="52" t="s">
        <v>104</v>
      </c>
      <c r="E206" s="69">
        <v>2000000</v>
      </c>
    </row>
    <row r="207" spans="1:5" ht="15" customHeight="1" x14ac:dyDescent="0.2">
      <c r="B207" s="109"/>
      <c r="C207" s="71" t="s">
        <v>52</v>
      </c>
      <c r="D207" s="103"/>
      <c r="E207" s="95">
        <f>SUM(E206:E206)</f>
        <v>2000000</v>
      </c>
    </row>
    <row r="208" spans="1:5" ht="15" customHeight="1" x14ac:dyDescent="0.2"/>
    <row r="209" spans="1:5" ht="15" customHeight="1" x14ac:dyDescent="0.2"/>
    <row r="210" spans="1:5" ht="15" customHeight="1" x14ac:dyDescent="0.25">
      <c r="A210" s="58" t="s">
        <v>16</v>
      </c>
      <c r="B210" s="54"/>
      <c r="C210" s="54"/>
      <c r="D210" s="54"/>
      <c r="E210" s="60"/>
    </row>
    <row r="211" spans="1:5" ht="15" customHeight="1" x14ac:dyDescent="0.2">
      <c r="A211" s="41" t="s">
        <v>166</v>
      </c>
      <c r="B211" s="162"/>
      <c r="E211" t="s">
        <v>167</v>
      </c>
    </row>
    <row r="212" spans="1:5" ht="15" customHeight="1" x14ac:dyDescent="0.25">
      <c r="A212" s="60"/>
      <c r="B212" s="58"/>
      <c r="C212" s="54"/>
      <c r="D212" s="54"/>
      <c r="E212" s="86"/>
    </row>
    <row r="213" spans="1:5" ht="15" customHeight="1" x14ac:dyDescent="0.2">
      <c r="B213" s="63" t="s">
        <v>61</v>
      </c>
      <c r="C213" s="63" t="s">
        <v>48</v>
      </c>
      <c r="D213" s="99" t="s">
        <v>49</v>
      </c>
      <c r="E213" s="63" t="s">
        <v>50</v>
      </c>
    </row>
    <row r="214" spans="1:5" ht="15" customHeight="1" x14ac:dyDescent="0.2">
      <c r="B214" s="158">
        <v>35500</v>
      </c>
      <c r="C214" s="101"/>
      <c r="D214" s="88" t="s">
        <v>273</v>
      </c>
      <c r="E214" s="69">
        <v>2000000</v>
      </c>
    </row>
    <row r="215" spans="1:5" ht="15" customHeight="1" x14ac:dyDescent="0.2">
      <c r="B215" s="102"/>
      <c r="C215" s="71" t="s">
        <v>52</v>
      </c>
      <c r="D215" s="103"/>
      <c r="E215" s="95">
        <f>SUM(E214:E214)</f>
        <v>2000000</v>
      </c>
    </row>
    <row r="216" spans="1:5" ht="15" customHeight="1" x14ac:dyDescent="0.2"/>
    <row r="217" spans="1:5" ht="15" customHeight="1" x14ac:dyDescent="0.2"/>
    <row r="218" spans="1:5" ht="15" customHeight="1" x14ac:dyDescent="0.25">
      <c r="A218" s="37" t="s">
        <v>289</v>
      </c>
    </row>
    <row r="219" spans="1:5" ht="15" customHeight="1" x14ac:dyDescent="0.2">
      <c r="A219" s="188" t="s">
        <v>290</v>
      </c>
      <c r="B219" s="188"/>
      <c r="C219" s="188"/>
      <c r="D219" s="188"/>
      <c r="E219" s="188"/>
    </row>
    <row r="220" spans="1:5" ht="15" customHeight="1" x14ac:dyDescent="0.2">
      <c r="A220" s="187" t="s">
        <v>291</v>
      </c>
      <c r="B220" s="187"/>
      <c r="C220" s="187"/>
      <c r="D220" s="187"/>
      <c r="E220" s="187"/>
    </row>
    <row r="221" spans="1:5" ht="15" customHeight="1" x14ac:dyDescent="0.2">
      <c r="A221" s="187"/>
      <c r="B221" s="187"/>
      <c r="C221" s="187"/>
      <c r="D221" s="187"/>
      <c r="E221" s="187"/>
    </row>
    <row r="222" spans="1:5" ht="15" customHeight="1" x14ac:dyDescent="0.2">
      <c r="A222" s="187"/>
      <c r="B222" s="187"/>
      <c r="C222" s="187"/>
      <c r="D222" s="187"/>
      <c r="E222" s="187"/>
    </row>
    <row r="223" spans="1:5" ht="15" customHeight="1" x14ac:dyDescent="0.2">
      <c r="A223" s="187"/>
      <c r="B223" s="187"/>
      <c r="C223" s="187"/>
      <c r="D223" s="187"/>
      <c r="E223" s="187"/>
    </row>
    <row r="224" spans="1:5" ht="15" customHeight="1" x14ac:dyDescent="0.2">
      <c r="A224" s="187"/>
      <c r="B224" s="187"/>
      <c r="C224" s="187"/>
      <c r="D224" s="187"/>
      <c r="E224" s="187"/>
    </row>
    <row r="225" spans="1:5" ht="15" customHeight="1" x14ac:dyDescent="0.2">
      <c r="A225" s="187"/>
      <c r="B225" s="187"/>
      <c r="C225" s="187"/>
      <c r="D225" s="187"/>
      <c r="E225" s="187"/>
    </row>
    <row r="226" spans="1:5" ht="15" customHeight="1" x14ac:dyDescent="0.2">
      <c r="A226" s="187"/>
      <c r="B226" s="187"/>
      <c r="C226" s="187"/>
      <c r="D226" s="187"/>
      <c r="E226" s="187"/>
    </row>
    <row r="227" spans="1:5" ht="15" customHeight="1" x14ac:dyDescent="0.2"/>
    <row r="228" spans="1:5" ht="15" customHeight="1" x14ac:dyDescent="0.25">
      <c r="A228" s="58" t="s">
        <v>1</v>
      </c>
      <c r="B228" s="40"/>
      <c r="C228" s="40"/>
      <c r="D228" s="40"/>
      <c r="E228" s="40"/>
    </row>
    <row r="229" spans="1:5" ht="15" customHeight="1" x14ac:dyDescent="0.2">
      <c r="A229" s="77" t="s">
        <v>59</v>
      </c>
      <c r="B229" s="40"/>
      <c r="C229" s="40"/>
      <c r="D229" s="40"/>
      <c r="E229" s="42" t="s">
        <v>268</v>
      </c>
    </row>
    <row r="230" spans="1:5" ht="15" customHeight="1" x14ac:dyDescent="0.25">
      <c r="A230" s="39"/>
      <c r="B230" s="59"/>
      <c r="C230" s="40"/>
      <c r="D230" s="40"/>
      <c r="E230" s="44"/>
    </row>
    <row r="231" spans="1:5" ht="15" customHeight="1" x14ac:dyDescent="0.2">
      <c r="A231" s="134"/>
      <c r="B231" s="63" t="s">
        <v>61</v>
      </c>
      <c r="C231" s="47" t="s">
        <v>48</v>
      </c>
      <c r="D231" s="48" t="s">
        <v>49</v>
      </c>
      <c r="E231" s="63" t="s">
        <v>50</v>
      </c>
    </row>
    <row r="232" spans="1:5" ht="15" customHeight="1" x14ac:dyDescent="0.2">
      <c r="A232" s="134"/>
      <c r="B232" s="81">
        <v>104113013</v>
      </c>
      <c r="C232" s="51"/>
      <c r="D232" s="83" t="s">
        <v>71</v>
      </c>
      <c r="E232" s="132">
        <v>3862867.44</v>
      </c>
    </row>
    <row r="233" spans="1:5" ht="15" customHeight="1" x14ac:dyDescent="0.2">
      <c r="A233" s="134"/>
      <c r="B233" s="81">
        <v>104513013</v>
      </c>
      <c r="C233" s="51"/>
      <c r="D233" s="83" t="s">
        <v>71</v>
      </c>
      <c r="E233" s="132">
        <v>32834373.219999999</v>
      </c>
    </row>
    <row r="234" spans="1:5" ht="15" customHeight="1" x14ac:dyDescent="0.2">
      <c r="A234" s="94"/>
      <c r="B234" s="107"/>
      <c r="C234" s="55" t="s">
        <v>52</v>
      </c>
      <c r="D234" s="56"/>
      <c r="E234" s="57">
        <f>SUM(E232:E233)</f>
        <v>36697240.659999996</v>
      </c>
    </row>
    <row r="235" spans="1:5" ht="15" customHeight="1" x14ac:dyDescent="0.2">
      <c r="A235" s="59"/>
      <c r="B235" s="94"/>
      <c r="C235" s="152"/>
      <c r="D235" s="40"/>
      <c r="E235" s="159"/>
    </row>
    <row r="236" spans="1:5" ht="15" customHeight="1" x14ac:dyDescent="0.25">
      <c r="A236" s="39" t="s">
        <v>16</v>
      </c>
      <c r="B236" s="40"/>
      <c r="C236" s="40"/>
      <c r="D236" s="40"/>
      <c r="E236" s="40"/>
    </row>
    <row r="237" spans="1:5" ht="15" customHeight="1" x14ac:dyDescent="0.2">
      <c r="A237" s="77" t="s">
        <v>59</v>
      </c>
      <c r="B237" s="40"/>
      <c r="C237" s="40"/>
      <c r="D237" s="40"/>
      <c r="E237" s="42" t="s">
        <v>268</v>
      </c>
    </row>
    <row r="238" spans="1:5" ht="15" customHeight="1" x14ac:dyDescent="0.25">
      <c r="A238" s="39"/>
      <c r="B238" s="59"/>
      <c r="C238" s="40"/>
      <c r="D238" s="40"/>
      <c r="E238" s="44"/>
    </row>
    <row r="239" spans="1:5" ht="15" customHeight="1" x14ac:dyDescent="0.2">
      <c r="A239" s="134"/>
      <c r="B239" s="45"/>
      <c r="C239" s="47" t="s">
        <v>48</v>
      </c>
      <c r="D239" s="48" t="s">
        <v>55</v>
      </c>
      <c r="E239" s="63" t="s">
        <v>50</v>
      </c>
    </row>
    <row r="240" spans="1:5" ht="15" customHeight="1" x14ac:dyDescent="0.2">
      <c r="A240" s="134"/>
      <c r="B240" s="66"/>
      <c r="C240" s="51">
        <v>4374</v>
      </c>
      <c r="D240" s="88" t="s">
        <v>87</v>
      </c>
      <c r="E240" s="132">
        <v>36697240.659999996</v>
      </c>
    </row>
    <row r="241" spans="1:5" ht="15" customHeight="1" x14ac:dyDescent="0.2">
      <c r="A241" s="94"/>
      <c r="B241" s="94"/>
      <c r="C241" s="55" t="s">
        <v>52</v>
      </c>
      <c r="D241" s="56"/>
      <c r="E241" s="57">
        <f>SUM(E240:E240)</f>
        <v>36697240.659999996</v>
      </c>
    </row>
    <row r="242" spans="1:5" ht="15" customHeight="1" x14ac:dyDescent="0.2"/>
    <row r="243" spans="1:5" ht="15" customHeight="1" x14ac:dyDescent="0.2"/>
    <row r="244" spans="1:5" ht="15" customHeight="1" x14ac:dyDescent="0.25">
      <c r="A244" s="104" t="s">
        <v>292</v>
      </c>
    </row>
    <row r="245" spans="1:5" ht="15" customHeight="1" x14ac:dyDescent="0.2">
      <c r="A245" s="188" t="s">
        <v>290</v>
      </c>
      <c r="B245" s="188"/>
      <c r="C245" s="188"/>
      <c r="D245" s="188"/>
      <c r="E245" s="188"/>
    </row>
    <row r="246" spans="1:5" ht="15" customHeight="1" x14ac:dyDescent="0.2">
      <c r="A246" s="186" t="s">
        <v>89</v>
      </c>
      <c r="B246" s="186"/>
      <c r="C246" s="186"/>
      <c r="D246" s="186"/>
      <c r="E246" s="186"/>
    </row>
    <row r="247" spans="1:5" ht="15" customHeight="1" x14ac:dyDescent="0.2">
      <c r="A247" s="187" t="s">
        <v>293</v>
      </c>
      <c r="B247" s="187"/>
      <c r="C247" s="187"/>
      <c r="D247" s="187"/>
      <c r="E247" s="187"/>
    </row>
    <row r="248" spans="1:5" ht="15" customHeight="1" x14ac:dyDescent="0.2">
      <c r="A248" s="187"/>
      <c r="B248" s="187"/>
      <c r="C248" s="187"/>
      <c r="D248" s="187"/>
      <c r="E248" s="187"/>
    </row>
    <row r="249" spans="1:5" ht="15" customHeight="1" x14ac:dyDescent="0.2">
      <c r="A249" s="187"/>
      <c r="B249" s="187"/>
      <c r="C249" s="187"/>
      <c r="D249" s="187"/>
      <c r="E249" s="187"/>
    </row>
    <row r="250" spans="1:5" ht="15" customHeight="1" x14ac:dyDescent="0.2">
      <c r="A250" s="187"/>
      <c r="B250" s="187"/>
      <c r="C250" s="187"/>
      <c r="D250" s="187"/>
      <c r="E250" s="187"/>
    </row>
    <row r="251" spans="1:5" ht="15" customHeight="1" x14ac:dyDescent="0.2">
      <c r="A251" s="187"/>
      <c r="B251" s="187"/>
      <c r="C251" s="187"/>
      <c r="D251" s="187"/>
      <c r="E251" s="187"/>
    </row>
    <row r="252" spans="1:5" ht="15" customHeight="1" x14ac:dyDescent="0.2">
      <c r="A252" s="187"/>
      <c r="B252" s="187"/>
      <c r="C252" s="187"/>
      <c r="D252" s="187"/>
      <c r="E252" s="187"/>
    </row>
    <row r="253" spans="1:5" ht="15" customHeight="1" x14ac:dyDescent="0.2">
      <c r="A253" s="187"/>
      <c r="B253" s="187"/>
      <c r="C253" s="187"/>
      <c r="D253" s="187"/>
      <c r="E253" s="187"/>
    </row>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58" t="s">
        <v>1</v>
      </c>
      <c r="B262" s="40"/>
      <c r="C262" s="40"/>
      <c r="D262" s="40"/>
      <c r="E262" s="40"/>
    </row>
    <row r="263" spans="1:5" ht="15" customHeight="1" x14ac:dyDescent="0.2">
      <c r="A263" s="77" t="s">
        <v>59</v>
      </c>
      <c r="B263" s="40"/>
      <c r="C263" s="40"/>
      <c r="D263" s="40"/>
      <c r="E263" s="42" t="s">
        <v>130</v>
      </c>
    </row>
    <row r="264" spans="1:5" ht="15" customHeight="1" x14ac:dyDescent="0.25">
      <c r="A264" s="39"/>
      <c r="B264" s="59"/>
      <c r="C264" s="40"/>
      <c r="D264" s="40"/>
      <c r="E264" s="44"/>
    </row>
    <row r="265" spans="1:5" ht="15" customHeight="1" x14ac:dyDescent="0.2">
      <c r="B265" s="47" t="s">
        <v>61</v>
      </c>
      <c r="C265" s="47" t="s">
        <v>48</v>
      </c>
      <c r="D265" s="48" t="s">
        <v>49</v>
      </c>
      <c r="E265" s="63" t="s">
        <v>50</v>
      </c>
    </row>
    <row r="266" spans="1:5" ht="15" customHeight="1" x14ac:dyDescent="0.2">
      <c r="B266" s="81">
        <v>120113014</v>
      </c>
      <c r="C266" s="51"/>
      <c r="D266" s="68" t="s">
        <v>120</v>
      </c>
      <c r="E266" s="132">
        <v>1029247.23</v>
      </c>
    </row>
    <row r="267" spans="1:5" ht="15" customHeight="1" x14ac:dyDescent="0.2">
      <c r="B267" s="81">
        <v>120513014</v>
      </c>
      <c r="C267" s="51"/>
      <c r="D267" s="68" t="s">
        <v>120</v>
      </c>
      <c r="E267" s="132">
        <v>5832400.9199999999</v>
      </c>
    </row>
    <row r="268" spans="1:5" ht="15" customHeight="1" x14ac:dyDescent="0.2">
      <c r="B268" s="133"/>
      <c r="C268" s="55" t="s">
        <v>52</v>
      </c>
      <c r="D268" s="56"/>
      <c r="E268" s="57">
        <f>SUM(E266:E267)</f>
        <v>6861648.1500000004</v>
      </c>
    </row>
    <row r="269" spans="1:5" ht="15" customHeight="1" x14ac:dyDescent="0.2"/>
    <row r="270" spans="1:5" ht="15" customHeight="1" x14ac:dyDescent="0.25">
      <c r="A270" s="39" t="s">
        <v>16</v>
      </c>
      <c r="B270" s="40"/>
      <c r="C270" s="40"/>
      <c r="D270" s="40"/>
      <c r="E270" s="40"/>
    </row>
    <row r="271" spans="1:5" ht="15" customHeight="1" x14ac:dyDescent="0.2">
      <c r="A271" s="77" t="s">
        <v>59</v>
      </c>
      <c r="B271" s="40"/>
      <c r="C271" s="40"/>
      <c r="D271" s="40"/>
      <c r="E271" s="42" t="s">
        <v>130</v>
      </c>
    </row>
    <row r="272" spans="1:5" ht="15" customHeight="1" x14ac:dyDescent="0.25">
      <c r="A272" s="39"/>
      <c r="B272" s="59"/>
      <c r="C272" s="40"/>
      <c r="D272" s="40"/>
      <c r="E272" s="44"/>
    </row>
    <row r="273" spans="1:5" ht="15" customHeight="1" x14ac:dyDescent="0.2">
      <c r="A273" s="134"/>
      <c r="B273" s="45"/>
      <c r="C273" s="47" t="s">
        <v>48</v>
      </c>
      <c r="D273" s="48" t="s">
        <v>55</v>
      </c>
      <c r="E273" s="63" t="s">
        <v>50</v>
      </c>
    </row>
    <row r="274" spans="1:5" ht="15" customHeight="1" x14ac:dyDescent="0.2">
      <c r="A274" s="65"/>
      <c r="B274" s="66"/>
      <c r="C274" s="51">
        <v>3141</v>
      </c>
      <c r="D274" s="126" t="s">
        <v>189</v>
      </c>
      <c r="E274" s="132">
        <v>6071951.5499999998</v>
      </c>
    </row>
    <row r="275" spans="1:5" ht="15" customHeight="1" x14ac:dyDescent="0.2">
      <c r="A275" s="94"/>
      <c r="B275" s="135"/>
      <c r="C275" s="55" t="s">
        <v>52</v>
      </c>
      <c r="D275" s="56"/>
      <c r="E275" s="57">
        <f>SUM(E274:E274)</f>
        <v>6071951.5499999998</v>
      </c>
    </row>
    <row r="276" spans="1:5" ht="15" customHeight="1" x14ac:dyDescent="0.2"/>
    <row r="277" spans="1:5" ht="15" customHeight="1" x14ac:dyDescent="0.2">
      <c r="B277" s="47" t="s">
        <v>61</v>
      </c>
      <c r="C277" s="47" t="s">
        <v>48</v>
      </c>
      <c r="D277" s="112" t="s">
        <v>49</v>
      </c>
      <c r="E277" s="80" t="s">
        <v>50</v>
      </c>
    </row>
    <row r="278" spans="1:5" ht="15" customHeight="1" x14ac:dyDescent="0.2">
      <c r="B278" s="81">
        <v>120113014</v>
      </c>
      <c r="C278" s="67"/>
      <c r="D278" s="105" t="s">
        <v>72</v>
      </c>
      <c r="E278" s="117">
        <v>118454.49</v>
      </c>
    </row>
    <row r="279" spans="1:5" ht="15" customHeight="1" x14ac:dyDescent="0.2">
      <c r="B279" s="81">
        <v>120513014</v>
      </c>
      <c r="C279" s="67"/>
      <c r="D279" s="105" t="s">
        <v>72</v>
      </c>
      <c r="E279" s="117">
        <v>671242.11</v>
      </c>
    </row>
    <row r="280" spans="1:5" ht="15" customHeight="1" x14ac:dyDescent="0.2">
      <c r="B280" s="113"/>
      <c r="C280" s="55" t="s">
        <v>52</v>
      </c>
      <c r="D280" s="114"/>
      <c r="E280" s="115">
        <f>SUM(E278:E279)</f>
        <v>789696.6</v>
      </c>
    </row>
    <row r="281" spans="1:5" ht="15" customHeight="1" x14ac:dyDescent="0.2"/>
    <row r="282" spans="1:5" ht="15" customHeight="1" x14ac:dyDescent="0.2"/>
    <row r="283" spans="1:5" ht="15" customHeight="1" x14ac:dyDescent="0.25">
      <c r="A283" s="104" t="s">
        <v>294</v>
      </c>
    </row>
    <row r="284" spans="1:5" ht="15" customHeight="1" x14ac:dyDescent="0.2">
      <c r="A284" s="186" t="s">
        <v>44</v>
      </c>
      <c r="B284" s="186"/>
      <c r="C284" s="186"/>
      <c r="D284" s="186"/>
      <c r="E284" s="186"/>
    </row>
    <row r="285" spans="1:5" ht="15" customHeight="1" x14ac:dyDescent="0.2">
      <c r="A285" s="186" t="s">
        <v>100</v>
      </c>
      <c r="B285" s="186"/>
      <c r="C285" s="186"/>
      <c r="D285" s="186"/>
      <c r="E285" s="186"/>
    </row>
    <row r="286" spans="1:5" ht="15" customHeight="1" x14ac:dyDescent="0.2">
      <c r="A286" s="187" t="s">
        <v>295</v>
      </c>
      <c r="B286" s="187"/>
      <c r="C286" s="187"/>
      <c r="D286" s="187"/>
      <c r="E286" s="187"/>
    </row>
    <row r="287" spans="1:5" ht="15" customHeight="1" x14ac:dyDescent="0.2">
      <c r="A287" s="187"/>
      <c r="B287" s="187"/>
      <c r="C287" s="187"/>
      <c r="D287" s="187"/>
      <c r="E287" s="187"/>
    </row>
    <row r="288" spans="1:5" ht="15" customHeight="1" x14ac:dyDescent="0.2">
      <c r="A288" s="187"/>
      <c r="B288" s="187"/>
      <c r="C288" s="187"/>
      <c r="D288" s="187"/>
      <c r="E288" s="187"/>
    </row>
    <row r="289" spans="1:5" ht="15" customHeight="1" x14ac:dyDescent="0.2">
      <c r="A289" s="187"/>
      <c r="B289" s="187"/>
      <c r="C289" s="187"/>
      <c r="D289" s="187"/>
      <c r="E289" s="187"/>
    </row>
    <row r="290" spans="1:5" ht="15" customHeight="1" x14ac:dyDescent="0.2">
      <c r="A290" s="187"/>
      <c r="B290" s="187"/>
      <c r="C290" s="187"/>
      <c r="D290" s="187"/>
      <c r="E290" s="187"/>
    </row>
    <row r="291" spans="1:5" ht="15" customHeight="1" x14ac:dyDescent="0.2">
      <c r="A291" s="187"/>
      <c r="B291" s="187"/>
      <c r="C291" s="187"/>
      <c r="D291" s="187"/>
      <c r="E291" s="187"/>
    </row>
    <row r="292" spans="1:5" ht="15" customHeight="1" x14ac:dyDescent="0.2">
      <c r="A292" s="187"/>
      <c r="B292" s="187"/>
      <c r="C292" s="187"/>
      <c r="D292" s="187"/>
      <c r="E292" s="187"/>
    </row>
    <row r="293" spans="1:5" ht="15" customHeight="1" x14ac:dyDescent="0.2">
      <c r="A293" s="187"/>
      <c r="B293" s="187"/>
      <c r="C293" s="187"/>
      <c r="D293" s="187"/>
      <c r="E293" s="187"/>
    </row>
    <row r="294" spans="1:5" ht="15" customHeight="1" x14ac:dyDescent="0.2">
      <c r="A294" s="74"/>
      <c r="B294" s="75"/>
      <c r="C294" s="74"/>
      <c r="D294" s="74"/>
      <c r="E294" s="74"/>
    </row>
    <row r="295" spans="1:5" ht="15" customHeight="1" x14ac:dyDescent="0.25">
      <c r="A295" s="58" t="s">
        <v>1</v>
      </c>
      <c r="B295" s="76"/>
      <c r="C295" s="54"/>
      <c r="D295" s="54"/>
      <c r="E295" s="54"/>
    </row>
    <row r="296" spans="1:5" ht="15" customHeight="1" x14ac:dyDescent="0.2">
      <c r="A296" s="77" t="s">
        <v>59</v>
      </c>
      <c r="B296" s="54"/>
      <c r="C296" s="54"/>
      <c r="D296" s="54"/>
      <c r="E296" s="78" t="s">
        <v>269</v>
      </c>
    </row>
    <row r="297" spans="1:5" ht="15" customHeight="1" x14ac:dyDescent="0.25">
      <c r="A297" s="59"/>
      <c r="B297" s="79"/>
      <c r="C297" s="40"/>
      <c r="D297" s="40"/>
      <c r="E297" s="44"/>
    </row>
    <row r="298" spans="1:5" ht="15" customHeight="1" x14ac:dyDescent="0.2">
      <c r="B298" s="47" t="s">
        <v>61</v>
      </c>
      <c r="C298" s="47" t="s">
        <v>48</v>
      </c>
      <c r="D298" s="48" t="s">
        <v>49</v>
      </c>
      <c r="E298" s="80" t="s">
        <v>50</v>
      </c>
    </row>
    <row r="299" spans="1:5" ht="15" customHeight="1" x14ac:dyDescent="0.2">
      <c r="B299" s="81">
        <v>110117051</v>
      </c>
      <c r="C299" s="108"/>
      <c r="D299" s="83" t="s">
        <v>71</v>
      </c>
      <c r="E299" s="69">
        <v>14974.53</v>
      </c>
    </row>
    <row r="300" spans="1:5" ht="15" customHeight="1" x14ac:dyDescent="0.2">
      <c r="B300" s="84"/>
      <c r="C300" s="55" t="s">
        <v>52</v>
      </c>
      <c r="D300" s="56"/>
      <c r="E300" s="57">
        <f>SUM(E299:E299)</f>
        <v>14974.53</v>
      </c>
    </row>
    <row r="301" spans="1:5" ht="15" customHeight="1" x14ac:dyDescent="0.2"/>
    <row r="302" spans="1:5" ht="15" customHeight="1" x14ac:dyDescent="0.25">
      <c r="A302" s="39" t="s">
        <v>16</v>
      </c>
      <c r="B302" s="40"/>
      <c r="C302" s="40"/>
      <c r="D302" s="40"/>
      <c r="E302" s="40"/>
    </row>
    <row r="303" spans="1:5" ht="15" customHeight="1" x14ac:dyDescent="0.2">
      <c r="A303" s="41" t="s">
        <v>84</v>
      </c>
      <c r="E303" t="s">
        <v>85</v>
      </c>
    </row>
    <row r="304" spans="1:5" ht="15" customHeight="1" x14ac:dyDescent="0.25">
      <c r="A304" s="39"/>
      <c r="B304" s="59"/>
      <c r="C304" s="40"/>
      <c r="D304" s="40"/>
      <c r="E304" s="44"/>
    </row>
    <row r="305" spans="1:5" ht="15" customHeight="1" x14ac:dyDescent="0.2">
      <c r="A305" s="46"/>
      <c r="B305" s="46"/>
      <c r="C305" s="47" t="s">
        <v>48</v>
      </c>
      <c r="D305" s="64" t="s">
        <v>55</v>
      </c>
      <c r="E305" s="80" t="s">
        <v>50</v>
      </c>
    </row>
    <row r="306" spans="1:5" ht="15" customHeight="1" x14ac:dyDescent="0.2">
      <c r="A306" s="163"/>
      <c r="B306" s="50"/>
      <c r="C306" s="51">
        <v>6172</v>
      </c>
      <c r="D306" s="88" t="s">
        <v>121</v>
      </c>
      <c r="E306" s="132">
        <f>11157.76+2767.13+1004.2</f>
        <v>14929.09</v>
      </c>
    </row>
    <row r="307" spans="1:5" ht="15" customHeight="1" x14ac:dyDescent="0.2">
      <c r="A307" s="163"/>
      <c r="B307" s="50"/>
      <c r="C307" s="51">
        <v>6172</v>
      </c>
      <c r="D307" s="88" t="s">
        <v>87</v>
      </c>
      <c r="E307" s="132">
        <f>32.09+13.35</f>
        <v>45.440000000000005</v>
      </c>
    </row>
    <row r="308" spans="1:5" ht="15" customHeight="1" x14ac:dyDescent="0.2">
      <c r="A308" s="87"/>
      <c r="B308" s="50"/>
      <c r="C308" s="55" t="s">
        <v>52</v>
      </c>
      <c r="D308" s="56"/>
      <c r="E308" s="57">
        <f>SUM(E306:E307)</f>
        <v>14974.53</v>
      </c>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104" t="s">
        <v>296</v>
      </c>
    </row>
    <row r="315" spans="1:5" ht="15" customHeight="1" x14ac:dyDescent="0.2">
      <c r="A315" s="186" t="s">
        <v>44</v>
      </c>
      <c r="B315" s="186"/>
      <c r="C315" s="186"/>
      <c r="D315" s="186"/>
      <c r="E315" s="186"/>
    </row>
    <row r="316" spans="1:5" ht="15" customHeight="1" x14ac:dyDescent="0.2">
      <c r="A316" s="186" t="s">
        <v>297</v>
      </c>
      <c r="B316" s="186"/>
      <c r="C316" s="186"/>
      <c r="D316" s="186"/>
      <c r="E316" s="186"/>
    </row>
    <row r="317" spans="1:5" ht="15" customHeight="1" x14ac:dyDescent="0.2">
      <c r="A317" s="187" t="s">
        <v>298</v>
      </c>
      <c r="B317" s="187"/>
      <c r="C317" s="187"/>
      <c r="D317" s="187"/>
      <c r="E317" s="187"/>
    </row>
    <row r="318" spans="1:5" ht="15" customHeight="1" x14ac:dyDescent="0.2">
      <c r="A318" s="187"/>
      <c r="B318" s="187"/>
      <c r="C318" s="187"/>
      <c r="D318" s="187"/>
      <c r="E318" s="187"/>
    </row>
    <row r="319" spans="1:5" ht="15" customHeight="1" x14ac:dyDescent="0.2">
      <c r="A319" s="187"/>
      <c r="B319" s="187"/>
      <c r="C319" s="187"/>
      <c r="D319" s="187"/>
      <c r="E319" s="187"/>
    </row>
    <row r="320" spans="1:5" ht="15" customHeight="1" x14ac:dyDescent="0.2">
      <c r="A320" s="187"/>
      <c r="B320" s="187"/>
      <c r="C320" s="187"/>
      <c r="D320" s="187"/>
      <c r="E320" s="187"/>
    </row>
    <row r="321" spans="1:5" ht="15" customHeight="1" x14ac:dyDescent="0.2">
      <c r="A321" s="187"/>
      <c r="B321" s="187"/>
      <c r="C321" s="187"/>
      <c r="D321" s="187"/>
      <c r="E321" s="187"/>
    </row>
    <row r="322" spans="1:5" ht="15" customHeight="1" x14ac:dyDescent="0.2">
      <c r="A322" s="187"/>
      <c r="B322" s="187"/>
      <c r="C322" s="187"/>
      <c r="D322" s="187"/>
      <c r="E322" s="187"/>
    </row>
    <row r="323" spans="1:5" ht="15" customHeight="1" x14ac:dyDescent="0.2">
      <c r="A323" s="187"/>
      <c r="B323" s="187"/>
      <c r="C323" s="187"/>
      <c r="D323" s="187"/>
      <c r="E323" s="187"/>
    </row>
    <row r="324" spans="1:5" ht="15" customHeight="1" x14ac:dyDescent="0.2">
      <c r="A324" s="187"/>
      <c r="B324" s="187"/>
      <c r="C324" s="187"/>
      <c r="D324" s="187"/>
      <c r="E324" s="187"/>
    </row>
    <row r="325" spans="1:5" ht="15" customHeight="1" x14ac:dyDescent="0.2">
      <c r="A325" s="74"/>
      <c r="B325" s="75"/>
      <c r="C325" s="74"/>
      <c r="D325" s="74"/>
      <c r="E325" s="74"/>
    </row>
    <row r="326" spans="1:5" ht="15" customHeight="1" x14ac:dyDescent="0.25">
      <c r="A326" s="58" t="s">
        <v>1</v>
      </c>
      <c r="B326" s="76"/>
      <c r="C326" s="54"/>
      <c r="D326" s="54"/>
      <c r="E326" s="54"/>
    </row>
    <row r="327" spans="1:5" ht="15" customHeight="1" x14ac:dyDescent="0.2">
      <c r="A327" s="77" t="s">
        <v>59</v>
      </c>
      <c r="B327" s="54"/>
      <c r="C327" s="54"/>
      <c r="D327" s="54"/>
      <c r="E327" s="78" t="s">
        <v>269</v>
      </c>
    </row>
    <row r="328" spans="1:5" ht="15" customHeight="1" x14ac:dyDescent="0.25">
      <c r="A328" s="59"/>
      <c r="B328" s="79"/>
      <c r="C328" s="40"/>
      <c r="D328" s="40"/>
      <c r="E328" s="44"/>
    </row>
    <row r="329" spans="1:5" ht="15" customHeight="1" x14ac:dyDescent="0.2">
      <c r="B329" s="47" t="s">
        <v>61</v>
      </c>
      <c r="C329" s="47" t="s">
        <v>48</v>
      </c>
      <c r="D329" s="48" t="s">
        <v>49</v>
      </c>
      <c r="E329" s="80" t="s">
        <v>50</v>
      </c>
    </row>
    <row r="330" spans="1:5" ht="15" customHeight="1" x14ac:dyDescent="0.2">
      <c r="B330" s="81">
        <v>110595113</v>
      </c>
      <c r="C330" s="108"/>
      <c r="D330" s="92" t="s">
        <v>108</v>
      </c>
      <c r="E330" s="69">
        <v>242589.27</v>
      </c>
    </row>
    <row r="331" spans="1:5" ht="15" customHeight="1" x14ac:dyDescent="0.2">
      <c r="B331" s="84"/>
      <c r="C331" s="55" t="s">
        <v>52</v>
      </c>
      <c r="D331" s="56"/>
      <c r="E331" s="57">
        <f>SUM(E330:E330)</f>
        <v>242589.27</v>
      </c>
    </row>
    <row r="332" spans="1:5" ht="15" customHeight="1" x14ac:dyDescent="0.2"/>
    <row r="333" spans="1:5" ht="15" customHeight="1" x14ac:dyDescent="0.25">
      <c r="A333" s="39" t="s">
        <v>16</v>
      </c>
      <c r="B333" s="40"/>
      <c r="C333" s="40"/>
      <c r="D333" s="40"/>
      <c r="E333" s="40"/>
    </row>
    <row r="334" spans="1:5" ht="15" customHeight="1" x14ac:dyDescent="0.2">
      <c r="A334" s="41" t="s">
        <v>84</v>
      </c>
      <c r="E334" t="s">
        <v>85</v>
      </c>
    </row>
    <row r="335" spans="1:5" ht="15" customHeight="1" x14ac:dyDescent="0.25">
      <c r="A335" s="39"/>
      <c r="B335" s="59"/>
      <c r="C335" s="40"/>
      <c r="D335" s="40"/>
      <c r="E335" s="44"/>
    </row>
    <row r="336" spans="1:5" ht="15" customHeight="1" x14ac:dyDescent="0.2">
      <c r="A336" s="46"/>
      <c r="B336" s="46"/>
      <c r="C336" s="47" t="s">
        <v>48</v>
      </c>
      <c r="D336" s="64" t="s">
        <v>55</v>
      </c>
      <c r="E336" s="80" t="s">
        <v>50</v>
      </c>
    </row>
    <row r="337" spans="1:5" ht="15" customHeight="1" x14ac:dyDescent="0.2">
      <c r="A337" s="163"/>
      <c r="B337" s="50"/>
      <c r="C337" s="51">
        <v>6172</v>
      </c>
      <c r="D337" s="88" t="s">
        <v>121</v>
      </c>
      <c r="E337" s="132">
        <f>180756.98+44827.73+16268.13</f>
        <v>241852.84000000003</v>
      </c>
    </row>
    <row r="338" spans="1:5" ht="15" customHeight="1" x14ac:dyDescent="0.2">
      <c r="A338" s="163"/>
      <c r="B338" s="50"/>
      <c r="C338" s="51">
        <v>6172</v>
      </c>
      <c r="D338" s="88" t="s">
        <v>87</v>
      </c>
      <c r="E338" s="132">
        <f>216.3+520.13</f>
        <v>736.43000000000006</v>
      </c>
    </row>
    <row r="339" spans="1:5" ht="15" customHeight="1" x14ac:dyDescent="0.2">
      <c r="A339" s="87"/>
      <c r="B339" s="50"/>
      <c r="C339" s="55" t="s">
        <v>52</v>
      </c>
      <c r="D339" s="56"/>
      <c r="E339" s="57">
        <f>SUM(E337:E338)</f>
        <v>242589.27000000002</v>
      </c>
    </row>
    <row r="340" spans="1:5" ht="15" customHeight="1" x14ac:dyDescent="0.2"/>
    <row r="341" spans="1:5" ht="15" customHeight="1" x14ac:dyDescent="0.2"/>
    <row r="342" spans="1:5" ht="15" customHeight="1" x14ac:dyDescent="0.25">
      <c r="A342" s="104" t="s">
        <v>299</v>
      </c>
    </row>
    <row r="343" spans="1:5" ht="15" customHeight="1" x14ac:dyDescent="0.2">
      <c r="A343" s="186" t="s">
        <v>123</v>
      </c>
      <c r="B343" s="186"/>
      <c r="C343" s="186"/>
      <c r="D343" s="186"/>
      <c r="E343" s="186"/>
    </row>
    <row r="344" spans="1:5" ht="15" customHeight="1" x14ac:dyDescent="0.2">
      <c r="A344" s="185" t="s">
        <v>300</v>
      </c>
      <c r="B344" s="185"/>
      <c r="C344" s="185"/>
      <c r="D344" s="185"/>
      <c r="E344" s="185"/>
    </row>
    <row r="345" spans="1:5" ht="15" customHeight="1" x14ac:dyDescent="0.2">
      <c r="A345" s="185"/>
      <c r="B345" s="185"/>
      <c r="C345" s="185"/>
      <c r="D345" s="185"/>
      <c r="E345" s="185"/>
    </row>
    <row r="346" spans="1:5" ht="15" customHeight="1" x14ac:dyDescent="0.2">
      <c r="A346" s="185"/>
      <c r="B346" s="185"/>
      <c r="C346" s="185"/>
      <c r="D346" s="185"/>
      <c r="E346" s="185"/>
    </row>
    <row r="347" spans="1:5" ht="15" customHeight="1" x14ac:dyDescent="0.2">
      <c r="A347" s="185"/>
      <c r="B347" s="185"/>
      <c r="C347" s="185"/>
      <c r="D347" s="185"/>
      <c r="E347" s="185"/>
    </row>
    <row r="348" spans="1:5" ht="15" customHeight="1" x14ac:dyDescent="0.2">
      <c r="A348" s="185"/>
      <c r="B348" s="185"/>
      <c r="C348" s="185"/>
      <c r="D348" s="185"/>
      <c r="E348" s="185"/>
    </row>
    <row r="349" spans="1:5" ht="15" customHeight="1" x14ac:dyDescent="0.2">
      <c r="A349" s="185"/>
      <c r="B349" s="185"/>
      <c r="C349" s="185"/>
      <c r="D349" s="185"/>
      <c r="E349" s="185"/>
    </row>
    <row r="350" spans="1:5" ht="15" customHeight="1" x14ac:dyDescent="0.2">
      <c r="A350" s="185"/>
      <c r="B350" s="185"/>
      <c r="C350" s="185"/>
      <c r="D350" s="185"/>
      <c r="E350" s="185"/>
    </row>
    <row r="351" spans="1:5" ht="15" customHeight="1" x14ac:dyDescent="0.2">
      <c r="A351" s="185"/>
      <c r="B351" s="185"/>
      <c r="C351" s="185"/>
      <c r="D351" s="185"/>
      <c r="E351" s="185"/>
    </row>
    <row r="352" spans="1:5" ht="15" customHeight="1" x14ac:dyDescent="0.25">
      <c r="A352" s="37"/>
    </row>
    <row r="353" spans="1:5" ht="15" customHeight="1" x14ac:dyDescent="0.25">
      <c r="A353" s="58" t="s">
        <v>1</v>
      </c>
      <c r="B353" s="54"/>
      <c r="C353" s="54"/>
      <c r="D353" s="54"/>
      <c r="E353" s="54"/>
    </row>
    <row r="354" spans="1:5" ht="15" customHeight="1" x14ac:dyDescent="0.2">
      <c r="A354" s="85" t="s">
        <v>65</v>
      </c>
      <c r="B354" s="54"/>
      <c r="C354" s="54"/>
      <c r="D354" s="54"/>
      <c r="E354" s="78" t="s">
        <v>66</v>
      </c>
    </row>
    <row r="355" spans="1:5" ht="15" customHeight="1" x14ac:dyDescent="0.25">
      <c r="A355" s="60"/>
      <c r="B355" s="58"/>
      <c r="C355" s="54"/>
      <c r="D355" s="54"/>
      <c r="E355" s="86"/>
    </row>
    <row r="356" spans="1:5" ht="15" customHeight="1" x14ac:dyDescent="0.2">
      <c r="B356" s="63" t="s">
        <v>61</v>
      </c>
      <c r="C356" s="63" t="s">
        <v>48</v>
      </c>
      <c r="D356" s="99" t="s">
        <v>49</v>
      </c>
      <c r="E356" s="80" t="s">
        <v>50</v>
      </c>
    </row>
    <row r="357" spans="1:5" ht="15" customHeight="1" x14ac:dyDescent="0.2">
      <c r="B357" s="107">
        <v>33075</v>
      </c>
      <c r="C357" s="82"/>
      <c r="D357" s="83" t="s">
        <v>71</v>
      </c>
      <c r="E357" s="69">
        <v>-16302</v>
      </c>
    </row>
    <row r="358" spans="1:5" ht="15" customHeight="1" x14ac:dyDescent="0.2">
      <c r="B358" s="109"/>
      <c r="C358" s="71" t="s">
        <v>52</v>
      </c>
      <c r="D358" s="103"/>
      <c r="E358" s="95">
        <f>SUM(E357:E357)</f>
        <v>-16302</v>
      </c>
    </row>
    <row r="359" spans="1:5" ht="15" customHeight="1" x14ac:dyDescent="0.25">
      <c r="A359" s="104"/>
      <c r="B359" s="90"/>
      <c r="C359" s="90"/>
      <c r="D359" s="90"/>
      <c r="E359" s="90"/>
    </row>
    <row r="360" spans="1:5" ht="15" customHeight="1" x14ac:dyDescent="0.25">
      <c r="A360" s="104"/>
      <c r="B360" s="90"/>
      <c r="C360" s="90"/>
      <c r="D360" s="90"/>
      <c r="E360" s="90"/>
    </row>
    <row r="361" spans="1:5" ht="15" customHeight="1" x14ac:dyDescent="0.25">
      <c r="A361" s="104"/>
      <c r="B361" s="90"/>
      <c r="C361" s="90"/>
      <c r="D361" s="90"/>
      <c r="E361" s="90"/>
    </row>
    <row r="362" spans="1:5" ht="15" customHeight="1" x14ac:dyDescent="0.25">
      <c r="A362" s="104"/>
      <c r="B362" s="90"/>
      <c r="C362" s="90"/>
      <c r="D362" s="90"/>
      <c r="E362" s="90"/>
    </row>
    <row r="363" spans="1:5" ht="15" customHeight="1" x14ac:dyDescent="0.25">
      <c r="A363" s="104"/>
      <c r="B363" s="90"/>
      <c r="C363" s="90"/>
      <c r="D363" s="90"/>
      <c r="E363" s="90"/>
    </row>
    <row r="364" spans="1:5" ht="15" customHeight="1" x14ac:dyDescent="0.25">
      <c r="A364" s="104"/>
      <c r="B364" s="90"/>
      <c r="C364" s="90"/>
      <c r="D364" s="90"/>
      <c r="E364" s="90"/>
    </row>
    <row r="365" spans="1:5" ht="15" customHeight="1" x14ac:dyDescent="0.25">
      <c r="A365" s="104"/>
      <c r="B365" s="90"/>
      <c r="C365" s="90"/>
      <c r="D365" s="90"/>
      <c r="E365" s="90"/>
    </row>
    <row r="366" spans="1:5" ht="15" customHeight="1" x14ac:dyDescent="0.25">
      <c r="A366" s="58" t="s">
        <v>16</v>
      </c>
      <c r="B366" s="54"/>
      <c r="C366" s="54"/>
      <c r="D366" s="54"/>
      <c r="E366" s="60"/>
    </row>
    <row r="367" spans="1:5" ht="15" customHeight="1" x14ac:dyDescent="0.2">
      <c r="A367" s="85" t="s">
        <v>65</v>
      </c>
      <c r="B367" s="54"/>
      <c r="C367" s="54"/>
      <c r="D367" s="54"/>
      <c r="E367" s="78" t="s">
        <v>66</v>
      </c>
    </row>
    <row r="368" spans="1:5" ht="15" customHeight="1" x14ac:dyDescent="0.2"/>
    <row r="369" spans="1:5" ht="15" customHeight="1" x14ac:dyDescent="0.2">
      <c r="C369" s="63" t="s">
        <v>48</v>
      </c>
      <c r="D369" s="164" t="s">
        <v>55</v>
      </c>
      <c r="E369" s="63" t="s">
        <v>50</v>
      </c>
    </row>
    <row r="370" spans="1:5" ht="15" customHeight="1" x14ac:dyDescent="0.2">
      <c r="C370" s="165">
        <v>3111</v>
      </c>
      <c r="D370" s="126" t="s">
        <v>189</v>
      </c>
      <c r="E370" s="122">
        <v>-16302</v>
      </c>
    </row>
    <row r="371" spans="1:5" ht="15" customHeight="1" x14ac:dyDescent="0.2">
      <c r="C371" s="71" t="s">
        <v>52</v>
      </c>
      <c r="D371" s="72"/>
      <c r="E371" s="73">
        <f>SUM(E370:E370)</f>
        <v>-16302</v>
      </c>
    </row>
    <row r="372" spans="1:5" ht="15" customHeight="1" x14ac:dyDescent="0.2"/>
    <row r="373" spans="1:5" ht="15" customHeight="1" x14ac:dyDescent="0.2"/>
    <row r="374" spans="1:5" ht="15" customHeight="1" x14ac:dyDescent="0.25">
      <c r="A374" s="104" t="s">
        <v>301</v>
      </c>
    </row>
    <row r="375" spans="1:5" ht="15" customHeight="1" x14ac:dyDescent="0.2">
      <c r="A375" s="186" t="s">
        <v>123</v>
      </c>
      <c r="B375" s="186"/>
      <c r="C375" s="186"/>
      <c r="D375" s="186"/>
      <c r="E375" s="186"/>
    </row>
    <row r="376" spans="1:5" ht="15" customHeight="1" x14ac:dyDescent="0.2">
      <c r="A376" s="185" t="s">
        <v>302</v>
      </c>
      <c r="B376" s="185"/>
      <c r="C376" s="185"/>
      <c r="D376" s="185"/>
      <c r="E376" s="185"/>
    </row>
    <row r="377" spans="1:5" ht="15" customHeight="1" x14ac:dyDescent="0.2">
      <c r="A377" s="185"/>
      <c r="B377" s="185"/>
      <c r="C377" s="185"/>
      <c r="D377" s="185"/>
      <c r="E377" s="185"/>
    </row>
    <row r="378" spans="1:5" ht="15" customHeight="1" x14ac:dyDescent="0.2">
      <c r="A378" s="185"/>
      <c r="B378" s="185"/>
      <c r="C378" s="185"/>
      <c r="D378" s="185"/>
      <c r="E378" s="185"/>
    </row>
    <row r="379" spans="1:5" ht="15" customHeight="1" x14ac:dyDescent="0.2">
      <c r="A379" s="185"/>
      <c r="B379" s="185"/>
      <c r="C379" s="185"/>
      <c r="D379" s="185"/>
      <c r="E379" s="185"/>
    </row>
    <row r="380" spans="1:5" ht="15" customHeight="1" x14ac:dyDescent="0.2">
      <c r="A380" s="185"/>
      <c r="B380" s="185"/>
      <c r="C380" s="185"/>
      <c r="D380" s="185"/>
      <c r="E380" s="185"/>
    </row>
    <row r="381" spans="1:5" ht="15" customHeight="1" x14ac:dyDescent="0.2">
      <c r="A381" s="185"/>
      <c r="B381" s="185"/>
      <c r="C381" s="185"/>
      <c r="D381" s="185"/>
      <c r="E381" s="185"/>
    </row>
    <row r="382" spans="1:5" ht="15" customHeight="1" x14ac:dyDescent="0.2">
      <c r="A382" s="185"/>
      <c r="B382" s="185"/>
      <c r="C382" s="185"/>
      <c r="D382" s="185"/>
      <c r="E382" s="185"/>
    </row>
    <row r="383" spans="1:5" ht="15" customHeight="1" x14ac:dyDescent="0.2">
      <c r="A383" s="185"/>
      <c r="B383" s="185"/>
      <c r="C383" s="185"/>
      <c r="D383" s="185"/>
      <c r="E383" s="185"/>
    </row>
    <row r="384" spans="1:5" ht="15" customHeight="1" x14ac:dyDescent="0.2">
      <c r="A384" s="185"/>
      <c r="B384" s="185"/>
      <c r="C384" s="185"/>
      <c r="D384" s="185"/>
      <c r="E384" s="185"/>
    </row>
    <row r="385" spans="1:5" ht="15" customHeight="1" x14ac:dyDescent="0.25">
      <c r="A385" s="37"/>
    </row>
    <row r="386" spans="1:5" ht="15" customHeight="1" x14ac:dyDescent="0.25">
      <c r="A386" s="58" t="s">
        <v>1</v>
      </c>
      <c r="B386" s="54"/>
      <c r="C386" s="54"/>
      <c r="D386" s="54"/>
      <c r="E386" s="54"/>
    </row>
    <row r="387" spans="1:5" ht="15" customHeight="1" x14ac:dyDescent="0.2">
      <c r="A387" s="85" t="s">
        <v>65</v>
      </c>
      <c r="B387" s="54"/>
      <c r="C387" s="54"/>
      <c r="D387" s="54"/>
      <c r="E387" s="78" t="s">
        <v>66</v>
      </c>
    </row>
    <row r="388" spans="1:5" ht="15" customHeight="1" x14ac:dyDescent="0.25">
      <c r="A388" s="60"/>
      <c r="B388" s="58"/>
      <c r="C388" s="54"/>
      <c r="D388" s="54"/>
      <c r="E388" s="86"/>
    </row>
    <row r="389" spans="1:5" ht="15" customHeight="1" x14ac:dyDescent="0.2">
      <c r="A389" s="59"/>
      <c r="B389" s="63" t="s">
        <v>61</v>
      </c>
      <c r="C389" s="63" t="s">
        <v>48</v>
      </c>
      <c r="D389" s="99" t="s">
        <v>49</v>
      </c>
      <c r="E389" s="63" t="s">
        <v>50</v>
      </c>
    </row>
    <row r="390" spans="1:5" ht="15" customHeight="1" x14ac:dyDescent="0.2">
      <c r="A390" s="59"/>
      <c r="B390" s="107">
        <v>33160</v>
      </c>
      <c r="C390" s="82"/>
      <c r="D390" s="83" t="s">
        <v>71</v>
      </c>
      <c r="E390" s="69">
        <v>-295134</v>
      </c>
    </row>
    <row r="391" spans="1:5" ht="15" customHeight="1" x14ac:dyDescent="0.2">
      <c r="A391" s="59"/>
      <c r="B391" s="109"/>
      <c r="C391" s="71" t="s">
        <v>52</v>
      </c>
      <c r="D391" s="103"/>
      <c r="E391" s="95">
        <f>SUM(E390:E390)</f>
        <v>-295134</v>
      </c>
    </row>
    <row r="392" spans="1:5" ht="15" customHeight="1" x14ac:dyDescent="0.2">
      <c r="A392" s="59"/>
      <c r="B392" s="70"/>
      <c r="C392" s="166"/>
      <c r="D392" s="54"/>
      <c r="E392" s="167"/>
    </row>
    <row r="393" spans="1:5" ht="15" customHeight="1" x14ac:dyDescent="0.25">
      <c r="A393" s="58" t="s">
        <v>16</v>
      </c>
      <c r="B393" s="54"/>
      <c r="C393" s="54"/>
      <c r="D393" s="54"/>
      <c r="E393" s="60"/>
    </row>
    <row r="394" spans="1:5" ht="15" customHeight="1" x14ac:dyDescent="0.2">
      <c r="A394" s="85" t="s">
        <v>65</v>
      </c>
      <c r="B394" s="54"/>
      <c r="C394" s="54"/>
      <c r="D394" s="54"/>
      <c r="E394" s="78" t="s">
        <v>66</v>
      </c>
    </row>
    <row r="395" spans="1:5" ht="15" customHeight="1" x14ac:dyDescent="0.2"/>
    <row r="396" spans="1:5" ht="15" customHeight="1" x14ac:dyDescent="0.2">
      <c r="A396" s="168"/>
      <c r="B396" s="63" t="s">
        <v>61</v>
      </c>
      <c r="C396" s="63" t="s">
        <v>48</v>
      </c>
      <c r="D396" s="99" t="s">
        <v>49</v>
      </c>
      <c r="E396" s="63" t="s">
        <v>50</v>
      </c>
    </row>
    <row r="397" spans="1:5" ht="15" customHeight="1" x14ac:dyDescent="0.2">
      <c r="B397" s="107">
        <v>33160</v>
      </c>
      <c r="C397" s="82"/>
      <c r="D397" s="83" t="s">
        <v>165</v>
      </c>
      <c r="E397" s="69">
        <v>-295134</v>
      </c>
    </row>
    <row r="398" spans="1:5" ht="15" customHeight="1" x14ac:dyDescent="0.2">
      <c r="B398" s="109"/>
      <c r="C398" s="71" t="s">
        <v>52</v>
      </c>
      <c r="D398" s="103"/>
      <c r="E398" s="95">
        <f>SUM(E397:E397)</f>
        <v>-295134</v>
      </c>
    </row>
    <row r="399" spans="1:5" ht="15" customHeight="1" x14ac:dyDescent="0.2"/>
    <row r="400" spans="1:5" ht="15" customHeight="1" x14ac:dyDescent="0.2"/>
    <row r="401" spans="1:5" ht="15" customHeight="1" x14ac:dyDescent="0.25">
      <c r="A401" s="104" t="s">
        <v>303</v>
      </c>
    </row>
    <row r="402" spans="1:5" ht="15" customHeight="1" x14ac:dyDescent="0.2">
      <c r="A402" s="188" t="s">
        <v>290</v>
      </c>
      <c r="B402" s="188"/>
      <c r="C402" s="188"/>
      <c r="D402" s="188"/>
      <c r="E402" s="188"/>
    </row>
    <row r="403" spans="1:5" ht="15" customHeight="1" x14ac:dyDescent="0.2">
      <c r="A403" s="187" t="s">
        <v>304</v>
      </c>
      <c r="B403" s="187"/>
      <c r="C403" s="187"/>
      <c r="D403" s="187"/>
      <c r="E403" s="187"/>
    </row>
    <row r="404" spans="1:5" ht="15" customHeight="1" x14ac:dyDescent="0.2">
      <c r="A404" s="187"/>
      <c r="B404" s="187"/>
      <c r="C404" s="187"/>
      <c r="D404" s="187"/>
      <c r="E404" s="187"/>
    </row>
    <row r="405" spans="1:5" ht="15" customHeight="1" x14ac:dyDescent="0.2">
      <c r="A405" s="187"/>
      <c r="B405" s="187"/>
      <c r="C405" s="187"/>
      <c r="D405" s="187"/>
      <c r="E405" s="187"/>
    </row>
    <row r="406" spans="1:5" ht="15" customHeight="1" x14ac:dyDescent="0.2">
      <c r="A406" s="187"/>
      <c r="B406" s="187"/>
      <c r="C406" s="187"/>
      <c r="D406" s="187"/>
      <c r="E406" s="187"/>
    </row>
    <row r="407" spans="1:5" ht="15" customHeight="1" x14ac:dyDescent="0.2">
      <c r="A407" s="187"/>
      <c r="B407" s="187"/>
      <c r="C407" s="187"/>
      <c r="D407" s="187"/>
      <c r="E407" s="187"/>
    </row>
    <row r="408" spans="1:5" ht="15" customHeight="1" x14ac:dyDescent="0.2">
      <c r="A408" s="187"/>
      <c r="B408" s="187"/>
      <c r="C408" s="187"/>
      <c r="D408" s="187"/>
      <c r="E408" s="187"/>
    </row>
    <row r="409" spans="1:5" ht="15" customHeight="1" x14ac:dyDescent="0.2">
      <c r="A409" s="187"/>
      <c r="B409" s="187"/>
      <c r="C409" s="187"/>
      <c r="D409" s="187"/>
      <c r="E409" s="187"/>
    </row>
    <row r="410" spans="1:5" ht="15" customHeight="1" x14ac:dyDescent="0.2">
      <c r="A410" s="187"/>
      <c r="B410" s="187"/>
      <c r="C410" s="187"/>
      <c r="D410" s="187"/>
      <c r="E410" s="187"/>
    </row>
    <row r="411" spans="1:5" ht="15" customHeight="1" x14ac:dyDescent="0.2">
      <c r="A411" s="187"/>
      <c r="B411" s="187"/>
      <c r="C411" s="187"/>
      <c r="D411" s="187"/>
      <c r="E411" s="187"/>
    </row>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58" t="s">
        <v>1</v>
      </c>
      <c r="B418" s="40"/>
      <c r="C418" s="40"/>
      <c r="D418" s="40"/>
      <c r="E418" s="40"/>
    </row>
    <row r="419" spans="1:5" ht="15" customHeight="1" x14ac:dyDescent="0.2">
      <c r="A419" s="85" t="s">
        <v>65</v>
      </c>
      <c r="B419" s="40"/>
      <c r="C419" s="40"/>
      <c r="D419" s="40"/>
      <c r="E419" s="42" t="s">
        <v>66</v>
      </c>
    </row>
    <row r="420" spans="1:5" ht="15" customHeight="1" x14ac:dyDescent="0.25">
      <c r="A420" s="39"/>
      <c r="B420" s="59"/>
      <c r="C420" s="40"/>
      <c r="D420" s="40"/>
      <c r="E420" s="44"/>
    </row>
    <row r="421" spans="1:5" ht="15" customHeight="1" x14ac:dyDescent="0.2">
      <c r="A421" s="46"/>
      <c r="B421" s="45"/>
      <c r="C421" s="47" t="s">
        <v>48</v>
      </c>
      <c r="D421" s="48" t="s">
        <v>49</v>
      </c>
      <c r="E421" s="80" t="s">
        <v>50</v>
      </c>
    </row>
    <row r="422" spans="1:5" ht="15" customHeight="1" x14ac:dyDescent="0.2">
      <c r="A422" s="87"/>
      <c r="B422" s="66"/>
      <c r="C422" s="51">
        <v>6402</v>
      </c>
      <c r="D422" s="52" t="s">
        <v>135</v>
      </c>
      <c r="E422" s="132">
        <v>87776</v>
      </c>
    </row>
    <row r="423" spans="1:5" ht="15" customHeight="1" x14ac:dyDescent="0.2">
      <c r="A423" s="87"/>
      <c r="B423" s="94"/>
      <c r="C423" s="55" t="s">
        <v>52</v>
      </c>
      <c r="D423" s="56"/>
      <c r="E423" s="57">
        <f>SUM(E422:E422)</f>
        <v>87776</v>
      </c>
    </row>
    <row r="424" spans="1:5" ht="15" customHeight="1" x14ac:dyDescent="0.25">
      <c r="A424" s="37"/>
    </row>
    <row r="425" spans="1:5" ht="15" customHeight="1" x14ac:dyDescent="0.25">
      <c r="A425" s="58" t="s">
        <v>16</v>
      </c>
      <c r="B425" s="54"/>
      <c r="C425" s="54"/>
      <c r="D425" s="59"/>
      <c r="E425" s="59"/>
    </row>
    <row r="426" spans="1:5" ht="15" customHeight="1" x14ac:dyDescent="0.2">
      <c r="A426" s="85" t="s">
        <v>65</v>
      </c>
      <c r="B426" s="40"/>
      <c r="C426" s="40"/>
      <c r="D426" s="40"/>
      <c r="E426" s="42" t="s">
        <v>66</v>
      </c>
    </row>
    <row r="427" spans="1:5" ht="15" customHeight="1" x14ac:dyDescent="0.2">
      <c r="A427" s="60"/>
      <c r="B427" s="61"/>
      <c r="C427" s="54"/>
      <c r="D427" s="60"/>
      <c r="E427" s="62"/>
    </row>
    <row r="428" spans="1:5" ht="15" customHeight="1" x14ac:dyDescent="0.2">
      <c r="A428" s="46"/>
      <c r="B428" s="46"/>
      <c r="C428" s="63" t="s">
        <v>48</v>
      </c>
      <c r="D428" s="64" t="s">
        <v>55</v>
      </c>
      <c r="E428" s="63" t="s">
        <v>50</v>
      </c>
    </row>
    <row r="429" spans="1:5" ht="15" customHeight="1" x14ac:dyDescent="0.2">
      <c r="A429" s="87"/>
      <c r="B429" s="50"/>
      <c r="C429" s="67">
        <v>6402</v>
      </c>
      <c r="D429" s="68" t="s">
        <v>189</v>
      </c>
      <c r="E429" s="69">
        <v>87776</v>
      </c>
    </row>
    <row r="430" spans="1:5" ht="15" customHeight="1" x14ac:dyDescent="0.2">
      <c r="A430" s="87"/>
      <c r="B430" s="50"/>
      <c r="C430" s="71" t="s">
        <v>52</v>
      </c>
      <c r="D430" s="72"/>
      <c r="E430" s="73">
        <f>SUM(E429:E429)</f>
        <v>87776</v>
      </c>
    </row>
    <row r="431" spans="1:5" ht="15" customHeight="1" x14ac:dyDescent="0.2"/>
    <row r="432" spans="1:5" ht="15" customHeight="1" x14ac:dyDescent="0.2"/>
    <row r="433" spans="1:5" ht="15" customHeight="1" x14ac:dyDescent="0.25">
      <c r="A433" s="104" t="s">
        <v>305</v>
      </c>
    </row>
    <row r="434" spans="1:5" ht="15" customHeight="1" x14ac:dyDescent="0.2">
      <c r="A434" s="188" t="s">
        <v>290</v>
      </c>
      <c r="B434" s="188"/>
      <c r="C434" s="188"/>
      <c r="D434" s="188"/>
      <c r="E434" s="188"/>
    </row>
    <row r="435" spans="1:5" ht="15" customHeight="1" x14ac:dyDescent="0.2">
      <c r="A435" s="187" t="s">
        <v>306</v>
      </c>
      <c r="B435" s="187"/>
      <c r="C435" s="187"/>
      <c r="D435" s="187"/>
      <c r="E435" s="187"/>
    </row>
    <row r="436" spans="1:5" ht="15" customHeight="1" x14ac:dyDescent="0.2">
      <c r="A436" s="187"/>
      <c r="B436" s="187"/>
      <c r="C436" s="187"/>
      <c r="D436" s="187"/>
      <c r="E436" s="187"/>
    </row>
    <row r="437" spans="1:5" ht="15" customHeight="1" x14ac:dyDescent="0.2">
      <c r="A437" s="187"/>
      <c r="B437" s="187"/>
      <c r="C437" s="187"/>
      <c r="D437" s="187"/>
      <c r="E437" s="187"/>
    </row>
    <row r="438" spans="1:5" ht="15" customHeight="1" x14ac:dyDescent="0.2">
      <c r="A438" s="187"/>
      <c r="B438" s="187"/>
      <c r="C438" s="187"/>
      <c r="D438" s="187"/>
      <c r="E438" s="187"/>
    </row>
    <row r="439" spans="1:5" ht="15" customHeight="1" x14ac:dyDescent="0.2">
      <c r="A439" s="187"/>
      <c r="B439" s="187"/>
      <c r="C439" s="187"/>
      <c r="D439" s="187"/>
      <c r="E439" s="187"/>
    </row>
    <row r="440" spans="1:5" ht="15" customHeight="1" x14ac:dyDescent="0.2">
      <c r="A440" s="187"/>
      <c r="B440" s="187"/>
      <c r="C440" s="187"/>
      <c r="D440" s="187"/>
      <c r="E440" s="187"/>
    </row>
    <row r="441" spans="1:5" ht="15" customHeight="1" x14ac:dyDescent="0.2">
      <c r="A441" s="187"/>
      <c r="B441" s="187"/>
      <c r="C441" s="187"/>
      <c r="D441" s="187"/>
      <c r="E441" s="187"/>
    </row>
    <row r="442" spans="1:5" ht="15" customHeight="1" x14ac:dyDescent="0.2">
      <c r="A442" s="187"/>
      <c r="B442" s="187"/>
      <c r="C442" s="187"/>
      <c r="D442" s="187"/>
      <c r="E442" s="187"/>
    </row>
    <row r="443" spans="1:5" ht="15" customHeight="1" x14ac:dyDescent="0.2"/>
    <row r="444" spans="1:5" ht="15" customHeight="1" x14ac:dyDescent="0.25">
      <c r="A444" s="39" t="s">
        <v>1</v>
      </c>
      <c r="B444" s="169"/>
      <c r="C444" s="38"/>
      <c r="D444" s="38"/>
      <c r="E444" s="38"/>
    </row>
    <row r="445" spans="1:5" ht="15" customHeight="1" x14ac:dyDescent="0.2">
      <c r="A445" s="41" t="s">
        <v>133</v>
      </c>
      <c r="B445" s="138"/>
      <c r="C445" s="138"/>
      <c r="D445" s="138"/>
      <c r="E445" s="59" t="s">
        <v>134</v>
      </c>
    </row>
    <row r="446" spans="1:5" ht="15" customHeight="1" x14ac:dyDescent="0.2"/>
    <row r="447" spans="1:5" ht="15" customHeight="1" x14ac:dyDescent="0.2">
      <c r="C447" s="47" t="s">
        <v>48</v>
      </c>
      <c r="D447" s="48" t="s">
        <v>49</v>
      </c>
      <c r="E447" s="80" t="s">
        <v>50</v>
      </c>
    </row>
    <row r="448" spans="1:5" ht="15" customHeight="1" x14ac:dyDescent="0.2">
      <c r="C448" s="51">
        <v>6402</v>
      </c>
      <c r="D448" s="52" t="s">
        <v>135</v>
      </c>
      <c r="E448" s="132">
        <v>6626.87</v>
      </c>
    </row>
    <row r="449" spans="1:5" ht="15" customHeight="1" x14ac:dyDescent="0.2">
      <c r="C449" s="55" t="s">
        <v>52</v>
      </c>
      <c r="D449" s="56"/>
      <c r="E449" s="57">
        <f>SUM(E448:E448)</f>
        <v>6626.87</v>
      </c>
    </row>
    <row r="450" spans="1:5" ht="15" customHeight="1" x14ac:dyDescent="0.2"/>
    <row r="451" spans="1:5" ht="15" customHeight="1" x14ac:dyDescent="0.25">
      <c r="A451" s="58" t="s">
        <v>16</v>
      </c>
      <c r="B451" s="76"/>
      <c r="C451" s="54"/>
      <c r="D451" s="54"/>
      <c r="E451" s="59"/>
    </row>
    <row r="452" spans="1:5" ht="15" customHeight="1" x14ac:dyDescent="0.2">
      <c r="A452" s="85" t="s">
        <v>53</v>
      </c>
      <c r="B452" s="76"/>
      <c r="C452" s="54"/>
      <c r="D452" s="54"/>
      <c r="E452" t="s">
        <v>54</v>
      </c>
    </row>
    <row r="453" spans="1:5" ht="15" customHeight="1" x14ac:dyDescent="0.2"/>
    <row r="454" spans="1:5" ht="15" customHeight="1" x14ac:dyDescent="0.2">
      <c r="C454" s="63" t="s">
        <v>48</v>
      </c>
      <c r="D454" s="64" t="s">
        <v>55</v>
      </c>
      <c r="E454" s="63" t="s">
        <v>50</v>
      </c>
    </row>
    <row r="455" spans="1:5" ht="15" customHeight="1" x14ac:dyDescent="0.2">
      <c r="C455" s="67">
        <v>6402</v>
      </c>
      <c r="D455" s="68" t="s">
        <v>189</v>
      </c>
      <c r="E455" s="69">
        <v>6626.87</v>
      </c>
    </row>
    <row r="456" spans="1:5" ht="15" customHeight="1" x14ac:dyDescent="0.2">
      <c r="C456" s="71" t="s">
        <v>52</v>
      </c>
      <c r="D456" s="72"/>
      <c r="E456" s="73">
        <f>SUM(E455:E455)</f>
        <v>6626.87</v>
      </c>
    </row>
    <row r="457" spans="1:5" ht="15" customHeight="1" x14ac:dyDescent="0.2"/>
    <row r="458" spans="1:5" ht="15" customHeight="1" x14ac:dyDescent="0.2"/>
    <row r="459" spans="1:5" ht="15" customHeight="1" x14ac:dyDescent="0.25">
      <c r="A459" s="104" t="s">
        <v>307</v>
      </c>
    </row>
    <row r="460" spans="1:5" ht="15" customHeight="1" x14ac:dyDescent="0.2">
      <c r="A460" s="186" t="s">
        <v>44</v>
      </c>
      <c r="B460" s="186"/>
      <c r="C460" s="186"/>
      <c r="D460" s="186"/>
      <c r="E460" s="186"/>
    </row>
    <row r="461" spans="1:5" ht="15" customHeight="1" x14ac:dyDescent="0.2">
      <c r="A461" s="185" t="s">
        <v>308</v>
      </c>
      <c r="B461" s="185"/>
      <c r="C461" s="185"/>
      <c r="D461" s="185"/>
      <c r="E461" s="185"/>
    </row>
    <row r="462" spans="1:5" ht="15" customHeight="1" x14ac:dyDescent="0.2">
      <c r="A462" s="185"/>
      <c r="B462" s="185"/>
      <c r="C462" s="185"/>
      <c r="D462" s="185"/>
      <c r="E462" s="185"/>
    </row>
    <row r="463" spans="1:5" ht="15" customHeight="1" x14ac:dyDescent="0.2">
      <c r="A463" s="185"/>
      <c r="B463" s="185"/>
      <c r="C463" s="185"/>
      <c r="D463" s="185"/>
      <c r="E463" s="185"/>
    </row>
    <row r="464" spans="1:5" ht="15" customHeight="1" x14ac:dyDescent="0.2">
      <c r="A464" s="185"/>
      <c r="B464" s="185"/>
      <c r="C464" s="185"/>
      <c r="D464" s="185"/>
      <c r="E464" s="185"/>
    </row>
    <row r="465" spans="1:5" ht="15" customHeight="1" x14ac:dyDescent="0.2">
      <c r="A465" s="185"/>
      <c r="B465" s="185"/>
      <c r="C465" s="185"/>
      <c r="D465" s="185"/>
      <c r="E465" s="185"/>
    </row>
    <row r="466" spans="1:5" ht="15" customHeight="1" x14ac:dyDescent="0.2">
      <c r="A466" s="185"/>
      <c r="B466" s="185"/>
      <c r="C466" s="185"/>
      <c r="D466" s="185"/>
      <c r="E466" s="185"/>
    </row>
    <row r="467" spans="1:5" ht="15" customHeight="1" x14ac:dyDescent="0.2">
      <c r="A467" s="185"/>
      <c r="B467" s="185"/>
      <c r="C467" s="185"/>
      <c r="D467" s="185"/>
      <c r="E467" s="185"/>
    </row>
    <row r="468" spans="1:5" ht="15" customHeight="1" x14ac:dyDescent="0.2">
      <c r="A468" s="185"/>
      <c r="B468" s="185"/>
      <c r="C468" s="185"/>
      <c r="D468" s="185"/>
      <c r="E468" s="185"/>
    </row>
    <row r="469" spans="1:5" ht="15" customHeight="1" x14ac:dyDescent="0.2">
      <c r="A469" s="74"/>
      <c r="B469" s="75"/>
      <c r="C469" s="74"/>
      <c r="D469" s="74"/>
      <c r="E469" s="74"/>
    </row>
    <row r="470" spans="1:5" ht="15" customHeight="1" x14ac:dyDescent="0.25">
      <c r="A470" s="39" t="s">
        <v>1</v>
      </c>
      <c r="B470" s="169"/>
      <c r="C470" s="38"/>
      <c r="D470" s="38"/>
      <c r="E470" s="38"/>
    </row>
    <row r="471" spans="1:5" ht="15" customHeight="1" x14ac:dyDescent="0.2">
      <c r="A471" s="41" t="s">
        <v>133</v>
      </c>
      <c r="B471" s="138"/>
      <c r="C471" s="138"/>
      <c r="D471" s="138"/>
      <c r="E471" s="59" t="s">
        <v>134</v>
      </c>
    </row>
    <row r="472" spans="1:5" ht="15" customHeight="1" x14ac:dyDescent="0.2">
      <c r="A472" s="138"/>
      <c r="B472" s="170"/>
      <c r="C472" s="138"/>
      <c r="D472" s="138"/>
      <c r="E472" s="44"/>
    </row>
    <row r="473" spans="1:5" ht="15" customHeight="1" x14ac:dyDescent="0.2">
      <c r="B473" s="45"/>
      <c r="C473" s="144" t="s">
        <v>48</v>
      </c>
      <c r="D473" s="48" t="s">
        <v>49</v>
      </c>
      <c r="E473" s="63" t="s">
        <v>50</v>
      </c>
    </row>
    <row r="474" spans="1:5" ht="15" customHeight="1" x14ac:dyDescent="0.2">
      <c r="B474" s="171"/>
      <c r="C474" s="144">
        <v>6172</v>
      </c>
      <c r="D474" s="52" t="s">
        <v>309</v>
      </c>
      <c r="E474" s="69">
        <v>55294.89</v>
      </c>
    </row>
    <row r="475" spans="1:5" ht="15" customHeight="1" x14ac:dyDescent="0.2">
      <c r="B475" s="127"/>
      <c r="C475" s="71" t="s">
        <v>52</v>
      </c>
      <c r="D475" s="72"/>
      <c r="E475" s="73">
        <f>SUM(E474:E474)</f>
        <v>55294.89</v>
      </c>
    </row>
    <row r="476" spans="1:5" ht="15" customHeight="1" x14ac:dyDescent="0.2"/>
    <row r="477" spans="1:5" ht="15" customHeight="1" x14ac:dyDescent="0.25">
      <c r="A477" s="58" t="s">
        <v>16</v>
      </c>
      <c r="B477" s="76"/>
      <c r="C477" s="54"/>
      <c r="D477" s="54"/>
      <c r="E477" s="59"/>
    </row>
    <row r="478" spans="1:5" ht="15" customHeight="1" x14ac:dyDescent="0.2">
      <c r="A478" s="85" t="s">
        <v>53</v>
      </c>
      <c r="B478" s="76"/>
      <c r="C478" s="54"/>
      <c r="D478" s="54"/>
      <c r="E478" t="s">
        <v>54</v>
      </c>
    </row>
    <row r="479" spans="1:5" ht="15" customHeight="1" x14ac:dyDescent="0.2">
      <c r="A479" s="85"/>
      <c r="B479" s="76"/>
      <c r="C479" s="54"/>
      <c r="D479" s="54"/>
    </row>
    <row r="480" spans="1:5" ht="15" customHeight="1" x14ac:dyDescent="0.2">
      <c r="C480" s="63" t="s">
        <v>48</v>
      </c>
      <c r="D480" s="64" t="s">
        <v>55</v>
      </c>
      <c r="E480" s="63" t="s">
        <v>50</v>
      </c>
    </row>
    <row r="481" spans="1:5" ht="15" customHeight="1" x14ac:dyDescent="0.2">
      <c r="C481" s="67">
        <v>6409</v>
      </c>
      <c r="D481" s="68" t="s">
        <v>56</v>
      </c>
      <c r="E481" s="69">
        <v>55294.89</v>
      </c>
    </row>
    <row r="482" spans="1:5" ht="15" customHeight="1" x14ac:dyDescent="0.2">
      <c r="C482" s="71" t="s">
        <v>52</v>
      </c>
      <c r="D482" s="72"/>
      <c r="E482" s="73">
        <f>SUM(E481:E481)</f>
        <v>55294.89</v>
      </c>
    </row>
    <row r="483" spans="1:5" ht="15" customHeight="1" x14ac:dyDescent="0.2"/>
    <row r="484" spans="1:5" ht="15" customHeight="1" x14ac:dyDescent="0.2"/>
    <row r="485" spans="1:5" ht="15" customHeight="1" x14ac:dyDescent="0.25">
      <c r="A485" s="104" t="s">
        <v>310</v>
      </c>
    </row>
    <row r="486" spans="1:5" ht="15" customHeight="1" x14ac:dyDescent="0.2">
      <c r="A486" s="186" t="s">
        <v>44</v>
      </c>
      <c r="B486" s="186"/>
      <c r="C486" s="186"/>
      <c r="D486" s="186"/>
      <c r="E486" s="186"/>
    </row>
    <row r="487" spans="1:5" ht="15" customHeight="1" x14ac:dyDescent="0.2">
      <c r="A487" s="187" t="s">
        <v>311</v>
      </c>
      <c r="B487" s="187"/>
      <c r="C487" s="187"/>
      <c r="D487" s="187"/>
      <c r="E487" s="187"/>
    </row>
    <row r="488" spans="1:5" ht="15" customHeight="1" x14ac:dyDescent="0.2">
      <c r="A488" s="187"/>
      <c r="B488" s="187"/>
      <c r="C488" s="187"/>
      <c r="D488" s="187"/>
      <c r="E488" s="187"/>
    </row>
    <row r="489" spans="1:5" ht="15" customHeight="1" x14ac:dyDescent="0.2">
      <c r="A489" s="187"/>
      <c r="B489" s="187"/>
      <c r="C489" s="187"/>
      <c r="D489" s="187"/>
      <c r="E489" s="187"/>
    </row>
    <row r="490" spans="1:5" ht="15" customHeight="1" x14ac:dyDescent="0.2">
      <c r="A490" s="187"/>
      <c r="B490" s="187"/>
      <c r="C490" s="187"/>
      <c r="D490" s="187"/>
      <c r="E490" s="187"/>
    </row>
    <row r="491" spans="1:5" ht="15" customHeight="1" x14ac:dyDescent="0.2">
      <c r="A491" s="187"/>
      <c r="B491" s="187"/>
      <c r="C491" s="187"/>
      <c r="D491" s="187"/>
      <c r="E491" s="187"/>
    </row>
    <row r="492" spans="1:5" ht="15" customHeight="1" x14ac:dyDescent="0.2">
      <c r="A492" s="187"/>
      <c r="B492" s="187"/>
      <c r="C492" s="187"/>
      <c r="D492" s="187"/>
      <c r="E492" s="187"/>
    </row>
    <row r="493" spans="1:5" ht="15" customHeight="1" x14ac:dyDescent="0.2">
      <c r="A493" s="187"/>
      <c r="B493" s="187"/>
      <c r="C493" s="187"/>
      <c r="D493" s="187"/>
      <c r="E493" s="187"/>
    </row>
    <row r="494" spans="1:5" ht="15" customHeight="1" x14ac:dyDescent="0.2">
      <c r="A494" s="38"/>
      <c r="B494" s="38"/>
      <c r="C494" s="38"/>
      <c r="D494" s="38"/>
      <c r="E494" s="38"/>
    </row>
    <row r="495" spans="1:5" ht="15" customHeight="1" x14ac:dyDescent="0.25">
      <c r="A495" s="39" t="s">
        <v>1</v>
      </c>
      <c r="B495" s="40"/>
      <c r="C495" s="40"/>
      <c r="D495" s="40"/>
      <c r="E495" s="40"/>
    </row>
    <row r="496" spans="1:5" ht="15" customHeight="1" x14ac:dyDescent="0.2">
      <c r="A496" s="41" t="s">
        <v>53</v>
      </c>
      <c r="B496" s="40"/>
      <c r="C496" s="40"/>
      <c r="D496" s="40"/>
      <c r="E496" s="42" t="s">
        <v>54</v>
      </c>
    </row>
    <row r="497" spans="1:5" ht="15" customHeight="1" x14ac:dyDescent="0.25">
      <c r="B497" s="39"/>
      <c r="C497" s="40"/>
      <c r="D497" s="40"/>
      <c r="E497" s="44"/>
    </row>
    <row r="498" spans="1:5" ht="15" customHeight="1" x14ac:dyDescent="0.2">
      <c r="B498" s="45"/>
      <c r="C498" s="47" t="s">
        <v>48</v>
      </c>
      <c r="D498" s="48" t="s">
        <v>49</v>
      </c>
      <c r="E498" s="80" t="s">
        <v>50</v>
      </c>
    </row>
    <row r="499" spans="1:5" ht="15" customHeight="1" x14ac:dyDescent="0.2">
      <c r="B499" s="49"/>
      <c r="C499" s="51">
        <v>6172</v>
      </c>
      <c r="D499" s="172" t="s">
        <v>312</v>
      </c>
      <c r="E499" s="53">
        <v>17897</v>
      </c>
    </row>
    <row r="500" spans="1:5" ht="15" customHeight="1" x14ac:dyDescent="0.2">
      <c r="B500" s="49"/>
      <c r="C500" s="55" t="s">
        <v>52</v>
      </c>
      <c r="D500" s="56"/>
      <c r="E500" s="57">
        <f>SUM(E499:E499)</f>
        <v>17897</v>
      </c>
    </row>
    <row r="501" spans="1:5" ht="15" customHeight="1" x14ac:dyDescent="0.2">
      <c r="A501" s="59"/>
      <c r="B501" s="59"/>
      <c r="C501" s="59"/>
      <c r="D501" s="59"/>
      <c r="E501" s="59"/>
    </row>
    <row r="502" spans="1:5" ht="15" customHeight="1" x14ac:dyDescent="0.25">
      <c r="A502" s="39" t="s">
        <v>16</v>
      </c>
      <c r="B502" s="40"/>
      <c r="C502" s="40"/>
      <c r="D502" s="40"/>
      <c r="E502" s="59"/>
    </row>
    <row r="503" spans="1:5" ht="15" customHeight="1" x14ac:dyDescent="0.2">
      <c r="A503" s="41" t="s">
        <v>166</v>
      </c>
      <c r="B503" s="59"/>
      <c r="C503" s="59"/>
      <c r="D503" s="59"/>
      <c r="E503" s="59" t="s">
        <v>167</v>
      </c>
    </row>
    <row r="504" spans="1:5" ht="15" customHeight="1" x14ac:dyDescent="0.2">
      <c r="A504" s="59"/>
      <c r="B504" s="110"/>
      <c r="C504" s="40"/>
      <c r="E504" s="111"/>
    </row>
    <row r="505" spans="1:5" ht="15" customHeight="1" x14ac:dyDescent="0.2">
      <c r="B505" s="45"/>
      <c r="C505" s="47" t="s">
        <v>48</v>
      </c>
      <c r="D505" s="119" t="s">
        <v>55</v>
      </c>
      <c r="E505" s="80" t="s">
        <v>50</v>
      </c>
    </row>
    <row r="506" spans="1:5" ht="15" customHeight="1" x14ac:dyDescent="0.2">
      <c r="B506" s="87"/>
      <c r="C506" s="67">
        <v>3522</v>
      </c>
      <c r="D506" s="88" t="s">
        <v>87</v>
      </c>
      <c r="E506" s="53">
        <v>17897</v>
      </c>
    </row>
    <row r="507" spans="1:5" ht="15" customHeight="1" x14ac:dyDescent="0.2">
      <c r="B507" s="49"/>
      <c r="C507" s="55" t="s">
        <v>52</v>
      </c>
      <c r="D507" s="114"/>
      <c r="E507" s="115">
        <f>SUM(E506:E506)</f>
        <v>17897</v>
      </c>
    </row>
    <row r="508" spans="1:5" ht="15" customHeight="1" x14ac:dyDescent="0.2"/>
    <row r="509" spans="1:5" ht="15" customHeight="1" x14ac:dyDescent="0.2"/>
    <row r="510" spans="1:5" ht="15" customHeight="1" x14ac:dyDescent="0.25">
      <c r="A510" s="104" t="s">
        <v>313</v>
      </c>
    </row>
    <row r="511" spans="1:5" ht="15" customHeight="1" x14ac:dyDescent="0.2">
      <c r="A511" s="186" t="s">
        <v>44</v>
      </c>
      <c r="B511" s="186"/>
      <c r="C511" s="186"/>
      <c r="D511" s="186"/>
      <c r="E511" s="186"/>
    </row>
    <row r="512" spans="1:5" ht="15" customHeight="1" x14ac:dyDescent="0.2">
      <c r="A512" s="185" t="s">
        <v>314</v>
      </c>
      <c r="B512" s="185"/>
      <c r="C512" s="185"/>
      <c r="D512" s="185"/>
      <c r="E512" s="185"/>
    </row>
    <row r="513" spans="1:5" ht="15" customHeight="1" x14ac:dyDescent="0.2">
      <c r="A513" s="185"/>
      <c r="B513" s="185"/>
      <c r="C513" s="185"/>
      <c r="D513" s="185"/>
      <c r="E513" s="185"/>
    </row>
    <row r="514" spans="1:5" ht="15" customHeight="1" x14ac:dyDescent="0.2">
      <c r="A514" s="185"/>
      <c r="B514" s="185"/>
      <c r="C514" s="185"/>
      <c r="D514" s="185"/>
      <c r="E514" s="185"/>
    </row>
    <row r="515" spans="1:5" ht="15" customHeight="1" x14ac:dyDescent="0.2">
      <c r="A515" s="185"/>
      <c r="B515" s="185"/>
      <c r="C515" s="185"/>
      <c r="D515" s="185"/>
      <c r="E515" s="185"/>
    </row>
    <row r="516" spans="1:5" ht="15" customHeight="1" x14ac:dyDescent="0.2">
      <c r="A516" s="185"/>
      <c r="B516" s="185"/>
      <c r="C516" s="185"/>
      <c r="D516" s="185"/>
      <c r="E516" s="185"/>
    </row>
    <row r="517" spans="1:5" ht="15" customHeight="1" x14ac:dyDescent="0.2">
      <c r="A517" s="185"/>
      <c r="B517" s="185"/>
      <c r="C517" s="185"/>
      <c r="D517" s="185"/>
      <c r="E517" s="185"/>
    </row>
    <row r="518" spans="1:5" ht="15" customHeight="1" x14ac:dyDescent="0.2">
      <c r="A518" s="185"/>
      <c r="B518" s="185"/>
      <c r="C518" s="185"/>
      <c r="D518" s="185"/>
      <c r="E518" s="185"/>
    </row>
    <row r="519" spans="1:5" ht="15" customHeight="1" x14ac:dyDescent="0.2">
      <c r="A519" s="185"/>
      <c r="B519" s="185"/>
      <c r="C519" s="185"/>
      <c r="D519" s="185"/>
      <c r="E519" s="185"/>
    </row>
    <row r="520" spans="1:5" ht="15" customHeight="1" x14ac:dyDescent="0.2">
      <c r="A520" s="59" t="s">
        <v>253</v>
      </c>
    </row>
    <row r="521" spans="1:5" ht="15" customHeight="1" x14ac:dyDescent="0.2">
      <c r="A521" s="59"/>
    </row>
    <row r="522" spans="1:5" ht="15" customHeight="1" x14ac:dyDescent="0.25">
      <c r="A522" s="39" t="s">
        <v>1</v>
      </c>
      <c r="B522" s="40"/>
      <c r="C522" s="40"/>
      <c r="D522" s="40"/>
      <c r="E522" s="40"/>
    </row>
    <row r="523" spans="1:5" ht="15" customHeight="1" x14ac:dyDescent="0.2">
      <c r="A523" s="41" t="s">
        <v>53</v>
      </c>
      <c r="B523" s="40"/>
      <c r="C523" s="40"/>
      <c r="D523" s="40"/>
      <c r="E523" s="42" t="s">
        <v>54</v>
      </c>
    </row>
    <row r="524" spans="1:5" ht="15" customHeight="1" x14ac:dyDescent="0.25">
      <c r="A524" s="59"/>
      <c r="B524" s="39"/>
      <c r="C524" s="40"/>
      <c r="D524" s="40"/>
      <c r="E524" s="44"/>
    </row>
    <row r="525" spans="1:5" ht="15" customHeight="1" x14ac:dyDescent="0.2">
      <c r="B525" s="46"/>
      <c r="C525" s="47" t="s">
        <v>48</v>
      </c>
      <c r="D525" s="48" t="s">
        <v>49</v>
      </c>
      <c r="E525" s="80" t="s">
        <v>50</v>
      </c>
    </row>
    <row r="526" spans="1:5" ht="15" customHeight="1" x14ac:dyDescent="0.2">
      <c r="B526" s="49"/>
      <c r="C526" s="137">
        <v>6172</v>
      </c>
      <c r="D526" s="88" t="s">
        <v>312</v>
      </c>
      <c r="E526" s="132">
        <v>33360</v>
      </c>
    </row>
    <row r="527" spans="1:5" ht="15" customHeight="1" x14ac:dyDescent="0.2">
      <c r="B527" s="49"/>
      <c r="C527" s="55" t="s">
        <v>52</v>
      </c>
      <c r="D527" s="56"/>
      <c r="E527" s="57">
        <f>SUM(E526:E526)</f>
        <v>33360</v>
      </c>
    </row>
    <row r="528" spans="1:5" ht="15" customHeight="1" x14ac:dyDescent="0.2"/>
    <row r="529" spans="1:5" ht="15" customHeight="1" x14ac:dyDescent="0.25">
      <c r="A529" s="39" t="s">
        <v>16</v>
      </c>
      <c r="B529" s="40"/>
      <c r="C529" s="40"/>
      <c r="D529" s="40"/>
      <c r="E529" s="40"/>
    </row>
    <row r="530" spans="1:5" ht="15" customHeight="1" x14ac:dyDescent="0.2">
      <c r="A530" s="41" t="s">
        <v>133</v>
      </c>
      <c r="B530" s="138"/>
      <c r="C530" s="138"/>
      <c r="D530" s="138"/>
      <c r="E530" s="59" t="s">
        <v>134</v>
      </c>
    </row>
    <row r="531" spans="1:5" ht="15" customHeight="1" x14ac:dyDescent="0.25">
      <c r="A531" s="39"/>
      <c r="B531" s="59"/>
      <c r="C531" s="40"/>
      <c r="D531" s="40"/>
      <c r="E531" s="44"/>
    </row>
    <row r="532" spans="1:5" ht="15" customHeight="1" x14ac:dyDescent="0.2">
      <c r="A532" s="45"/>
      <c r="B532" s="63" t="s">
        <v>61</v>
      </c>
      <c r="C532" s="47" t="s">
        <v>48</v>
      </c>
      <c r="D532" s="112" t="s">
        <v>49</v>
      </c>
      <c r="E532" s="80" t="s">
        <v>50</v>
      </c>
    </row>
    <row r="533" spans="1:5" ht="15" customHeight="1" x14ac:dyDescent="0.2">
      <c r="A533" s="49"/>
      <c r="B533" s="128">
        <v>305</v>
      </c>
      <c r="C533" s="67"/>
      <c r="D533" s="105" t="s">
        <v>136</v>
      </c>
      <c r="E533" s="132">
        <v>33360</v>
      </c>
    </row>
    <row r="534" spans="1:5" ht="15" customHeight="1" x14ac:dyDescent="0.2">
      <c r="A534" s="148"/>
      <c r="B534" s="139"/>
      <c r="C534" s="55" t="s">
        <v>52</v>
      </c>
      <c r="D534" s="114"/>
      <c r="E534" s="115">
        <f>SUM(E533:E533)</f>
        <v>33360</v>
      </c>
    </row>
    <row r="535" spans="1:5" ht="15" customHeight="1" x14ac:dyDescent="0.2"/>
    <row r="536" spans="1:5" ht="15" customHeight="1" x14ac:dyDescent="0.2"/>
    <row r="537" spans="1:5" ht="15" customHeight="1" x14ac:dyDescent="0.25">
      <c r="A537" s="104" t="s">
        <v>315</v>
      </c>
    </row>
    <row r="538" spans="1:5" ht="15" customHeight="1" x14ac:dyDescent="0.2">
      <c r="A538" s="186" t="s">
        <v>44</v>
      </c>
      <c r="B538" s="186"/>
      <c r="C538" s="186"/>
      <c r="D538" s="186"/>
      <c r="E538" s="186"/>
    </row>
    <row r="539" spans="1:5" ht="15" customHeight="1" x14ac:dyDescent="0.2">
      <c r="A539" s="185" t="s">
        <v>316</v>
      </c>
      <c r="B539" s="185"/>
      <c r="C539" s="185"/>
      <c r="D539" s="185"/>
      <c r="E539" s="185"/>
    </row>
    <row r="540" spans="1:5" ht="15" customHeight="1" x14ac:dyDescent="0.2">
      <c r="A540" s="185"/>
      <c r="B540" s="185"/>
      <c r="C540" s="185"/>
      <c r="D540" s="185"/>
      <c r="E540" s="185"/>
    </row>
    <row r="541" spans="1:5" ht="15" customHeight="1" x14ac:dyDescent="0.2">
      <c r="A541" s="185"/>
      <c r="B541" s="185"/>
      <c r="C541" s="185"/>
      <c r="D541" s="185"/>
      <c r="E541" s="185"/>
    </row>
    <row r="542" spans="1:5" ht="15" customHeight="1" x14ac:dyDescent="0.2">
      <c r="A542" s="185"/>
      <c r="B542" s="185"/>
      <c r="C542" s="185"/>
      <c r="D542" s="185"/>
      <c r="E542" s="185"/>
    </row>
    <row r="543" spans="1:5" ht="15" customHeight="1" x14ac:dyDescent="0.2">
      <c r="A543" s="185"/>
      <c r="B543" s="185"/>
      <c r="C543" s="185"/>
      <c r="D543" s="185"/>
      <c r="E543" s="185"/>
    </row>
    <row r="544" spans="1:5" ht="15" customHeight="1" x14ac:dyDescent="0.2">
      <c r="A544" s="185"/>
      <c r="B544" s="185"/>
      <c r="C544" s="185"/>
      <c r="D544" s="185"/>
      <c r="E544" s="185"/>
    </row>
    <row r="545" spans="1:5" ht="15" customHeight="1" x14ac:dyDescent="0.2">
      <c r="A545" s="185"/>
      <c r="B545" s="185"/>
      <c r="C545" s="185"/>
      <c r="D545" s="185"/>
      <c r="E545" s="185"/>
    </row>
    <row r="546" spans="1:5" ht="15" customHeight="1" x14ac:dyDescent="0.2">
      <c r="A546" s="59" t="s">
        <v>253</v>
      </c>
    </row>
    <row r="547" spans="1:5" ht="15" customHeight="1" x14ac:dyDescent="0.25">
      <c r="A547" s="39" t="s">
        <v>1</v>
      </c>
      <c r="B547" s="40"/>
      <c r="C547" s="40"/>
      <c r="D547" s="40"/>
      <c r="E547" s="40"/>
    </row>
    <row r="548" spans="1:5" ht="15" customHeight="1" x14ac:dyDescent="0.2">
      <c r="A548" s="41" t="s">
        <v>53</v>
      </c>
      <c r="B548" s="40"/>
      <c r="C548" s="40"/>
      <c r="D548" s="40"/>
      <c r="E548" s="42" t="s">
        <v>54</v>
      </c>
    </row>
    <row r="549" spans="1:5" ht="15" customHeight="1" x14ac:dyDescent="0.25">
      <c r="A549" s="59"/>
      <c r="B549" s="39"/>
      <c r="C549" s="40"/>
      <c r="D549" s="40"/>
      <c r="E549" s="44"/>
    </row>
    <row r="550" spans="1:5" ht="15" customHeight="1" x14ac:dyDescent="0.2">
      <c r="B550" s="46"/>
      <c r="C550" s="47" t="s">
        <v>48</v>
      </c>
      <c r="D550" s="48" t="s">
        <v>49</v>
      </c>
      <c r="E550" s="80" t="s">
        <v>50</v>
      </c>
    </row>
    <row r="551" spans="1:5" ht="15" customHeight="1" x14ac:dyDescent="0.2">
      <c r="B551" s="49"/>
      <c r="C551" s="137">
        <v>6172</v>
      </c>
      <c r="D551" s="88" t="s">
        <v>312</v>
      </c>
      <c r="E551" s="132">
        <v>41715</v>
      </c>
    </row>
    <row r="552" spans="1:5" ht="15" customHeight="1" x14ac:dyDescent="0.2">
      <c r="B552" s="49"/>
      <c r="C552" s="55" t="s">
        <v>52</v>
      </c>
      <c r="D552" s="56"/>
      <c r="E552" s="57">
        <f>SUM(E551:E551)</f>
        <v>41715</v>
      </c>
    </row>
    <row r="553" spans="1:5" ht="15" customHeight="1" x14ac:dyDescent="0.2"/>
    <row r="554" spans="1:5" ht="15" customHeight="1" x14ac:dyDescent="0.25">
      <c r="A554" s="39" t="s">
        <v>16</v>
      </c>
      <c r="B554" s="40"/>
      <c r="C554" s="40"/>
      <c r="D554" s="40"/>
      <c r="E554" s="40"/>
    </row>
    <row r="555" spans="1:5" ht="15" customHeight="1" x14ac:dyDescent="0.2">
      <c r="A555" s="41" t="s">
        <v>133</v>
      </c>
      <c r="B555" s="138"/>
      <c r="C555" s="138"/>
      <c r="D555" s="138"/>
      <c r="E555" s="59" t="s">
        <v>134</v>
      </c>
    </row>
    <row r="556" spans="1:5" ht="15" customHeight="1" x14ac:dyDescent="0.25">
      <c r="A556" s="39"/>
      <c r="B556" s="59"/>
      <c r="C556" s="40"/>
      <c r="D556" s="40"/>
      <c r="E556" s="44"/>
    </row>
    <row r="557" spans="1:5" ht="15" customHeight="1" x14ac:dyDescent="0.2">
      <c r="A557" s="45"/>
      <c r="B557" s="63" t="s">
        <v>61</v>
      </c>
      <c r="C557" s="47" t="s">
        <v>48</v>
      </c>
      <c r="D557" s="112" t="s">
        <v>49</v>
      </c>
      <c r="E557" s="80" t="s">
        <v>50</v>
      </c>
    </row>
    <row r="558" spans="1:5" ht="15" customHeight="1" x14ac:dyDescent="0.2">
      <c r="A558" s="49"/>
      <c r="B558" s="128">
        <v>305</v>
      </c>
      <c r="C558" s="67"/>
      <c r="D558" s="105" t="s">
        <v>136</v>
      </c>
      <c r="E558" s="132">
        <v>41715</v>
      </c>
    </row>
    <row r="559" spans="1:5" ht="15" customHeight="1" x14ac:dyDescent="0.2">
      <c r="A559" s="148"/>
      <c r="B559" s="139"/>
      <c r="C559" s="55" t="s">
        <v>52</v>
      </c>
      <c r="D559" s="114"/>
      <c r="E559" s="115">
        <f>SUM(E558:E558)</f>
        <v>41715</v>
      </c>
    </row>
    <row r="560" spans="1:5" ht="15" customHeight="1" x14ac:dyDescent="0.2"/>
    <row r="561" spans="1:5" ht="15" customHeight="1" x14ac:dyDescent="0.2"/>
    <row r="562" spans="1:5" ht="15" customHeight="1" x14ac:dyDescent="0.25">
      <c r="A562" s="104" t="s">
        <v>317</v>
      </c>
    </row>
    <row r="563" spans="1:5" ht="15" customHeight="1" x14ac:dyDescent="0.2">
      <c r="A563" s="186" t="s">
        <v>44</v>
      </c>
      <c r="B563" s="186"/>
      <c r="C563" s="186"/>
      <c r="D563" s="186"/>
      <c r="E563" s="186"/>
    </row>
    <row r="564" spans="1:5" ht="15" customHeight="1" x14ac:dyDescent="0.2">
      <c r="A564" s="185" t="s">
        <v>318</v>
      </c>
      <c r="B564" s="185"/>
      <c r="C564" s="185"/>
      <c r="D564" s="185"/>
      <c r="E564" s="185"/>
    </row>
    <row r="565" spans="1:5" ht="15" customHeight="1" x14ac:dyDescent="0.2">
      <c r="A565" s="185"/>
      <c r="B565" s="185"/>
      <c r="C565" s="185"/>
      <c r="D565" s="185"/>
      <c r="E565" s="185"/>
    </row>
    <row r="566" spans="1:5" ht="15" customHeight="1" x14ac:dyDescent="0.2">
      <c r="A566" s="185"/>
      <c r="B566" s="185"/>
      <c r="C566" s="185"/>
      <c r="D566" s="185"/>
      <c r="E566" s="185"/>
    </row>
    <row r="567" spans="1:5" ht="15" customHeight="1" x14ac:dyDescent="0.2">
      <c r="A567" s="185"/>
      <c r="B567" s="185"/>
      <c r="C567" s="185"/>
      <c r="D567" s="185"/>
      <c r="E567" s="185"/>
    </row>
    <row r="568" spans="1:5" ht="15" customHeight="1" x14ac:dyDescent="0.2">
      <c r="A568" s="185"/>
      <c r="B568" s="185"/>
      <c r="C568" s="185"/>
      <c r="D568" s="185"/>
      <c r="E568" s="185"/>
    </row>
    <row r="569" spans="1:5" ht="15" customHeight="1" x14ac:dyDescent="0.2">
      <c r="A569" s="185"/>
      <c r="B569" s="185"/>
      <c r="C569" s="185"/>
      <c r="D569" s="185"/>
      <c r="E569" s="185"/>
    </row>
    <row r="570" spans="1:5" ht="15" customHeight="1" x14ac:dyDescent="0.2">
      <c r="A570" s="185"/>
      <c r="B570" s="185"/>
      <c r="C570" s="185"/>
      <c r="D570" s="185"/>
      <c r="E570" s="185"/>
    </row>
    <row r="571" spans="1:5" ht="15" customHeight="1" x14ac:dyDescent="0.2">
      <c r="A571" s="185"/>
      <c r="B571" s="185"/>
      <c r="C571" s="185"/>
      <c r="D571" s="185"/>
      <c r="E571" s="185"/>
    </row>
    <row r="572" spans="1:5" ht="15" customHeight="1" x14ac:dyDescent="0.2">
      <c r="A572" s="59" t="s">
        <v>253</v>
      </c>
    </row>
    <row r="573" spans="1:5" ht="15" customHeight="1" x14ac:dyDescent="0.2">
      <c r="A573" s="59"/>
    </row>
    <row r="574" spans="1:5" ht="15" customHeight="1" x14ac:dyDescent="0.25">
      <c r="A574" s="39" t="s">
        <v>1</v>
      </c>
      <c r="B574" s="40"/>
      <c r="C574" s="40"/>
      <c r="D574" s="40"/>
      <c r="E574" s="40"/>
    </row>
    <row r="575" spans="1:5" ht="15" customHeight="1" x14ac:dyDescent="0.2">
      <c r="A575" s="41" t="s">
        <v>53</v>
      </c>
      <c r="B575" s="40"/>
      <c r="C575" s="40"/>
      <c r="D575" s="40"/>
      <c r="E575" s="42" t="s">
        <v>54</v>
      </c>
    </row>
    <row r="576" spans="1:5" ht="15" customHeight="1" x14ac:dyDescent="0.25">
      <c r="A576" s="59"/>
      <c r="B576" s="39"/>
      <c r="C576" s="40"/>
      <c r="D576" s="40"/>
      <c r="E576" s="44"/>
    </row>
    <row r="577" spans="1:5" ht="15" customHeight="1" x14ac:dyDescent="0.2">
      <c r="B577" s="46"/>
      <c r="C577" s="47" t="s">
        <v>48</v>
      </c>
      <c r="D577" s="48" t="s">
        <v>49</v>
      </c>
      <c r="E577" s="80" t="s">
        <v>50</v>
      </c>
    </row>
    <row r="578" spans="1:5" ht="15" customHeight="1" x14ac:dyDescent="0.2">
      <c r="B578" s="49"/>
      <c r="C578" s="137">
        <v>6172</v>
      </c>
      <c r="D578" s="88" t="s">
        <v>312</v>
      </c>
      <c r="E578" s="132">
        <v>66947</v>
      </c>
    </row>
    <row r="579" spans="1:5" ht="15" customHeight="1" x14ac:dyDescent="0.2">
      <c r="B579" s="49"/>
      <c r="C579" s="55" t="s">
        <v>52</v>
      </c>
      <c r="D579" s="56"/>
      <c r="E579" s="57">
        <f>SUM(E578:E578)</f>
        <v>66947</v>
      </c>
    </row>
    <row r="580" spans="1:5" ht="15" customHeight="1" x14ac:dyDescent="0.2"/>
    <row r="581" spans="1:5" ht="15" customHeight="1" x14ac:dyDescent="0.25">
      <c r="A581" s="39" t="s">
        <v>16</v>
      </c>
      <c r="B581" s="40"/>
      <c r="C581" s="40"/>
      <c r="D581" s="40"/>
      <c r="E581" s="40"/>
    </row>
    <row r="582" spans="1:5" ht="15" customHeight="1" x14ac:dyDescent="0.2">
      <c r="A582" s="41" t="s">
        <v>133</v>
      </c>
      <c r="B582" s="138"/>
      <c r="C582" s="138"/>
      <c r="D582" s="138"/>
      <c r="E582" s="59" t="s">
        <v>134</v>
      </c>
    </row>
    <row r="583" spans="1:5" ht="15" customHeight="1" x14ac:dyDescent="0.25">
      <c r="A583" s="39"/>
      <c r="B583" s="59"/>
      <c r="C583" s="40"/>
      <c r="D583" s="40"/>
      <c r="E583" s="44"/>
    </row>
    <row r="584" spans="1:5" ht="15" customHeight="1" x14ac:dyDescent="0.2">
      <c r="A584" s="45"/>
      <c r="B584" s="63" t="s">
        <v>61</v>
      </c>
      <c r="C584" s="47" t="s">
        <v>48</v>
      </c>
      <c r="D584" s="112" t="s">
        <v>49</v>
      </c>
      <c r="E584" s="80" t="s">
        <v>50</v>
      </c>
    </row>
    <row r="585" spans="1:5" ht="15" customHeight="1" x14ac:dyDescent="0.2">
      <c r="A585" s="49"/>
      <c r="B585" s="128">
        <v>305</v>
      </c>
      <c r="C585" s="67"/>
      <c r="D585" s="105" t="s">
        <v>136</v>
      </c>
      <c r="E585" s="132">
        <v>66947</v>
      </c>
    </row>
    <row r="586" spans="1:5" ht="15" customHeight="1" x14ac:dyDescent="0.2">
      <c r="A586" s="148"/>
      <c r="B586" s="139"/>
      <c r="C586" s="55" t="s">
        <v>52</v>
      </c>
      <c r="D586" s="114"/>
      <c r="E586" s="115">
        <f>SUM(E585:E585)</f>
        <v>66947</v>
      </c>
    </row>
    <row r="587" spans="1:5" ht="15" customHeight="1" x14ac:dyDescent="0.2"/>
    <row r="588" spans="1:5" ht="15" customHeight="1" x14ac:dyDescent="0.2"/>
    <row r="589" spans="1:5" ht="15" customHeight="1" x14ac:dyDescent="0.25">
      <c r="A589" s="104" t="s">
        <v>319</v>
      </c>
    </row>
    <row r="590" spans="1:5" ht="15" customHeight="1" x14ac:dyDescent="0.2">
      <c r="A590" s="186" t="s">
        <v>44</v>
      </c>
      <c r="B590" s="186"/>
      <c r="C590" s="186"/>
      <c r="D590" s="186"/>
      <c r="E590" s="186"/>
    </row>
    <row r="591" spans="1:5" ht="15" customHeight="1" x14ac:dyDescent="0.2">
      <c r="A591" s="185" t="s">
        <v>320</v>
      </c>
      <c r="B591" s="185"/>
      <c r="C591" s="185"/>
      <c r="D591" s="185"/>
      <c r="E591" s="185"/>
    </row>
    <row r="592" spans="1:5" ht="15" customHeight="1" x14ac:dyDescent="0.2">
      <c r="A592" s="185"/>
      <c r="B592" s="185"/>
      <c r="C592" s="185"/>
      <c r="D592" s="185"/>
      <c r="E592" s="185"/>
    </row>
    <row r="593" spans="1:5" ht="15" customHeight="1" x14ac:dyDescent="0.2">
      <c r="A593" s="185"/>
      <c r="B593" s="185"/>
      <c r="C593" s="185"/>
      <c r="D593" s="185"/>
      <c r="E593" s="185"/>
    </row>
    <row r="594" spans="1:5" ht="15" customHeight="1" x14ac:dyDescent="0.2">
      <c r="A594" s="185"/>
      <c r="B594" s="185"/>
      <c r="C594" s="185"/>
      <c r="D594" s="185"/>
      <c r="E594" s="185"/>
    </row>
    <row r="595" spans="1:5" ht="15" customHeight="1" x14ac:dyDescent="0.2">
      <c r="A595" s="185"/>
      <c r="B595" s="185"/>
      <c r="C595" s="185"/>
      <c r="D595" s="185"/>
      <c r="E595" s="185"/>
    </row>
    <row r="596" spans="1:5" ht="15" customHeight="1" x14ac:dyDescent="0.2">
      <c r="A596" s="185"/>
      <c r="B596" s="185"/>
      <c r="C596" s="185"/>
      <c r="D596" s="185"/>
      <c r="E596" s="185"/>
    </row>
    <row r="597" spans="1:5" ht="15" customHeight="1" x14ac:dyDescent="0.2">
      <c r="A597" s="185"/>
      <c r="B597" s="185"/>
      <c r="C597" s="185"/>
      <c r="D597" s="185"/>
      <c r="E597" s="185"/>
    </row>
    <row r="598" spans="1:5" ht="15" customHeight="1" x14ac:dyDescent="0.2">
      <c r="A598" s="59" t="s">
        <v>253</v>
      </c>
    </row>
    <row r="599" spans="1:5" ht="15" customHeight="1" x14ac:dyDescent="0.25">
      <c r="A599" s="39" t="s">
        <v>1</v>
      </c>
      <c r="B599" s="40"/>
      <c r="C599" s="40"/>
      <c r="D599" s="40"/>
      <c r="E599" s="40"/>
    </row>
    <row r="600" spans="1:5" ht="15" customHeight="1" x14ac:dyDescent="0.2">
      <c r="A600" s="41" t="s">
        <v>53</v>
      </c>
      <c r="B600" s="40"/>
      <c r="C600" s="40"/>
      <c r="D600" s="40"/>
      <c r="E600" s="42" t="s">
        <v>54</v>
      </c>
    </row>
    <row r="601" spans="1:5" ht="15" customHeight="1" x14ac:dyDescent="0.25">
      <c r="A601" s="59"/>
      <c r="B601" s="39"/>
      <c r="C601" s="40"/>
      <c r="D601" s="40"/>
      <c r="E601" s="44"/>
    </row>
    <row r="602" spans="1:5" ht="15" customHeight="1" x14ac:dyDescent="0.2">
      <c r="B602" s="46"/>
      <c r="C602" s="47" t="s">
        <v>48</v>
      </c>
      <c r="D602" s="48" t="s">
        <v>49</v>
      </c>
      <c r="E602" s="80" t="s">
        <v>50</v>
      </c>
    </row>
    <row r="603" spans="1:5" ht="15" customHeight="1" x14ac:dyDescent="0.2">
      <c r="B603" s="49"/>
      <c r="C603" s="137">
        <v>6172</v>
      </c>
      <c r="D603" s="88" t="s">
        <v>312</v>
      </c>
      <c r="E603" s="132">
        <v>44770</v>
      </c>
    </row>
    <row r="604" spans="1:5" ht="15" customHeight="1" x14ac:dyDescent="0.2">
      <c r="B604" s="49"/>
      <c r="C604" s="55" t="s">
        <v>52</v>
      </c>
      <c r="D604" s="56"/>
      <c r="E604" s="57">
        <f>SUM(E603:E603)</f>
        <v>44770</v>
      </c>
    </row>
    <row r="605" spans="1:5" ht="15" customHeight="1" x14ac:dyDescent="0.2"/>
    <row r="606" spans="1:5" ht="15" customHeight="1" x14ac:dyDescent="0.25">
      <c r="A606" s="39" t="s">
        <v>16</v>
      </c>
      <c r="B606" s="40"/>
      <c r="C606" s="40"/>
      <c r="D606" s="40"/>
      <c r="E606" s="40"/>
    </row>
    <row r="607" spans="1:5" ht="15" customHeight="1" x14ac:dyDescent="0.2">
      <c r="A607" s="41" t="s">
        <v>133</v>
      </c>
      <c r="B607" s="138"/>
      <c r="C607" s="138"/>
      <c r="D607" s="138"/>
      <c r="E607" s="59" t="s">
        <v>134</v>
      </c>
    </row>
    <row r="608" spans="1:5" ht="15" customHeight="1" x14ac:dyDescent="0.25">
      <c r="A608" s="39"/>
      <c r="B608" s="59"/>
      <c r="C608" s="40"/>
      <c r="D608" s="40"/>
      <c r="E608" s="44"/>
    </row>
    <row r="609" spans="1:5" ht="15" customHeight="1" x14ac:dyDescent="0.2">
      <c r="A609" s="45"/>
      <c r="B609" s="63" t="s">
        <v>61</v>
      </c>
      <c r="C609" s="47" t="s">
        <v>48</v>
      </c>
      <c r="D609" s="112" t="s">
        <v>49</v>
      </c>
      <c r="E609" s="80" t="s">
        <v>50</v>
      </c>
    </row>
    <row r="610" spans="1:5" ht="15" customHeight="1" x14ac:dyDescent="0.2">
      <c r="A610" s="49"/>
      <c r="B610" s="128">
        <v>305</v>
      </c>
      <c r="C610" s="67"/>
      <c r="D610" s="105" t="s">
        <v>136</v>
      </c>
      <c r="E610" s="132">
        <v>44770</v>
      </c>
    </row>
    <row r="611" spans="1:5" ht="15" customHeight="1" x14ac:dyDescent="0.2">
      <c r="A611" s="148"/>
      <c r="B611" s="139"/>
      <c r="C611" s="55" t="s">
        <v>52</v>
      </c>
      <c r="D611" s="114"/>
      <c r="E611" s="115">
        <f>SUM(E610:E610)</f>
        <v>44770</v>
      </c>
    </row>
    <row r="612" spans="1:5" ht="15" customHeight="1" x14ac:dyDescent="0.2"/>
    <row r="613" spans="1:5" ht="15" customHeight="1" x14ac:dyDescent="0.2"/>
    <row r="614" spans="1:5" ht="15" customHeight="1" x14ac:dyDescent="0.25">
      <c r="A614" s="104" t="s">
        <v>321</v>
      </c>
    </row>
    <row r="615" spans="1:5" ht="15" customHeight="1" x14ac:dyDescent="0.2">
      <c r="A615" s="186" t="s">
        <v>44</v>
      </c>
      <c r="B615" s="186"/>
      <c r="C615" s="186"/>
      <c r="D615" s="186"/>
      <c r="E615" s="186"/>
    </row>
    <row r="616" spans="1:5" ht="15" customHeight="1" x14ac:dyDescent="0.2">
      <c r="A616" s="185" t="s">
        <v>322</v>
      </c>
      <c r="B616" s="185"/>
      <c r="C616" s="185"/>
      <c r="D616" s="185"/>
      <c r="E616" s="185"/>
    </row>
    <row r="617" spans="1:5" ht="15" customHeight="1" x14ac:dyDescent="0.2">
      <c r="A617" s="185"/>
      <c r="B617" s="185"/>
      <c r="C617" s="185"/>
      <c r="D617" s="185"/>
      <c r="E617" s="185"/>
    </row>
    <row r="618" spans="1:5" ht="15" customHeight="1" x14ac:dyDescent="0.2">
      <c r="A618" s="185"/>
      <c r="B618" s="185"/>
      <c r="C618" s="185"/>
      <c r="D618" s="185"/>
      <c r="E618" s="185"/>
    </row>
    <row r="619" spans="1:5" ht="15" customHeight="1" x14ac:dyDescent="0.2">
      <c r="A619" s="185"/>
      <c r="B619" s="185"/>
      <c r="C619" s="185"/>
      <c r="D619" s="185"/>
      <c r="E619" s="185"/>
    </row>
    <row r="620" spans="1:5" ht="15" customHeight="1" x14ac:dyDescent="0.2">
      <c r="A620" s="185"/>
      <c r="B620" s="185"/>
      <c r="C620" s="185"/>
      <c r="D620" s="185"/>
      <c r="E620" s="185"/>
    </row>
    <row r="621" spans="1:5" ht="15" customHeight="1" x14ac:dyDescent="0.2">
      <c r="A621" s="185"/>
      <c r="B621" s="185"/>
      <c r="C621" s="185"/>
      <c r="D621" s="185"/>
      <c r="E621" s="185"/>
    </row>
    <row r="622" spans="1:5" ht="15" customHeight="1" x14ac:dyDescent="0.2">
      <c r="A622" s="185"/>
      <c r="B622" s="185"/>
      <c r="C622" s="185"/>
      <c r="D622" s="185"/>
      <c r="E622" s="185"/>
    </row>
    <row r="623" spans="1:5" ht="15" customHeight="1" x14ac:dyDescent="0.2">
      <c r="A623" s="185"/>
      <c r="B623" s="185"/>
      <c r="C623" s="185"/>
      <c r="D623" s="185"/>
      <c r="E623" s="185"/>
    </row>
    <row r="624" spans="1:5" ht="15" customHeight="1" x14ac:dyDescent="0.2">
      <c r="A624" s="185"/>
      <c r="B624" s="185"/>
      <c r="C624" s="185"/>
      <c r="D624" s="185"/>
      <c r="E624" s="185"/>
    </row>
    <row r="625" spans="1:5" ht="15" customHeight="1" x14ac:dyDescent="0.2">
      <c r="A625" s="124"/>
      <c r="B625" s="124"/>
      <c r="C625" s="124"/>
      <c r="D625" s="124"/>
      <c r="E625" s="124"/>
    </row>
    <row r="626" spans="1:5" ht="15" customHeight="1" x14ac:dyDescent="0.25">
      <c r="A626" s="39" t="s">
        <v>1</v>
      </c>
      <c r="B626" s="40"/>
      <c r="C626" s="40"/>
      <c r="D626" s="40"/>
      <c r="E626" s="40"/>
    </row>
    <row r="627" spans="1:5" ht="15" customHeight="1" x14ac:dyDescent="0.2">
      <c r="A627" s="41" t="s">
        <v>53</v>
      </c>
      <c r="E627" t="s">
        <v>54</v>
      </c>
    </row>
    <row r="628" spans="1:5" ht="15" customHeight="1" x14ac:dyDescent="0.25">
      <c r="B628" s="39"/>
      <c r="C628" s="40"/>
      <c r="D628" s="40"/>
      <c r="E628" s="44"/>
    </row>
    <row r="629" spans="1:5" ht="15" customHeight="1" x14ac:dyDescent="0.2">
      <c r="A629" s="45"/>
      <c r="B629" s="45"/>
      <c r="C629" s="47" t="s">
        <v>48</v>
      </c>
      <c r="D629" s="48" t="s">
        <v>49</v>
      </c>
      <c r="E629" s="63" t="s">
        <v>50</v>
      </c>
    </row>
    <row r="630" spans="1:5" ht="15" customHeight="1" x14ac:dyDescent="0.2">
      <c r="A630" s="87"/>
      <c r="B630" s="50"/>
      <c r="C630" s="67"/>
      <c r="D630" s="52" t="s">
        <v>139</v>
      </c>
      <c r="E630" s="69">
        <v>6171</v>
      </c>
    </row>
    <row r="631" spans="1:5" ht="15" customHeight="1" x14ac:dyDescent="0.2">
      <c r="A631" s="87"/>
      <c r="B631" s="50"/>
      <c r="C631" s="71" t="s">
        <v>52</v>
      </c>
      <c r="D631" s="103"/>
      <c r="E631" s="95">
        <f>SUM(E630:E630)</f>
        <v>6171</v>
      </c>
    </row>
    <row r="632" spans="1:5" ht="15" customHeight="1" x14ac:dyDescent="0.2"/>
    <row r="633" spans="1:5" ht="15" customHeight="1" x14ac:dyDescent="0.25">
      <c r="A633" s="58" t="s">
        <v>16</v>
      </c>
      <c r="B633" s="54"/>
      <c r="C633" s="54"/>
      <c r="D633" s="59"/>
      <c r="E633" s="59"/>
    </row>
    <row r="634" spans="1:5" ht="15" customHeight="1" x14ac:dyDescent="0.2">
      <c r="A634" s="85" t="s">
        <v>59</v>
      </c>
      <c r="B634" s="54"/>
      <c r="C634" s="54"/>
      <c r="D634" s="54"/>
      <c r="E634" s="78" t="s">
        <v>60</v>
      </c>
    </row>
    <row r="635" spans="1:5" ht="15" customHeight="1" x14ac:dyDescent="0.2">
      <c r="A635" s="60"/>
      <c r="B635" s="61"/>
      <c r="C635" s="54"/>
      <c r="D635" s="60"/>
      <c r="E635" s="62"/>
    </row>
    <row r="636" spans="1:5" ht="15" customHeight="1" x14ac:dyDescent="0.2">
      <c r="B636" s="45"/>
      <c r="C636" s="63" t="s">
        <v>48</v>
      </c>
      <c r="D636" s="64" t="s">
        <v>55</v>
      </c>
      <c r="E636" s="63" t="s">
        <v>50</v>
      </c>
    </row>
    <row r="637" spans="1:5" ht="15" customHeight="1" x14ac:dyDescent="0.2">
      <c r="B637" s="140"/>
      <c r="C637" s="67">
        <v>2321</v>
      </c>
      <c r="D637" s="88" t="s">
        <v>140</v>
      </c>
      <c r="E637" s="69">
        <v>6171</v>
      </c>
    </row>
    <row r="638" spans="1:5" ht="15" customHeight="1" x14ac:dyDescent="0.2">
      <c r="B638" s="135"/>
      <c r="C638" s="71" t="s">
        <v>52</v>
      </c>
      <c r="D638" s="72"/>
      <c r="E638" s="73">
        <f>SUM(E637:E637)</f>
        <v>6171</v>
      </c>
    </row>
    <row r="639" spans="1:5" ht="15" customHeight="1" x14ac:dyDescent="0.2"/>
    <row r="640" spans="1:5" ht="15" customHeight="1" x14ac:dyDescent="0.2"/>
    <row r="641" spans="1:5" ht="15" customHeight="1" x14ac:dyDescent="0.25">
      <c r="A641" s="104" t="s">
        <v>323</v>
      </c>
    </row>
    <row r="642" spans="1:5" ht="15" customHeight="1" x14ac:dyDescent="0.2">
      <c r="A642" s="186" t="s">
        <v>44</v>
      </c>
      <c r="B642" s="186"/>
      <c r="C642" s="186"/>
      <c r="D642" s="186"/>
      <c r="E642" s="186"/>
    </row>
    <row r="643" spans="1:5" ht="15" customHeight="1" x14ac:dyDescent="0.2">
      <c r="A643" s="185" t="s">
        <v>324</v>
      </c>
      <c r="B643" s="185"/>
      <c r="C643" s="185"/>
      <c r="D643" s="185"/>
      <c r="E643" s="185"/>
    </row>
    <row r="644" spans="1:5" ht="15" customHeight="1" x14ac:dyDescent="0.2">
      <c r="A644" s="185"/>
      <c r="B644" s="185"/>
      <c r="C644" s="185"/>
      <c r="D644" s="185"/>
      <c r="E644" s="185"/>
    </row>
    <row r="645" spans="1:5" ht="15" customHeight="1" x14ac:dyDescent="0.2">
      <c r="A645" s="185"/>
      <c r="B645" s="185"/>
      <c r="C645" s="185"/>
      <c r="D645" s="185"/>
      <c r="E645" s="185"/>
    </row>
    <row r="646" spans="1:5" ht="15" customHeight="1" x14ac:dyDescent="0.2">
      <c r="A646" s="185"/>
      <c r="B646" s="185"/>
      <c r="C646" s="185"/>
      <c r="D646" s="185"/>
      <c r="E646" s="185"/>
    </row>
    <row r="647" spans="1:5" ht="15" customHeight="1" x14ac:dyDescent="0.2">
      <c r="A647" s="185"/>
      <c r="B647" s="185"/>
      <c r="C647" s="185"/>
      <c r="D647" s="185"/>
      <c r="E647" s="185"/>
    </row>
    <row r="648" spans="1:5" ht="15" customHeight="1" x14ac:dyDescent="0.2">
      <c r="A648" s="185"/>
      <c r="B648" s="185"/>
      <c r="C648" s="185"/>
      <c r="D648" s="185"/>
      <c r="E648" s="185"/>
    </row>
    <row r="649" spans="1:5" ht="15" customHeight="1" x14ac:dyDescent="0.2">
      <c r="A649" s="185"/>
      <c r="B649" s="185"/>
      <c r="C649" s="185"/>
      <c r="D649" s="185"/>
      <c r="E649" s="185"/>
    </row>
    <row r="650" spans="1:5" ht="15" customHeight="1" x14ac:dyDescent="0.2">
      <c r="A650" s="185"/>
      <c r="B650" s="185"/>
      <c r="C650" s="185"/>
      <c r="D650" s="185"/>
      <c r="E650" s="185"/>
    </row>
    <row r="651" spans="1:5" ht="15" customHeight="1" x14ac:dyDescent="0.2">
      <c r="A651" s="124"/>
      <c r="B651" s="124"/>
      <c r="C651" s="124"/>
      <c r="D651" s="124"/>
      <c r="E651" s="124"/>
    </row>
    <row r="652" spans="1:5" ht="15" customHeight="1" x14ac:dyDescent="0.25">
      <c r="A652" s="39" t="s">
        <v>1</v>
      </c>
      <c r="B652" s="40"/>
      <c r="C652" s="40"/>
      <c r="D652" s="40"/>
      <c r="E652" s="40"/>
    </row>
    <row r="653" spans="1:5" ht="15" customHeight="1" x14ac:dyDescent="0.2">
      <c r="A653" s="41" t="s">
        <v>53</v>
      </c>
      <c r="E653" t="s">
        <v>54</v>
      </c>
    </row>
    <row r="654" spans="1:5" ht="15" customHeight="1" x14ac:dyDescent="0.25">
      <c r="B654" s="39"/>
      <c r="C654" s="40"/>
      <c r="D654" s="40"/>
      <c r="E654" s="44"/>
    </row>
    <row r="655" spans="1:5" ht="15" customHeight="1" x14ac:dyDescent="0.2">
      <c r="A655" s="45"/>
      <c r="B655" s="45"/>
      <c r="C655" s="47" t="s">
        <v>48</v>
      </c>
      <c r="D655" s="48" t="s">
        <v>49</v>
      </c>
      <c r="E655" s="63" t="s">
        <v>50</v>
      </c>
    </row>
    <row r="656" spans="1:5" ht="15" customHeight="1" x14ac:dyDescent="0.2">
      <c r="A656" s="87"/>
      <c r="B656" s="50"/>
      <c r="C656" s="67"/>
      <c r="D656" s="52" t="s">
        <v>139</v>
      </c>
      <c r="E656" s="69">
        <f>47824.09+813009.5+727+12359</f>
        <v>873919.59</v>
      </c>
    </row>
    <row r="657" spans="1:5" ht="15" customHeight="1" x14ac:dyDescent="0.2">
      <c r="A657" s="87"/>
      <c r="B657" s="50"/>
      <c r="C657" s="71" t="s">
        <v>52</v>
      </c>
      <c r="D657" s="103"/>
      <c r="E657" s="95">
        <f>SUM(E656:E656)</f>
        <v>873919.59</v>
      </c>
    </row>
    <row r="658" spans="1:5" ht="15" customHeight="1" x14ac:dyDescent="0.2"/>
    <row r="659" spans="1:5" ht="15" customHeight="1" x14ac:dyDescent="0.25">
      <c r="A659" s="58" t="s">
        <v>16</v>
      </c>
      <c r="B659" s="54"/>
      <c r="C659" s="54"/>
      <c r="D659" s="59"/>
      <c r="E659" s="59"/>
    </row>
    <row r="660" spans="1:5" ht="15" customHeight="1" x14ac:dyDescent="0.2">
      <c r="A660" s="85" t="s">
        <v>59</v>
      </c>
      <c r="B660" s="54"/>
      <c r="C660" s="54"/>
      <c r="D660" s="54"/>
      <c r="E660" s="78" t="s">
        <v>60</v>
      </c>
    </row>
    <row r="661" spans="1:5" ht="15" customHeight="1" x14ac:dyDescent="0.2">
      <c r="A661" s="60"/>
      <c r="B661" s="61"/>
      <c r="C661" s="54"/>
      <c r="D661" s="60"/>
      <c r="E661" s="62"/>
    </row>
    <row r="662" spans="1:5" ht="15" customHeight="1" x14ac:dyDescent="0.2">
      <c r="B662" s="45"/>
      <c r="C662" s="63" t="s">
        <v>48</v>
      </c>
      <c r="D662" s="64" t="s">
        <v>55</v>
      </c>
      <c r="E662" s="63" t="s">
        <v>50</v>
      </c>
    </row>
    <row r="663" spans="1:5" ht="15" customHeight="1" x14ac:dyDescent="0.2">
      <c r="B663" s="140"/>
      <c r="C663" s="67">
        <v>3123</v>
      </c>
      <c r="D663" s="88" t="s">
        <v>140</v>
      </c>
      <c r="E663" s="69">
        <f>860833.59+13086</f>
        <v>873919.59</v>
      </c>
    </row>
    <row r="664" spans="1:5" ht="15" customHeight="1" x14ac:dyDescent="0.2">
      <c r="B664" s="135"/>
      <c r="C664" s="71" t="s">
        <v>52</v>
      </c>
      <c r="D664" s="72"/>
      <c r="E664" s="73">
        <f>SUM(E663:E663)</f>
        <v>873919.59</v>
      </c>
    </row>
    <row r="665" spans="1:5" ht="15" customHeight="1" x14ac:dyDescent="0.2"/>
    <row r="666" spans="1:5" ht="15" customHeight="1" x14ac:dyDescent="0.2"/>
    <row r="667" spans="1:5" ht="15" customHeight="1" x14ac:dyDescent="0.25">
      <c r="A667" s="104" t="s">
        <v>325</v>
      </c>
    </row>
    <row r="668" spans="1:5" ht="15" customHeight="1" x14ac:dyDescent="0.2">
      <c r="A668" s="186" t="s">
        <v>44</v>
      </c>
      <c r="B668" s="186"/>
      <c r="C668" s="186"/>
      <c r="D668" s="186"/>
      <c r="E668" s="186"/>
    </row>
    <row r="669" spans="1:5" ht="15" customHeight="1" x14ac:dyDescent="0.2">
      <c r="A669" s="185" t="s">
        <v>326</v>
      </c>
      <c r="B669" s="185"/>
      <c r="C669" s="185"/>
      <c r="D669" s="185"/>
      <c r="E669" s="185"/>
    </row>
    <row r="670" spans="1:5" ht="15" customHeight="1" x14ac:dyDescent="0.2">
      <c r="A670" s="185"/>
      <c r="B670" s="185"/>
      <c r="C670" s="185"/>
      <c r="D670" s="185"/>
      <c r="E670" s="185"/>
    </row>
    <row r="671" spans="1:5" ht="15" customHeight="1" x14ac:dyDescent="0.2">
      <c r="A671" s="185"/>
      <c r="B671" s="185"/>
      <c r="C671" s="185"/>
      <c r="D671" s="185"/>
      <c r="E671" s="185"/>
    </row>
    <row r="672" spans="1:5" ht="15" customHeight="1" x14ac:dyDescent="0.2">
      <c r="A672" s="185"/>
      <c r="B672" s="185"/>
      <c r="C672" s="185"/>
      <c r="D672" s="185"/>
      <c r="E672" s="185"/>
    </row>
    <row r="673" spans="1:5" ht="15" customHeight="1" x14ac:dyDescent="0.2">
      <c r="A673" s="185"/>
      <c r="B673" s="185"/>
      <c r="C673" s="185"/>
      <c r="D673" s="185"/>
      <c r="E673" s="185"/>
    </row>
    <row r="674" spans="1:5" ht="15" customHeight="1" x14ac:dyDescent="0.2">
      <c r="A674" s="185"/>
      <c r="B674" s="185"/>
      <c r="C674" s="185"/>
      <c r="D674" s="185"/>
      <c r="E674" s="185"/>
    </row>
    <row r="675" spans="1:5" ht="15" customHeight="1" x14ac:dyDescent="0.2">
      <c r="A675" s="185"/>
      <c r="B675" s="185"/>
      <c r="C675" s="185"/>
      <c r="D675" s="185"/>
      <c r="E675" s="185"/>
    </row>
    <row r="676" spans="1:5" ht="15" customHeight="1" x14ac:dyDescent="0.2">
      <c r="A676" s="185"/>
      <c r="B676" s="185"/>
      <c r="C676" s="185"/>
      <c r="D676" s="185"/>
      <c r="E676" s="185"/>
    </row>
    <row r="677" spans="1:5" ht="15" customHeight="1" x14ac:dyDescent="0.2">
      <c r="A677" s="124"/>
      <c r="B677" s="124"/>
      <c r="C677" s="124"/>
      <c r="D677" s="124"/>
      <c r="E677" s="124"/>
    </row>
    <row r="678" spans="1:5" ht="15" customHeight="1" x14ac:dyDescent="0.25">
      <c r="A678" s="39" t="s">
        <v>1</v>
      </c>
      <c r="B678" s="40"/>
      <c r="C678" s="40"/>
      <c r="D678" s="40"/>
      <c r="E678" s="40"/>
    </row>
    <row r="679" spans="1:5" ht="15" customHeight="1" x14ac:dyDescent="0.2">
      <c r="A679" s="41" t="s">
        <v>53</v>
      </c>
      <c r="E679" t="s">
        <v>54</v>
      </c>
    </row>
    <row r="680" spans="1:5" ht="15" customHeight="1" x14ac:dyDescent="0.25">
      <c r="B680" s="39"/>
      <c r="C680" s="40"/>
      <c r="D680" s="40"/>
      <c r="E680" s="44"/>
    </row>
    <row r="681" spans="1:5" ht="15" customHeight="1" x14ac:dyDescent="0.2">
      <c r="A681" s="45"/>
      <c r="B681" s="45"/>
      <c r="C681" s="47" t="s">
        <v>48</v>
      </c>
      <c r="D681" s="48" t="s">
        <v>49</v>
      </c>
      <c r="E681" s="63" t="s">
        <v>50</v>
      </c>
    </row>
    <row r="682" spans="1:5" ht="15" customHeight="1" x14ac:dyDescent="0.2">
      <c r="A682" s="87"/>
      <c r="B682" s="50"/>
      <c r="C682" s="67"/>
      <c r="D682" s="52" t="s">
        <v>139</v>
      </c>
      <c r="E682" s="69">
        <f>3494444.44+205555.56</f>
        <v>3700000</v>
      </c>
    </row>
    <row r="683" spans="1:5" ht="15" customHeight="1" x14ac:dyDescent="0.2">
      <c r="A683" s="87"/>
      <c r="B683" s="50"/>
      <c r="C683" s="71" t="s">
        <v>52</v>
      </c>
      <c r="D683" s="103"/>
      <c r="E683" s="95">
        <f>SUM(E682:E682)</f>
        <v>3700000</v>
      </c>
    </row>
    <row r="684" spans="1:5" ht="15" customHeight="1" x14ac:dyDescent="0.2"/>
    <row r="685" spans="1:5" ht="15" customHeight="1" x14ac:dyDescent="0.25">
      <c r="A685" s="58" t="s">
        <v>16</v>
      </c>
      <c r="B685" s="54"/>
      <c r="C685" s="54"/>
      <c r="D685" s="59"/>
      <c r="E685" s="59"/>
    </row>
    <row r="686" spans="1:5" ht="15" customHeight="1" x14ac:dyDescent="0.2">
      <c r="A686" s="85" t="s">
        <v>102</v>
      </c>
      <c r="B686" s="40"/>
      <c r="C686" s="40"/>
      <c r="D686" s="40"/>
      <c r="E686" s="42" t="s">
        <v>153</v>
      </c>
    </row>
    <row r="687" spans="1:5" ht="15" customHeight="1" x14ac:dyDescent="0.2">
      <c r="A687" s="60"/>
      <c r="B687" s="61"/>
      <c r="C687" s="54"/>
      <c r="D687" s="60"/>
      <c r="E687" s="62"/>
    </row>
    <row r="688" spans="1:5" ht="15" customHeight="1" x14ac:dyDescent="0.2">
      <c r="B688" s="45"/>
      <c r="C688" s="63" t="s">
        <v>48</v>
      </c>
      <c r="D688" s="64" t="s">
        <v>55</v>
      </c>
      <c r="E688" s="63" t="s">
        <v>50</v>
      </c>
    </row>
    <row r="689" spans="1:5" ht="15" customHeight="1" x14ac:dyDescent="0.2">
      <c r="B689" s="140"/>
      <c r="C689" s="67">
        <v>3315</v>
      </c>
      <c r="D689" s="88" t="s">
        <v>140</v>
      </c>
      <c r="E689" s="69">
        <v>3700000</v>
      </c>
    </row>
    <row r="690" spans="1:5" ht="15" customHeight="1" x14ac:dyDescent="0.2">
      <c r="B690" s="135"/>
      <c r="C690" s="71" t="s">
        <v>52</v>
      </c>
      <c r="D690" s="72"/>
      <c r="E690" s="73">
        <f>SUM(E689:E689)</f>
        <v>3700000</v>
      </c>
    </row>
    <row r="691" spans="1:5" ht="15" customHeight="1" x14ac:dyDescent="0.2"/>
    <row r="692" spans="1:5" ht="15" customHeight="1" x14ac:dyDescent="0.2"/>
    <row r="693" spans="1:5" ht="15" customHeight="1" x14ac:dyDescent="0.25">
      <c r="A693" s="104" t="s">
        <v>327</v>
      </c>
    </row>
    <row r="694" spans="1:5" ht="15" customHeight="1" x14ac:dyDescent="0.2">
      <c r="A694" s="186" t="s">
        <v>44</v>
      </c>
      <c r="B694" s="186"/>
      <c r="C694" s="186"/>
      <c r="D694" s="186"/>
      <c r="E694" s="186"/>
    </row>
    <row r="695" spans="1:5" ht="15" customHeight="1" x14ac:dyDescent="0.2">
      <c r="A695" s="185" t="s">
        <v>328</v>
      </c>
      <c r="B695" s="185"/>
      <c r="C695" s="185"/>
      <c r="D695" s="185"/>
      <c r="E695" s="185"/>
    </row>
    <row r="696" spans="1:5" ht="15" customHeight="1" x14ac:dyDescent="0.2">
      <c r="A696" s="185"/>
      <c r="B696" s="185"/>
      <c r="C696" s="185"/>
      <c r="D696" s="185"/>
      <c r="E696" s="185"/>
    </row>
    <row r="697" spans="1:5" ht="15" customHeight="1" x14ac:dyDescent="0.2">
      <c r="A697" s="185"/>
      <c r="B697" s="185"/>
      <c r="C697" s="185"/>
      <c r="D697" s="185"/>
      <c r="E697" s="185"/>
    </row>
    <row r="698" spans="1:5" ht="15" customHeight="1" x14ac:dyDescent="0.2">
      <c r="A698" s="185"/>
      <c r="B698" s="185"/>
      <c r="C698" s="185"/>
      <c r="D698" s="185"/>
      <c r="E698" s="185"/>
    </row>
    <row r="699" spans="1:5" ht="15" customHeight="1" x14ac:dyDescent="0.2">
      <c r="A699" s="185"/>
      <c r="B699" s="185"/>
      <c r="C699" s="185"/>
      <c r="D699" s="185"/>
      <c r="E699" s="185"/>
    </row>
    <row r="700" spans="1:5" ht="15" customHeight="1" x14ac:dyDescent="0.2">
      <c r="A700" s="185"/>
      <c r="B700" s="185"/>
      <c r="C700" s="185"/>
      <c r="D700" s="185"/>
      <c r="E700" s="185"/>
    </row>
    <row r="701" spans="1:5" ht="15" customHeight="1" x14ac:dyDescent="0.2">
      <c r="A701" s="185"/>
      <c r="B701" s="185"/>
      <c r="C701" s="185"/>
      <c r="D701" s="185"/>
      <c r="E701" s="185"/>
    </row>
    <row r="702" spans="1:5" ht="15" customHeight="1" x14ac:dyDescent="0.2">
      <c r="A702" s="124"/>
      <c r="B702" s="124"/>
      <c r="C702" s="124"/>
      <c r="D702" s="124"/>
      <c r="E702" s="124"/>
    </row>
    <row r="703" spans="1:5" ht="15" customHeight="1" x14ac:dyDescent="0.25">
      <c r="A703" s="39" t="s">
        <v>1</v>
      </c>
      <c r="B703" s="40"/>
      <c r="C703" s="40"/>
      <c r="D703" s="40"/>
      <c r="E703" s="40"/>
    </row>
    <row r="704" spans="1:5" ht="15" customHeight="1" x14ac:dyDescent="0.2">
      <c r="A704" s="41" t="s">
        <v>53</v>
      </c>
      <c r="E704" t="s">
        <v>54</v>
      </c>
    </row>
    <row r="705" spans="1:5" ht="15" customHeight="1" x14ac:dyDescent="0.25">
      <c r="B705" s="39"/>
      <c r="C705" s="40"/>
      <c r="D705" s="40"/>
      <c r="E705" s="44"/>
    </row>
    <row r="706" spans="1:5" ht="15" customHeight="1" x14ac:dyDescent="0.2">
      <c r="A706" s="45"/>
      <c r="B706" s="45"/>
      <c r="C706" s="47" t="s">
        <v>48</v>
      </c>
      <c r="D706" s="48" t="s">
        <v>49</v>
      </c>
      <c r="E706" s="63" t="s">
        <v>50</v>
      </c>
    </row>
    <row r="707" spans="1:5" ht="15" customHeight="1" x14ac:dyDescent="0.2">
      <c r="A707" s="87"/>
      <c r="B707" s="50"/>
      <c r="C707" s="67"/>
      <c r="D707" s="52" t="s">
        <v>139</v>
      </c>
      <c r="E707" s="69">
        <f>5960551.98+350620.7</f>
        <v>6311172.6800000006</v>
      </c>
    </row>
    <row r="708" spans="1:5" ht="15" customHeight="1" x14ac:dyDescent="0.2">
      <c r="A708" s="87"/>
      <c r="B708" s="50"/>
      <c r="C708" s="71" t="s">
        <v>52</v>
      </c>
      <c r="D708" s="103"/>
      <c r="E708" s="95">
        <f>SUM(E707:E707)</f>
        <v>6311172.6800000006</v>
      </c>
    </row>
    <row r="709" spans="1:5" ht="15" customHeight="1" x14ac:dyDescent="0.2"/>
    <row r="710" spans="1:5" ht="15" customHeight="1" x14ac:dyDescent="0.25">
      <c r="A710" s="58" t="s">
        <v>16</v>
      </c>
      <c r="B710" s="54"/>
      <c r="C710" s="54"/>
      <c r="D710" s="59"/>
      <c r="E710" s="59"/>
    </row>
    <row r="711" spans="1:5" ht="15" customHeight="1" x14ac:dyDescent="0.2">
      <c r="A711" s="85" t="s">
        <v>102</v>
      </c>
      <c r="B711" s="40"/>
      <c r="C711" s="40"/>
      <c r="D711" s="40"/>
      <c r="E711" s="42" t="s">
        <v>103</v>
      </c>
    </row>
    <row r="712" spans="1:5" ht="15" customHeight="1" x14ac:dyDescent="0.2">
      <c r="A712" s="60"/>
      <c r="B712" s="61"/>
      <c r="C712" s="54"/>
      <c r="D712" s="60"/>
      <c r="E712" s="62"/>
    </row>
    <row r="713" spans="1:5" ht="15" customHeight="1" x14ac:dyDescent="0.2">
      <c r="B713" s="45"/>
      <c r="C713" s="63" t="s">
        <v>48</v>
      </c>
      <c r="D713" s="64" t="s">
        <v>55</v>
      </c>
      <c r="E713" s="63" t="s">
        <v>50</v>
      </c>
    </row>
    <row r="714" spans="1:5" ht="15" customHeight="1" x14ac:dyDescent="0.2">
      <c r="B714" s="140"/>
      <c r="C714" s="67">
        <v>2212</v>
      </c>
      <c r="D714" s="88" t="s">
        <v>140</v>
      </c>
      <c r="E714" s="69">
        <v>6311172.6799999997</v>
      </c>
    </row>
    <row r="715" spans="1:5" ht="15" customHeight="1" x14ac:dyDescent="0.2">
      <c r="B715" s="135"/>
      <c r="C715" s="71" t="s">
        <v>52</v>
      </c>
      <c r="D715" s="72"/>
      <c r="E715" s="95">
        <f>SUM(E714:E714)</f>
        <v>6311172.6799999997</v>
      </c>
    </row>
    <row r="716" spans="1:5" ht="15" customHeight="1" x14ac:dyDescent="0.2"/>
    <row r="717" spans="1:5" ht="15" customHeight="1" x14ac:dyDescent="0.2"/>
    <row r="718" spans="1:5" ht="15" customHeight="1" x14ac:dyDescent="0.25">
      <c r="A718" s="104" t="s">
        <v>329</v>
      </c>
    </row>
    <row r="719" spans="1:5" ht="15" customHeight="1" x14ac:dyDescent="0.2">
      <c r="A719" s="186" t="s">
        <v>44</v>
      </c>
      <c r="B719" s="186"/>
      <c r="C719" s="186"/>
      <c r="D719" s="186"/>
      <c r="E719" s="186"/>
    </row>
    <row r="720" spans="1:5" ht="15" customHeight="1" x14ac:dyDescent="0.2">
      <c r="A720" s="185" t="s">
        <v>330</v>
      </c>
      <c r="B720" s="185"/>
      <c r="C720" s="185"/>
      <c r="D720" s="185"/>
      <c r="E720" s="185"/>
    </row>
    <row r="721" spans="1:5" ht="15" customHeight="1" x14ac:dyDescent="0.2">
      <c r="A721" s="185"/>
      <c r="B721" s="185"/>
      <c r="C721" s="185"/>
      <c r="D721" s="185"/>
      <c r="E721" s="185"/>
    </row>
    <row r="722" spans="1:5" ht="15" customHeight="1" x14ac:dyDescent="0.2">
      <c r="A722" s="185"/>
      <c r="B722" s="185"/>
      <c r="C722" s="185"/>
      <c r="D722" s="185"/>
      <c r="E722" s="185"/>
    </row>
    <row r="723" spans="1:5" ht="15" customHeight="1" x14ac:dyDescent="0.2">
      <c r="A723" s="185"/>
      <c r="B723" s="185"/>
      <c r="C723" s="185"/>
      <c r="D723" s="185"/>
      <c r="E723" s="185"/>
    </row>
    <row r="724" spans="1:5" ht="15" customHeight="1" x14ac:dyDescent="0.2">
      <c r="A724" s="185"/>
      <c r="B724" s="185"/>
      <c r="C724" s="185"/>
      <c r="D724" s="185"/>
      <c r="E724" s="185"/>
    </row>
    <row r="725" spans="1:5" ht="15" customHeight="1" x14ac:dyDescent="0.2">
      <c r="A725" s="185"/>
      <c r="B725" s="185"/>
      <c r="C725" s="185"/>
      <c r="D725" s="185"/>
      <c r="E725" s="185"/>
    </row>
    <row r="726" spans="1:5" ht="15" customHeight="1" x14ac:dyDescent="0.2">
      <c r="A726" s="185"/>
      <c r="B726" s="185"/>
      <c r="C726" s="185"/>
      <c r="D726" s="185"/>
      <c r="E726" s="185"/>
    </row>
    <row r="727" spans="1:5" ht="15" customHeight="1" x14ac:dyDescent="0.2">
      <c r="A727" s="124"/>
      <c r="B727" s="124"/>
      <c r="C727" s="124"/>
      <c r="D727" s="124"/>
      <c r="E727" s="124"/>
    </row>
    <row r="728" spans="1:5" ht="15" customHeight="1" x14ac:dyDescent="0.2">
      <c r="A728" s="124"/>
      <c r="B728" s="124"/>
      <c r="C728" s="124"/>
      <c r="D728" s="124"/>
      <c r="E728" s="124"/>
    </row>
    <row r="729" spans="1:5" ht="15" customHeight="1" x14ac:dyDescent="0.25">
      <c r="A729" s="39" t="s">
        <v>1</v>
      </c>
      <c r="B729" s="40"/>
      <c r="C729" s="40"/>
      <c r="D729" s="40"/>
      <c r="E729" s="40"/>
    </row>
    <row r="730" spans="1:5" ht="15" customHeight="1" x14ac:dyDescent="0.2">
      <c r="A730" s="41" t="s">
        <v>53</v>
      </c>
      <c r="E730" t="s">
        <v>54</v>
      </c>
    </row>
    <row r="731" spans="1:5" ht="15" customHeight="1" x14ac:dyDescent="0.25">
      <c r="B731" s="39"/>
      <c r="C731" s="40"/>
      <c r="D731" s="40"/>
      <c r="E731" s="44"/>
    </row>
    <row r="732" spans="1:5" ht="15" customHeight="1" x14ac:dyDescent="0.2">
      <c r="A732" s="45"/>
      <c r="B732" s="45"/>
      <c r="C732" s="47" t="s">
        <v>48</v>
      </c>
      <c r="D732" s="48" t="s">
        <v>49</v>
      </c>
      <c r="E732" s="63" t="s">
        <v>50</v>
      </c>
    </row>
    <row r="733" spans="1:5" ht="15" customHeight="1" x14ac:dyDescent="0.2">
      <c r="A733" s="87"/>
      <c r="B733" s="50"/>
      <c r="C733" s="67"/>
      <c r="D733" s="52" t="s">
        <v>139</v>
      </c>
      <c r="E733" s="69">
        <f>2746524.71+161560.28</f>
        <v>2908084.9899999998</v>
      </c>
    </row>
    <row r="734" spans="1:5" ht="15" customHeight="1" x14ac:dyDescent="0.2">
      <c r="A734" s="87"/>
      <c r="B734" s="50"/>
      <c r="C734" s="71" t="s">
        <v>52</v>
      </c>
      <c r="D734" s="103"/>
      <c r="E734" s="95">
        <f>SUM(E733:E733)</f>
        <v>2908084.9899999998</v>
      </c>
    </row>
    <row r="735" spans="1:5" ht="15" customHeight="1" x14ac:dyDescent="0.2"/>
    <row r="736" spans="1:5" ht="15" customHeight="1" x14ac:dyDescent="0.25">
      <c r="A736" s="58" t="s">
        <v>16</v>
      </c>
      <c r="B736" s="54"/>
      <c r="C736" s="54"/>
      <c r="D736" s="59"/>
      <c r="E736" s="59"/>
    </row>
    <row r="737" spans="1:5" ht="15" customHeight="1" x14ac:dyDescent="0.2">
      <c r="A737" s="85" t="s">
        <v>102</v>
      </c>
      <c r="B737" s="40"/>
      <c r="C737" s="40"/>
      <c r="D737" s="40"/>
      <c r="E737" s="42" t="s">
        <v>103</v>
      </c>
    </row>
    <row r="738" spans="1:5" ht="15" customHeight="1" x14ac:dyDescent="0.2">
      <c r="A738" s="60"/>
      <c r="B738" s="61"/>
      <c r="C738" s="54"/>
      <c r="D738" s="60"/>
      <c r="E738" s="62"/>
    </row>
    <row r="739" spans="1:5" ht="15" customHeight="1" x14ac:dyDescent="0.2">
      <c r="B739" s="45"/>
      <c r="C739" s="63" t="s">
        <v>48</v>
      </c>
      <c r="D739" s="64" t="s">
        <v>55</v>
      </c>
      <c r="E739" s="63" t="s">
        <v>50</v>
      </c>
    </row>
    <row r="740" spans="1:5" ht="15" customHeight="1" x14ac:dyDescent="0.2">
      <c r="B740" s="140"/>
      <c r="C740" s="67">
        <v>2212</v>
      </c>
      <c r="D740" s="88" t="s">
        <v>140</v>
      </c>
      <c r="E740" s="69">
        <v>2908084.99</v>
      </c>
    </row>
    <row r="741" spans="1:5" ht="15" customHeight="1" x14ac:dyDescent="0.2">
      <c r="B741" s="135"/>
      <c r="C741" s="71" t="s">
        <v>52</v>
      </c>
      <c r="D741" s="72"/>
      <c r="E741" s="73">
        <f>SUM(E740:E740)</f>
        <v>2908084.99</v>
      </c>
    </row>
    <row r="742" spans="1:5" ht="15" customHeight="1" x14ac:dyDescent="0.2"/>
    <row r="743" spans="1:5" ht="15" customHeight="1" x14ac:dyDescent="0.2"/>
    <row r="744" spans="1:5" ht="15" customHeight="1" x14ac:dyDescent="0.25">
      <c r="A744" s="104" t="s">
        <v>331</v>
      </c>
    </row>
    <row r="745" spans="1:5" ht="15" customHeight="1" x14ac:dyDescent="0.2">
      <c r="A745" s="186" t="s">
        <v>44</v>
      </c>
      <c r="B745" s="186"/>
      <c r="C745" s="186"/>
      <c r="D745" s="186"/>
      <c r="E745" s="186"/>
    </row>
    <row r="746" spans="1:5" ht="15" customHeight="1" x14ac:dyDescent="0.2">
      <c r="A746" s="185" t="s">
        <v>332</v>
      </c>
      <c r="B746" s="185"/>
      <c r="C746" s="185"/>
      <c r="D746" s="185"/>
      <c r="E746" s="185"/>
    </row>
    <row r="747" spans="1:5" ht="15" customHeight="1" x14ac:dyDescent="0.2">
      <c r="A747" s="185"/>
      <c r="B747" s="185"/>
      <c r="C747" s="185"/>
      <c r="D747" s="185"/>
      <c r="E747" s="185"/>
    </row>
    <row r="748" spans="1:5" ht="15" customHeight="1" x14ac:dyDescent="0.2">
      <c r="A748" s="185"/>
      <c r="B748" s="185"/>
      <c r="C748" s="185"/>
      <c r="D748" s="185"/>
      <c r="E748" s="185"/>
    </row>
    <row r="749" spans="1:5" ht="15" customHeight="1" x14ac:dyDescent="0.2">
      <c r="A749" s="185"/>
      <c r="B749" s="185"/>
      <c r="C749" s="185"/>
      <c r="D749" s="185"/>
      <c r="E749" s="185"/>
    </row>
    <row r="750" spans="1:5" ht="15" customHeight="1" x14ac:dyDescent="0.2">
      <c r="A750" s="185"/>
      <c r="B750" s="185"/>
      <c r="C750" s="185"/>
      <c r="D750" s="185"/>
      <c r="E750" s="185"/>
    </row>
    <row r="751" spans="1:5" ht="15" customHeight="1" x14ac:dyDescent="0.2">
      <c r="A751" s="185"/>
      <c r="B751" s="185"/>
      <c r="C751" s="185"/>
      <c r="D751" s="185"/>
      <c r="E751" s="185"/>
    </row>
    <row r="752" spans="1:5" ht="15" customHeight="1" x14ac:dyDescent="0.2">
      <c r="A752" s="185"/>
      <c r="B752" s="185"/>
      <c r="C752" s="185"/>
      <c r="D752" s="185"/>
      <c r="E752" s="185"/>
    </row>
    <row r="753" spans="1:5" ht="15" customHeight="1" x14ac:dyDescent="0.2">
      <c r="A753" s="185"/>
      <c r="B753" s="185"/>
      <c r="C753" s="185"/>
      <c r="D753" s="185"/>
      <c r="E753" s="185"/>
    </row>
    <row r="754" spans="1:5" ht="15" customHeight="1" x14ac:dyDescent="0.2">
      <c r="A754" s="185"/>
      <c r="B754" s="185"/>
      <c r="C754" s="185"/>
      <c r="D754" s="185"/>
      <c r="E754" s="185"/>
    </row>
    <row r="755" spans="1:5" ht="15" customHeight="1" x14ac:dyDescent="0.2">
      <c r="A755" s="124"/>
      <c r="B755" s="124"/>
      <c r="C755" s="124"/>
      <c r="D755" s="124"/>
      <c r="E755" s="124"/>
    </row>
    <row r="756" spans="1:5" ht="15" customHeight="1" x14ac:dyDescent="0.25">
      <c r="A756" s="39" t="s">
        <v>1</v>
      </c>
      <c r="B756" s="40"/>
      <c r="C756" s="40"/>
      <c r="D756" s="40"/>
      <c r="E756" s="40"/>
    </row>
    <row r="757" spans="1:5" ht="15" customHeight="1" x14ac:dyDescent="0.2">
      <c r="A757" s="41" t="s">
        <v>53</v>
      </c>
      <c r="E757" t="s">
        <v>54</v>
      </c>
    </row>
    <row r="758" spans="1:5" ht="15" customHeight="1" x14ac:dyDescent="0.25">
      <c r="B758" s="39"/>
      <c r="C758" s="40"/>
      <c r="D758" s="40"/>
      <c r="E758" s="44"/>
    </row>
    <row r="759" spans="1:5" ht="15" customHeight="1" x14ac:dyDescent="0.2">
      <c r="A759" s="45"/>
      <c r="B759" s="45"/>
      <c r="C759" s="47" t="s">
        <v>48</v>
      </c>
      <c r="D759" s="48" t="s">
        <v>49</v>
      </c>
      <c r="E759" s="63" t="s">
        <v>50</v>
      </c>
    </row>
    <row r="760" spans="1:5" ht="15" customHeight="1" x14ac:dyDescent="0.2">
      <c r="A760" s="87"/>
      <c r="B760" s="50"/>
      <c r="C760" s="67"/>
      <c r="D760" s="52" t="s">
        <v>139</v>
      </c>
      <c r="E760" s="69">
        <f>1530372.81+2833977.43+10959.01+11081.18</f>
        <v>4386390.43</v>
      </c>
    </row>
    <row r="761" spans="1:5" ht="15" customHeight="1" x14ac:dyDescent="0.2">
      <c r="A761" s="87"/>
      <c r="B761" s="50"/>
      <c r="C761" s="71" t="s">
        <v>52</v>
      </c>
      <c r="D761" s="103"/>
      <c r="E761" s="95">
        <f>SUM(E760:E760)</f>
        <v>4386390.43</v>
      </c>
    </row>
    <row r="762" spans="1:5" ht="15" customHeight="1" x14ac:dyDescent="0.2"/>
    <row r="763" spans="1:5" ht="15" customHeight="1" x14ac:dyDescent="0.25">
      <c r="A763" s="58" t="s">
        <v>16</v>
      </c>
      <c r="B763" s="54"/>
      <c r="C763" s="54"/>
      <c r="D763" s="59"/>
      <c r="E763" s="59"/>
    </row>
    <row r="764" spans="1:5" ht="15" customHeight="1" x14ac:dyDescent="0.2">
      <c r="A764" s="85" t="s">
        <v>102</v>
      </c>
      <c r="B764" s="40"/>
      <c r="C764" s="40"/>
      <c r="D764" s="40"/>
      <c r="E764" s="42" t="s">
        <v>153</v>
      </c>
    </row>
    <row r="765" spans="1:5" ht="15" customHeight="1" x14ac:dyDescent="0.2">
      <c r="A765" s="60"/>
      <c r="B765" s="61"/>
      <c r="C765" s="54"/>
      <c r="D765" s="60"/>
      <c r="E765" s="62"/>
    </row>
    <row r="766" spans="1:5" ht="15" customHeight="1" x14ac:dyDescent="0.2">
      <c r="B766" s="45"/>
      <c r="C766" s="63" t="s">
        <v>48</v>
      </c>
      <c r="D766" s="64" t="s">
        <v>55</v>
      </c>
      <c r="E766" s="63" t="s">
        <v>50</v>
      </c>
    </row>
    <row r="767" spans="1:5" ht="15" customHeight="1" x14ac:dyDescent="0.2">
      <c r="B767" s="140"/>
      <c r="C767" s="67">
        <v>3122</v>
      </c>
      <c r="D767" s="88" t="s">
        <v>140</v>
      </c>
      <c r="E767" s="69">
        <f>22040.19+2833977.43+1530372.81</f>
        <v>4386390.43</v>
      </c>
    </row>
    <row r="768" spans="1:5" ht="15" customHeight="1" x14ac:dyDescent="0.2">
      <c r="B768" s="135"/>
      <c r="C768" s="71" t="s">
        <v>52</v>
      </c>
      <c r="D768" s="72"/>
      <c r="E768" s="73">
        <f>SUM(E767:E767)</f>
        <v>4386390.43</v>
      </c>
    </row>
    <row r="769" spans="1:5" ht="15" customHeight="1" x14ac:dyDescent="0.2"/>
    <row r="770" spans="1:5" ht="15" customHeight="1" x14ac:dyDescent="0.2"/>
    <row r="771" spans="1:5" ht="15" customHeight="1" x14ac:dyDescent="0.25">
      <c r="A771" s="104" t="s">
        <v>333</v>
      </c>
    </row>
    <row r="772" spans="1:5" ht="15" customHeight="1" x14ac:dyDescent="0.2">
      <c r="A772" s="186" t="s">
        <v>44</v>
      </c>
      <c r="B772" s="186"/>
      <c r="C772" s="186"/>
      <c r="D772" s="186"/>
      <c r="E772" s="186"/>
    </row>
    <row r="773" spans="1:5" ht="15" customHeight="1" x14ac:dyDescent="0.2">
      <c r="A773" s="185" t="s">
        <v>334</v>
      </c>
      <c r="B773" s="185"/>
      <c r="C773" s="185"/>
      <c r="D773" s="185"/>
      <c r="E773" s="185"/>
    </row>
    <row r="774" spans="1:5" ht="15" customHeight="1" x14ac:dyDescent="0.2">
      <c r="A774" s="185"/>
      <c r="B774" s="185"/>
      <c r="C774" s="185"/>
      <c r="D774" s="185"/>
      <c r="E774" s="185"/>
    </row>
    <row r="775" spans="1:5" ht="15" customHeight="1" x14ac:dyDescent="0.2">
      <c r="A775" s="185"/>
      <c r="B775" s="185"/>
      <c r="C775" s="185"/>
      <c r="D775" s="185"/>
      <c r="E775" s="185"/>
    </row>
    <row r="776" spans="1:5" ht="15" customHeight="1" x14ac:dyDescent="0.2">
      <c r="A776" s="185"/>
      <c r="B776" s="185"/>
      <c r="C776" s="185"/>
      <c r="D776" s="185"/>
      <c r="E776" s="185"/>
    </row>
    <row r="777" spans="1:5" ht="15" customHeight="1" x14ac:dyDescent="0.2">
      <c r="A777" s="185"/>
      <c r="B777" s="185"/>
      <c r="C777" s="185"/>
      <c r="D777" s="185"/>
      <c r="E777" s="185"/>
    </row>
    <row r="778" spans="1:5" ht="15" customHeight="1" x14ac:dyDescent="0.2">
      <c r="A778" s="185"/>
      <c r="B778" s="185"/>
      <c r="C778" s="185"/>
      <c r="D778" s="185"/>
      <c r="E778" s="185"/>
    </row>
    <row r="779" spans="1:5" ht="15" customHeight="1" x14ac:dyDescent="0.2">
      <c r="A779" s="185"/>
      <c r="B779" s="185"/>
      <c r="C779" s="185"/>
      <c r="D779" s="185"/>
      <c r="E779" s="185"/>
    </row>
    <row r="780" spans="1:5" ht="15" customHeight="1" x14ac:dyDescent="0.2">
      <c r="A780" s="185"/>
      <c r="B780" s="185"/>
      <c r="C780" s="185"/>
      <c r="D780" s="185"/>
      <c r="E780" s="185"/>
    </row>
    <row r="781" spans="1:5" ht="15" customHeight="1" x14ac:dyDescent="0.2">
      <c r="A781" s="124"/>
      <c r="B781" s="124"/>
      <c r="C781" s="124"/>
      <c r="D781" s="124"/>
      <c r="E781" s="124"/>
    </row>
    <row r="782" spans="1:5" ht="15" customHeight="1" x14ac:dyDescent="0.25">
      <c r="A782" s="39" t="s">
        <v>1</v>
      </c>
      <c r="B782" s="40"/>
      <c r="C782" s="40"/>
      <c r="D782" s="40"/>
      <c r="E782" s="40"/>
    </row>
    <row r="783" spans="1:5" ht="15" customHeight="1" x14ac:dyDescent="0.2">
      <c r="A783" s="41" t="s">
        <v>53</v>
      </c>
      <c r="E783" t="s">
        <v>54</v>
      </c>
    </row>
    <row r="784" spans="1:5" ht="15" customHeight="1" x14ac:dyDescent="0.25">
      <c r="B784" s="39"/>
      <c r="C784" s="40"/>
      <c r="D784" s="40"/>
      <c r="E784" s="44"/>
    </row>
    <row r="785" spans="1:5" ht="15" customHeight="1" x14ac:dyDescent="0.2">
      <c r="A785" s="45"/>
      <c r="B785" s="45"/>
      <c r="C785" s="47" t="s">
        <v>48</v>
      </c>
      <c r="D785" s="48" t="s">
        <v>49</v>
      </c>
      <c r="E785" s="63" t="s">
        <v>50</v>
      </c>
    </row>
    <row r="786" spans="1:5" ht="15" customHeight="1" x14ac:dyDescent="0.2">
      <c r="A786" s="87"/>
      <c r="B786" s="50"/>
      <c r="C786" s="67"/>
      <c r="D786" s="52" t="s">
        <v>139</v>
      </c>
      <c r="E786" s="69">
        <f>860192.79+43009.64</f>
        <v>903202.43</v>
      </c>
    </row>
    <row r="787" spans="1:5" ht="15" customHeight="1" x14ac:dyDescent="0.2">
      <c r="A787" s="87"/>
      <c r="B787" s="50"/>
      <c r="C787" s="71" t="s">
        <v>52</v>
      </c>
      <c r="D787" s="103"/>
      <c r="E787" s="95">
        <f>SUM(E786:E786)</f>
        <v>903202.43</v>
      </c>
    </row>
    <row r="788" spans="1:5" ht="15" customHeight="1" x14ac:dyDescent="0.2"/>
    <row r="789" spans="1:5" ht="15" customHeight="1" x14ac:dyDescent="0.25">
      <c r="A789" s="58" t="s">
        <v>16</v>
      </c>
      <c r="B789" s="54"/>
      <c r="C789" s="54"/>
      <c r="D789" s="59"/>
      <c r="E789" s="59"/>
    </row>
    <row r="790" spans="1:5" ht="15" customHeight="1" x14ac:dyDescent="0.2">
      <c r="A790" s="85" t="s">
        <v>102</v>
      </c>
      <c r="B790" s="40"/>
      <c r="C790" s="40"/>
      <c r="D790" s="40"/>
      <c r="E790" s="42" t="s">
        <v>153</v>
      </c>
    </row>
    <row r="791" spans="1:5" ht="15" customHeight="1" x14ac:dyDescent="0.2">
      <c r="A791" s="60"/>
      <c r="B791" s="61"/>
      <c r="C791" s="54"/>
      <c r="D791" s="60"/>
      <c r="E791" s="62"/>
    </row>
    <row r="792" spans="1:5" ht="15" customHeight="1" x14ac:dyDescent="0.2">
      <c r="B792" s="45"/>
      <c r="C792" s="63" t="s">
        <v>48</v>
      </c>
      <c r="D792" s="64" t="s">
        <v>55</v>
      </c>
      <c r="E792" s="63" t="s">
        <v>50</v>
      </c>
    </row>
    <row r="793" spans="1:5" ht="15" customHeight="1" x14ac:dyDescent="0.2">
      <c r="B793" s="140"/>
      <c r="C793" s="67">
        <v>3522</v>
      </c>
      <c r="D793" s="88" t="s">
        <v>140</v>
      </c>
      <c r="E793" s="69">
        <v>903202.43</v>
      </c>
    </row>
    <row r="794" spans="1:5" ht="15" customHeight="1" x14ac:dyDescent="0.2">
      <c r="B794" s="135"/>
      <c r="C794" s="71" t="s">
        <v>52</v>
      </c>
      <c r="D794" s="72"/>
      <c r="E794" s="73">
        <f>SUM(E793:E793)</f>
        <v>903202.43</v>
      </c>
    </row>
    <row r="795" spans="1:5" ht="15" customHeight="1" x14ac:dyDescent="0.2"/>
    <row r="796" spans="1:5" ht="15" customHeight="1" x14ac:dyDescent="0.2"/>
    <row r="797" spans="1:5" ht="15" customHeight="1" x14ac:dyDescent="0.25">
      <c r="A797" s="104" t="s">
        <v>335</v>
      </c>
    </row>
    <row r="798" spans="1:5" ht="15" customHeight="1" x14ac:dyDescent="0.2">
      <c r="A798" s="186" t="s">
        <v>44</v>
      </c>
      <c r="B798" s="186"/>
      <c r="C798" s="186"/>
      <c r="D798" s="186"/>
      <c r="E798" s="186"/>
    </row>
    <row r="799" spans="1:5" ht="15" customHeight="1" x14ac:dyDescent="0.2">
      <c r="A799" s="185" t="s">
        <v>336</v>
      </c>
      <c r="B799" s="185"/>
      <c r="C799" s="185"/>
      <c r="D799" s="185"/>
      <c r="E799" s="185"/>
    </row>
    <row r="800" spans="1:5" ht="15" customHeight="1" x14ac:dyDescent="0.2">
      <c r="A800" s="185"/>
      <c r="B800" s="185"/>
      <c r="C800" s="185"/>
      <c r="D800" s="185"/>
      <c r="E800" s="185"/>
    </row>
    <row r="801" spans="1:5" ht="15" customHeight="1" x14ac:dyDescent="0.2">
      <c r="A801" s="185"/>
      <c r="B801" s="185"/>
      <c r="C801" s="185"/>
      <c r="D801" s="185"/>
      <c r="E801" s="185"/>
    </row>
    <row r="802" spans="1:5" ht="15" customHeight="1" x14ac:dyDescent="0.2">
      <c r="A802" s="185"/>
      <c r="B802" s="185"/>
      <c r="C802" s="185"/>
      <c r="D802" s="185"/>
      <c r="E802" s="185"/>
    </row>
    <row r="803" spans="1:5" ht="15" customHeight="1" x14ac:dyDescent="0.2">
      <c r="A803" s="185"/>
      <c r="B803" s="185"/>
      <c r="C803" s="185"/>
      <c r="D803" s="185"/>
      <c r="E803" s="185"/>
    </row>
    <row r="804" spans="1:5" ht="15" customHeight="1" x14ac:dyDescent="0.2">
      <c r="A804" s="185"/>
      <c r="B804" s="185"/>
      <c r="C804" s="185"/>
      <c r="D804" s="185"/>
      <c r="E804" s="185"/>
    </row>
    <row r="805" spans="1:5" ht="15" customHeight="1" x14ac:dyDescent="0.2">
      <c r="A805" s="185"/>
      <c r="B805" s="185"/>
      <c r="C805" s="185"/>
      <c r="D805" s="185"/>
      <c r="E805" s="185"/>
    </row>
    <row r="806" spans="1:5" ht="15" customHeight="1" x14ac:dyDescent="0.2">
      <c r="A806" s="185"/>
      <c r="B806" s="185"/>
      <c r="C806" s="185"/>
      <c r="D806" s="185"/>
      <c r="E806" s="185"/>
    </row>
    <row r="807" spans="1:5" ht="15" customHeight="1" x14ac:dyDescent="0.2">
      <c r="A807" s="124"/>
      <c r="B807" s="124"/>
      <c r="C807" s="124"/>
      <c r="D807" s="124"/>
      <c r="E807" s="124"/>
    </row>
    <row r="808" spans="1:5" ht="15" customHeight="1" x14ac:dyDescent="0.25">
      <c r="A808" s="39" t="s">
        <v>1</v>
      </c>
      <c r="B808" s="40"/>
      <c r="C808" s="40"/>
      <c r="D808" s="40"/>
      <c r="E808" s="40"/>
    </row>
    <row r="809" spans="1:5" ht="15" customHeight="1" x14ac:dyDescent="0.2">
      <c r="A809" s="41" t="s">
        <v>53</v>
      </c>
      <c r="E809" t="s">
        <v>54</v>
      </c>
    </row>
    <row r="810" spans="1:5" ht="15" customHeight="1" x14ac:dyDescent="0.25">
      <c r="B810" s="39"/>
      <c r="C810" s="40"/>
      <c r="D810" s="40"/>
      <c r="E810" s="44"/>
    </row>
    <row r="811" spans="1:5" ht="15" customHeight="1" x14ac:dyDescent="0.2">
      <c r="A811" s="45"/>
      <c r="B811" s="45"/>
      <c r="C811" s="47" t="s">
        <v>48</v>
      </c>
      <c r="D811" s="48" t="s">
        <v>49</v>
      </c>
      <c r="E811" s="63" t="s">
        <v>50</v>
      </c>
    </row>
    <row r="812" spans="1:5" ht="15" customHeight="1" x14ac:dyDescent="0.2">
      <c r="A812" s="87"/>
      <c r="B812" s="50"/>
      <c r="C812" s="67"/>
      <c r="D812" s="52" t="s">
        <v>139</v>
      </c>
      <c r="E812" s="69">
        <f>606290.12+35664.12</f>
        <v>641954.24</v>
      </c>
    </row>
    <row r="813" spans="1:5" ht="15" customHeight="1" x14ac:dyDescent="0.2">
      <c r="A813" s="87"/>
      <c r="B813" s="50"/>
      <c r="C813" s="71" t="s">
        <v>52</v>
      </c>
      <c r="D813" s="103"/>
      <c r="E813" s="95">
        <f>SUM(E812:E812)</f>
        <v>641954.24</v>
      </c>
    </row>
    <row r="814" spans="1:5" ht="15" customHeight="1" x14ac:dyDescent="0.2"/>
    <row r="815" spans="1:5" ht="15" customHeight="1" x14ac:dyDescent="0.25">
      <c r="A815" s="58" t="s">
        <v>16</v>
      </c>
      <c r="B815" s="54"/>
      <c r="C815" s="54"/>
      <c r="D815" s="59"/>
      <c r="E815" s="59"/>
    </row>
    <row r="816" spans="1:5" ht="15" customHeight="1" x14ac:dyDescent="0.2">
      <c r="A816" s="85" t="s">
        <v>102</v>
      </c>
      <c r="B816" s="40"/>
      <c r="C816" s="40"/>
      <c r="D816" s="40"/>
      <c r="E816" s="42" t="s">
        <v>153</v>
      </c>
    </row>
    <row r="817" spans="1:5" ht="15" customHeight="1" x14ac:dyDescent="0.2">
      <c r="A817" s="60"/>
      <c r="B817" s="61"/>
      <c r="C817" s="54"/>
      <c r="D817" s="60"/>
      <c r="E817" s="62"/>
    </row>
    <row r="818" spans="1:5" ht="15" customHeight="1" x14ac:dyDescent="0.2">
      <c r="B818" s="45"/>
      <c r="C818" s="63" t="s">
        <v>48</v>
      </c>
      <c r="D818" s="64" t="s">
        <v>55</v>
      </c>
      <c r="E818" s="63" t="s">
        <v>50</v>
      </c>
    </row>
    <row r="819" spans="1:5" ht="15" customHeight="1" x14ac:dyDescent="0.2">
      <c r="B819" s="140"/>
      <c r="C819" s="67">
        <v>4357</v>
      </c>
      <c r="D819" s="88" t="s">
        <v>140</v>
      </c>
      <c r="E819" s="69">
        <v>641954.24</v>
      </c>
    </row>
    <row r="820" spans="1:5" ht="15" customHeight="1" x14ac:dyDescent="0.2">
      <c r="B820" s="135"/>
      <c r="C820" s="71" t="s">
        <v>52</v>
      </c>
      <c r="D820" s="72"/>
      <c r="E820" s="73">
        <f>SUM(E819:E819)</f>
        <v>641954.24</v>
      </c>
    </row>
    <row r="821" spans="1:5" ht="15" customHeight="1" x14ac:dyDescent="0.2"/>
    <row r="822" spans="1:5" ht="15" customHeight="1" x14ac:dyDescent="0.2"/>
    <row r="823" spans="1:5" ht="15" customHeight="1" x14ac:dyDescent="0.25">
      <c r="A823" s="104" t="s">
        <v>337</v>
      </c>
    </row>
    <row r="824" spans="1:5" ht="15" customHeight="1" x14ac:dyDescent="0.2">
      <c r="A824" s="186" t="s">
        <v>44</v>
      </c>
      <c r="B824" s="186"/>
      <c r="C824" s="186"/>
      <c r="D824" s="186"/>
      <c r="E824" s="186"/>
    </row>
    <row r="825" spans="1:5" ht="15" customHeight="1" x14ac:dyDescent="0.2">
      <c r="A825" s="185" t="s">
        <v>338</v>
      </c>
      <c r="B825" s="185"/>
      <c r="C825" s="185"/>
      <c r="D825" s="185"/>
      <c r="E825" s="185"/>
    </row>
    <row r="826" spans="1:5" ht="15" customHeight="1" x14ac:dyDescent="0.2">
      <c r="A826" s="185"/>
      <c r="B826" s="185"/>
      <c r="C826" s="185"/>
      <c r="D826" s="185"/>
      <c r="E826" s="185"/>
    </row>
    <row r="827" spans="1:5" ht="15" customHeight="1" x14ac:dyDescent="0.2">
      <c r="A827" s="185"/>
      <c r="B827" s="185"/>
      <c r="C827" s="185"/>
      <c r="D827" s="185"/>
      <c r="E827" s="185"/>
    </row>
    <row r="828" spans="1:5" ht="15" customHeight="1" x14ac:dyDescent="0.2">
      <c r="A828" s="185"/>
      <c r="B828" s="185"/>
      <c r="C828" s="185"/>
      <c r="D828" s="185"/>
      <c r="E828" s="185"/>
    </row>
    <row r="829" spans="1:5" ht="15" customHeight="1" x14ac:dyDescent="0.2">
      <c r="A829" s="185"/>
      <c r="B829" s="185"/>
      <c r="C829" s="185"/>
      <c r="D829" s="185"/>
      <c r="E829" s="185"/>
    </row>
    <row r="830" spans="1:5" ht="15" customHeight="1" x14ac:dyDescent="0.2">
      <c r="A830" s="185"/>
      <c r="B830" s="185"/>
      <c r="C830" s="185"/>
      <c r="D830" s="185"/>
      <c r="E830" s="185"/>
    </row>
    <row r="831" spans="1:5" ht="15" customHeight="1" x14ac:dyDescent="0.2">
      <c r="A831" s="185"/>
      <c r="B831" s="185"/>
      <c r="C831" s="185"/>
      <c r="D831" s="185"/>
      <c r="E831" s="185"/>
    </row>
    <row r="832" spans="1:5" ht="15" customHeight="1" x14ac:dyDescent="0.2">
      <c r="A832" s="185"/>
      <c r="B832" s="185"/>
      <c r="C832" s="185"/>
      <c r="D832" s="185"/>
      <c r="E832" s="185"/>
    </row>
    <row r="833" spans="1:5" ht="15" customHeight="1" x14ac:dyDescent="0.2">
      <c r="A833" s="124"/>
      <c r="B833" s="124"/>
      <c r="C833" s="124"/>
      <c r="D833" s="124"/>
      <c r="E833" s="124"/>
    </row>
    <row r="834" spans="1:5" ht="15" customHeight="1" x14ac:dyDescent="0.25">
      <c r="A834" s="39" t="s">
        <v>1</v>
      </c>
      <c r="B834" s="40"/>
      <c r="C834" s="40"/>
      <c r="D834" s="40"/>
      <c r="E834" s="40"/>
    </row>
    <row r="835" spans="1:5" ht="15" customHeight="1" x14ac:dyDescent="0.2">
      <c r="A835" s="41" t="s">
        <v>53</v>
      </c>
      <c r="E835" t="s">
        <v>54</v>
      </c>
    </row>
    <row r="836" spans="1:5" ht="15" customHeight="1" x14ac:dyDescent="0.25">
      <c r="B836" s="39"/>
      <c r="C836" s="40"/>
      <c r="D836" s="40"/>
      <c r="E836" s="44"/>
    </row>
    <row r="837" spans="1:5" ht="15" customHeight="1" x14ac:dyDescent="0.2">
      <c r="A837" s="45"/>
      <c r="B837" s="45"/>
      <c r="C837" s="47" t="s">
        <v>48</v>
      </c>
      <c r="D837" s="48" t="s">
        <v>49</v>
      </c>
      <c r="E837" s="63" t="s">
        <v>50</v>
      </c>
    </row>
    <row r="838" spans="1:5" ht="15" customHeight="1" x14ac:dyDescent="0.2">
      <c r="A838" s="87"/>
      <c r="B838" s="50"/>
      <c r="C838" s="67"/>
      <c r="D838" s="52" t="s">
        <v>139</v>
      </c>
      <c r="E838" s="69">
        <f>421202.38+24776.61+18700+1100+1107196.47+65129.2</f>
        <v>1638104.66</v>
      </c>
    </row>
    <row r="839" spans="1:5" ht="15" customHeight="1" x14ac:dyDescent="0.2">
      <c r="A839" s="87"/>
      <c r="B839" s="50"/>
      <c r="C839" s="71" t="s">
        <v>52</v>
      </c>
      <c r="D839" s="103"/>
      <c r="E839" s="95">
        <f>SUM(E838:E838)</f>
        <v>1638104.66</v>
      </c>
    </row>
    <row r="840" spans="1:5" ht="15" customHeight="1" x14ac:dyDescent="0.2"/>
    <row r="841" spans="1:5" ht="15" customHeight="1" x14ac:dyDescent="0.25">
      <c r="A841" s="58" t="s">
        <v>16</v>
      </c>
      <c r="B841" s="54"/>
      <c r="C841" s="54"/>
      <c r="D841" s="59"/>
      <c r="E841" s="59"/>
    </row>
    <row r="842" spans="1:5" ht="15" customHeight="1" x14ac:dyDescent="0.2">
      <c r="A842" s="85" t="s">
        <v>102</v>
      </c>
      <c r="B842" s="40"/>
      <c r="C842" s="40"/>
      <c r="D842" s="40"/>
      <c r="E842" s="42" t="s">
        <v>153</v>
      </c>
    </row>
    <row r="843" spans="1:5" ht="15" customHeight="1" x14ac:dyDescent="0.2">
      <c r="A843" s="60"/>
      <c r="B843" s="61"/>
      <c r="C843" s="54"/>
      <c r="D843" s="60"/>
      <c r="E843" s="62"/>
    </row>
    <row r="844" spans="1:5" ht="15" customHeight="1" x14ac:dyDescent="0.2">
      <c r="B844" s="45"/>
      <c r="C844" s="63" t="s">
        <v>48</v>
      </c>
      <c r="D844" s="64" t="s">
        <v>55</v>
      </c>
      <c r="E844" s="63" t="s">
        <v>50</v>
      </c>
    </row>
    <row r="845" spans="1:5" ht="15" customHeight="1" x14ac:dyDescent="0.2">
      <c r="B845" s="140"/>
      <c r="C845" s="67">
        <v>3114</v>
      </c>
      <c r="D845" s="88" t="s">
        <v>140</v>
      </c>
      <c r="E845" s="69">
        <f>445978.99+19800+1172325.67</f>
        <v>1638104.66</v>
      </c>
    </row>
    <row r="846" spans="1:5" ht="15" customHeight="1" x14ac:dyDescent="0.2">
      <c r="B846" s="135"/>
      <c r="C846" s="71" t="s">
        <v>52</v>
      </c>
      <c r="D846" s="72"/>
      <c r="E846" s="73">
        <f>SUM(E845:E845)</f>
        <v>1638104.66</v>
      </c>
    </row>
    <row r="847" spans="1:5" ht="15" customHeight="1" x14ac:dyDescent="0.2"/>
    <row r="848" spans="1:5" ht="15" customHeight="1" x14ac:dyDescent="0.2"/>
    <row r="849" spans="1:5" ht="15" customHeight="1" x14ac:dyDescent="0.25">
      <c r="A849" s="104" t="s">
        <v>339</v>
      </c>
    </row>
    <row r="850" spans="1:5" ht="15" customHeight="1" x14ac:dyDescent="0.2">
      <c r="A850" s="190" t="s">
        <v>44</v>
      </c>
      <c r="B850" s="190"/>
      <c r="C850" s="190"/>
      <c r="D850" s="190"/>
      <c r="E850" s="190"/>
    </row>
    <row r="851" spans="1:5" ht="15" customHeight="1" x14ac:dyDescent="0.2">
      <c r="A851" s="185" t="s">
        <v>340</v>
      </c>
      <c r="B851" s="185"/>
      <c r="C851" s="185"/>
      <c r="D851" s="185"/>
      <c r="E851" s="185"/>
    </row>
    <row r="852" spans="1:5" ht="15" customHeight="1" x14ac:dyDescent="0.2">
      <c r="A852" s="185"/>
      <c r="B852" s="185"/>
      <c r="C852" s="185"/>
      <c r="D852" s="185"/>
      <c r="E852" s="185"/>
    </row>
    <row r="853" spans="1:5" ht="15" customHeight="1" x14ac:dyDescent="0.2">
      <c r="A853" s="185"/>
      <c r="B853" s="185"/>
      <c r="C853" s="185"/>
      <c r="D853" s="185"/>
      <c r="E853" s="185"/>
    </row>
    <row r="854" spans="1:5" ht="15" customHeight="1" x14ac:dyDescent="0.2">
      <c r="A854" s="185"/>
      <c r="B854" s="185"/>
      <c r="C854" s="185"/>
      <c r="D854" s="185"/>
      <c r="E854" s="185"/>
    </row>
    <row r="855" spans="1:5" ht="15" customHeight="1" x14ac:dyDescent="0.2">
      <c r="A855" s="185"/>
      <c r="B855" s="185"/>
      <c r="C855" s="185"/>
      <c r="D855" s="185"/>
      <c r="E855" s="185"/>
    </row>
    <row r="856" spans="1:5" ht="15" customHeight="1" x14ac:dyDescent="0.2">
      <c r="A856" s="185"/>
      <c r="B856" s="185"/>
      <c r="C856" s="185"/>
      <c r="D856" s="185"/>
      <c r="E856" s="185"/>
    </row>
    <row r="857" spans="1:5" ht="15" customHeight="1" x14ac:dyDescent="0.2">
      <c r="A857" s="185"/>
      <c r="B857" s="185"/>
      <c r="C857" s="185"/>
      <c r="D857" s="185"/>
      <c r="E857" s="185"/>
    </row>
    <row r="858" spans="1:5" ht="15" customHeight="1" x14ac:dyDescent="0.2">
      <c r="A858" s="185"/>
      <c r="B858" s="185"/>
      <c r="C858" s="185"/>
      <c r="D858" s="185"/>
      <c r="E858" s="185"/>
    </row>
    <row r="859" spans="1:5" ht="15" customHeight="1" x14ac:dyDescent="0.2">
      <c r="A859" s="185"/>
      <c r="B859" s="185"/>
      <c r="C859" s="185"/>
      <c r="D859" s="185"/>
      <c r="E859" s="185"/>
    </row>
    <row r="860" spans="1:5" ht="15" customHeight="1" x14ac:dyDescent="0.2">
      <c r="A860" s="97"/>
      <c r="B860" s="97"/>
      <c r="C860" s="97"/>
      <c r="D860" s="97"/>
      <c r="E860" s="97"/>
    </row>
    <row r="861" spans="1:5" ht="15" customHeight="1" x14ac:dyDescent="0.25">
      <c r="A861" s="58" t="s">
        <v>1</v>
      </c>
      <c r="B861" s="54"/>
      <c r="C861" s="54"/>
      <c r="D861" s="54"/>
      <c r="E861" s="54"/>
    </row>
    <row r="862" spans="1:5" ht="15" customHeight="1" x14ac:dyDescent="0.2">
      <c r="A862" s="85" t="s">
        <v>341</v>
      </c>
      <c r="B862" s="54"/>
      <c r="C862" s="54"/>
      <c r="D862" s="54"/>
      <c r="E862" s="78" t="s">
        <v>342</v>
      </c>
    </row>
    <row r="863" spans="1:5" ht="15" customHeight="1" x14ac:dyDescent="0.25">
      <c r="A863" s="58"/>
      <c r="B863" s="61"/>
      <c r="C863" s="60"/>
      <c r="D863" s="60"/>
      <c r="E863" s="86"/>
    </row>
    <row r="864" spans="1:5" ht="15" customHeight="1" x14ac:dyDescent="0.2">
      <c r="A864" s="50"/>
      <c r="B864" s="46"/>
      <c r="C864" s="63" t="s">
        <v>48</v>
      </c>
      <c r="D864" s="99" t="s">
        <v>49</v>
      </c>
      <c r="E864" s="63" t="s">
        <v>50</v>
      </c>
    </row>
    <row r="865" spans="1:5" ht="15" customHeight="1" x14ac:dyDescent="0.2">
      <c r="A865" s="87"/>
      <c r="B865" s="66"/>
      <c r="C865" s="67"/>
      <c r="D865" s="173" t="s">
        <v>343</v>
      </c>
      <c r="E865" s="154">
        <v>1659014.98</v>
      </c>
    </row>
    <row r="866" spans="1:5" ht="15" customHeight="1" x14ac:dyDescent="0.2">
      <c r="A866" s="87"/>
      <c r="B866" s="174"/>
      <c r="C866" s="71" t="s">
        <v>52</v>
      </c>
      <c r="D866" s="103"/>
      <c r="E866" s="95">
        <f>SUM(E865:E865)</f>
        <v>1659014.98</v>
      </c>
    </row>
    <row r="867" spans="1:5" ht="15" customHeight="1" x14ac:dyDescent="0.2">
      <c r="A867" s="87"/>
      <c r="B867" s="90"/>
      <c r="C867" s="90"/>
      <c r="D867" s="90"/>
      <c r="E867" s="90"/>
    </row>
    <row r="868" spans="1:5" ht="15" customHeight="1" x14ac:dyDescent="0.25">
      <c r="A868" s="58" t="s">
        <v>16</v>
      </c>
      <c r="B868" s="54"/>
      <c r="C868" s="54"/>
      <c r="D868" s="54"/>
      <c r="E868" s="54"/>
    </row>
    <row r="869" spans="1:5" ht="15" customHeight="1" x14ac:dyDescent="0.2">
      <c r="A869" s="85" t="s">
        <v>341</v>
      </c>
      <c r="B869" s="54"/>
      <c r="C869" s="54"/>
      <c r="D869" s="54"/>
      <c r="E869" s="78" t="s">
        <v>342</v>
      </c>
    </row>
    <row r="870" spans="1:5" ht="15" customHeight="1" x14ac:dyDescent="0.25">
      <c r="A870" s="58"/>
      <c r="B870" s="60"/>
      <c r="C870" s="54"/>
      <c r="D870" s="54"/>
      <c r="E870" s="86"/>
    </row>
    <row r="871" spans="1:5" ht="15" customHeight="1" x14ac:dyDescent="0.2">
      <c r="A871" s="46"/>
      <c r="B871" s="46"/>
      <c r="C871" s="63" t="s">
        <v>48</v>
      </c>
      <c r="D871" s="175" t="s">
        <v>55</v>
      </c>
      <c r="E871" s="63" t="s">
        <v>50</v>
      </c>
    </row>
    <row r="872" spans="1:5" ht="15" customHeight="1" x14ac:dyDescent="0.2">
      <c r="A872" s="87"/>
      <c r="B872" s="174"/>
      <c r="C872" s="67">
        <v>2321</v>
      </c>
      <c r="D872" s="88" t="s">
        <v>113</v>
      </c>
      <c r="E872" s="154">
        <v>1659014.98</v>
      </c>
    </row>
    <row r="873" spans="1:5" ht="15" customHeight="1" x14ac:dyDescent="0.2">
      <c r="A873" s="54"/>
      <c r="B873" s="174"/>
      <c r="C873" s="71" t="s">
        <v>52</v>
      </c>
      <c r="D873" s="103"/>
      <c r="E873" s="95">
        <f>SUM(E872:E872)</f>
        <v>1659014.98</v>
      </c>
    </row>
    <row r="874" spans="1:5" ht="15" customHeight="1" x14ac:dyDescent="0.2"/>
    <row r="875" spans="1:5" ht="15" customHeight="1" x14ac:dyDescent="0.2"/>
    <row r="876" spans="1:5" ht="15" customHeight="1" x14ac:dyDescent="0.25">
      <c r="A876" s="104" t="s">
        <v>344</v>
      </c>
    </row>
    <row r="877" spans="1:5" ht="15" customHeight="1" x14ac:dyDescent="0.2">
      <c r="A877" s="186" t="s">
        <v>44</v>
      </c>
      <c r="B877" s="186"/>
      <c r="C877" s="186"/>
      <c r="D877" s="186"/>
      <c r="E877" s="186"/>
    </row>
    <row r="878" spans="1:5" ht="15" customHeight="1" x14ac:dyDescent="0.2">
      <c r="A878" s="185" t="s">
        <v>345</v>
      </c>
      <c r="B878" s="185"/>
      <c r="C878" s="185"/>
      <c r="D878" s="185"/>
      <c r="E878" s="185"/>
    </row>
    <row r="879" spans="1:5" ht="15" customHeight="1" x14ac:dyDescent="0.2">
      <c r="A879" s="185"/>
      <c r="B879" s="185"/>
      <c r="C879" s="185"/>
      <c r="D879" s="185"/>
      <c r="E879" s="185"/>
    </row>
    <row r="880" spans="1:5" ht="15" customHeight="1" x14ac:dyDescent="0.2">
      <c r="A880" s="185"/>
      <c r="B880" s="185"/>
      <c r="C880" s="185"/>
      <c r="D880" s="185"/>
      <c r="E880" s="185"/>
    </row>
    <row r="881" spans="1:5" ht="15" customHeight="1" x14ac:dyDescent="0.2">
      <c r="A881" s="185"/>
      <c r="B881" s="185"/>
      <c r="C881" s="185"/>
      <c r="D881" s="185"/>
      <c r="E881" s="185"/>
    </row>
    <row r="882" spans="1:5" ht="15" customHeight="1" x14ac:dyDescent="0.2">
      <c r="A882" s="185"/>
      <c r="B882" s="185"/>
      <c r="C882" s="185"/>
      <c r="D882" s="185"/>
      <c r="E882" s="185"/>
    </row>
    <row r="883" spans="1:5" ht="15" customHeight="1" x14ac:dyDescent="0.2">
      <c r="A883" s="185"/>
      <c r="B883" s="185"/>
      <c r="C883" s="185"/>
      <c r="D883" s="185"/>
      <c r="E883" s="185"/>
    </row>
    <row r="884" spans="1:5" ht="15" customHeight="1" x14ac:dyDescent="0.2">
      <c r="A884" s="185"/>
      <c r="B884" s="185"/>
      <c r="C884" s="185"/>
      <c r="D884" s="185"/>
      <c r="E884" s="185"/>
    </row>
    <row r="885" spans="1:5" ht="15" customHeight="1" x14ac:dyDescent="0.2">
      <c r="A885" s="38"/>
      <c r="B885" s="38"/>
      <c r="C885" s="38"/>
      <c r="D885" s="38"/>
      <c r="E885" s="38"/>
    </row>
    <row r="886" spans="1:5" ht="15" customHeight="1" x14ac:dyDescent="0.25">
      <c r="A886" s="39" t="s">
        <v>1</v>
      </c>
      <c r="B886" s="40"/>
      <c r="C886" s="40"/>
      <c r="D886" s="40"/>
      <c r="E886" s="40"/>
    </row>
    <row r="887" spans="1:5" ht="15" customHeight="1" x14ac:dyDescent="0.2">
      <c r="A887" s="41" t="s">
        <v>19</v>
      </c>
      <c r="B887" s="40"/>
      <c r="C887" s="40"/>
      <c r="D887" s="40"/>
      <c r="E887" s="42" t="s">
        <v>346</v>
      </c>
    </row>
    <row r="888" spans="1:5" ht="15" customHeight="1" x14ac:dyDescent="0.25">
      <c r="A888" s="39"/>
      <c r="B888" s="110"/>
      <c r="C888" s="59"/>
      <c r="D888" s="59"/>
      <c r="E888" s="44"/>
    </row>
    <row r="889" spans="1:5" ht="15" customHeight="1" x14ac:dyDescent="0.2">
      <c r="A889" s="134"/>
      <c r="B889" s="45"/>
      <c r="C889" s="47" t="s">
        <v>48</v>
      </c>
      <c r="D889" s="48" t="s">
        <v>49</v>
      </c>
      <c r="E889" s="63" t="s">
        <v>50</v>
      </c>
    </row>
    <row r="890" spans="1:5" ht="15" customHeight="1" x14ac:dyDescent="0.2">
      <c r="A890" s="49"/>
      <c r="B890" s="66"/>
      <c r="C890" s="51"/>
      <c r="D890" s="176" t="s">
        <v>343</v>
      </c>
      <c r="E890" s="177">
        <v>3084090</v>
      </c>
    </row>
    <row r="891" spans="1:5" ht="15" customHeight="1" x14ac:dyDescent="0.2">
      <c r="A891" s="49"/>
      <c r="B891" s="149"/>
      <c r="C891" s="55" t="s">
        <v>52</v>
      </c>
      <c r="D891" s="56"/>
      <c r="E891" s="57">
        <f>SUM(E890:E890)</f>
        <v>3084090</v>
      </c>
    </row>
    <row r="892" spans="1:5" ht="15" customHeight="1" x14ac:dyDescent="0.2">
      <c r="A892" s="49"/>
    </row>
    <row r="893" spans="1:5" ht="15" customHeight="1" x14ac:dyDescent="0.25">
      <c r="A893" s="39" t="s">
        <v>16</v>
      </c>
      <c r="B893" s="40"/>
      <c r="C893" s="40"/>
      <c r="D893" s="40"/>
      <c r="E893" s="40"/>
    </row>
    <row r="894" spans="1:5" ht="15" customHeight="1" x14ac:dyDescent="0.2">
      <c r="A894" s="41" t="s">
        <v>19</v>
      </c>
      <c r="B894" s="40"/>
      <c r="C894" s="40"/>
      <c r="D894" s="40"/>
      <c r="E894" s="42" t="s">
        <v>346</v>
      </c>
    </row>
    <row r="895" spans="1:5" ht="15" customHeight="1" x14ac:dyDescent="0.25">
      <c r="A895" s="39"/>
      <c r="B895" s="59"/>
      <c r="C895" s="40"/>
      <c r="D895" s="40"/>
      <c r="E895" s="44"/>
    </row>
    <row r="896" spans="1:5" ht="15" customHeight="1" x14ac:dyDescent="0.2">
      <c r="A896" s="50"/>
      <c r="B896" s="45"/>
      <c r="C896" s="47" t="s">
        <v>48</v>
      </c>
      <c r="D896" s="64" t="s">
        <v>55</v>
      </c>
      <c r="E896" s="63" t="s">
        <v>50</v>
      </c>
    </row>
    <row r="897" spans="1:5" ht="15" customHeight="1" x14ac:dyDescent="0.2">
      <c r="A897" s="50"/>
      <c r="B897" s="66"/>
      <c r="C897" s="67">
        <v>6113</v>
      </c>
      <c r="D897" s="88" t="s">
        <v>87</v>
      </c>
      <c r="E897" s="154">
        <v>100000</v>
      </c>
    </row>
    <row r="898" spans="1:5" ht="15" customHeight="1" x14ac:dyDescent="0.2">
      <c r="A898" s="50"/>
      <c r="B898" s="66"/>
      <c r="C898" s="67">
        <v>6172</v>
      </c>
      <c r="D898" s="88" t="s">
        <v>87</v>
      </c>
      <c r="E898" s="154">
        <f>1084090+300000+300000+500000+300000</f>
        <v>2484090</v>
      </c>
    </row>
    <row r="899" spans="1:5" ht="15" customHeight="1" x14ac:dyDescent="0.2">
      <c r="A899" s="50"/>
      <c r="B899" s="66"/>
      <c r="C899" s="67">
        <v>6172</v>
      </c>
      <c r="D899" s="88" t="s">
        <v>219</v>
      </c>
      <c r="E899" s="154">
        <v>500000</v>
      </c>
    </row>
    <row r="900" spans="1:5" ht="15" customHeight="1" x14ac:dyDescent="0.2">
      <c r="A900" s="40"/>
      <c r="B900" s="149"/>
      <c r="C900" s="55" t="s">
        <v>52</v>
      </c>
      <c r="D900" s="56"/>
      <c r="E900" s="57">
        <f>SUM(E897:E899)</f>
        <v>3084090</v>
      </c>
    </row>
    <row r="901" spans="1:5" ht="15" customHeight="1" x14ac:dyDescent="0.2"/>
    <row r="902" spans="1:5" ht="15" customHeight="1" x14ac:dyDescent="0.2"/>
    <row r="903" spans="1:5" ht="15" customHeight="1" x14ac:dyDescent="0.25">
      <c r="A903" s="104" t="s">
        <v>347</v>
      </c>
    </row>
    <row r="904" spans="1:5" ht="15" customHeight="1" x14ac:dyDescent="0.2">
      <c r="A904" s="186" t="s">
        <v>44</v>
      </c>
      <c r="B904" s="186"/>
      <c r="C904" s="186"/>
      <c r="D904" s="186"/>
      <c r="E904" s="186"/>
    </row>
    <row r="905" spans="1:5" ht="15" customHeight="1" x14ac:dyDescent="0.2">
      <c r="A905" s="187" t="s">
        <v>348</v>
      </c>
      <c r="B905" s="187"/>
      <c r="C905" s="187"/>
      <c r="D905" s="187"/>
      <c r="E905" s="187"/>
    </row>
    <row r="906" spans="1:5" ht="15" customHeight="1" x14ac:dyDescent="0.2">
      <c r="A906" s="187"/>
      <c r="B906" s="187"/>
      <c r="C906" s="187"/>
      <c r="D906" s="187"/>
      <c r="E906" s="187"/>
    </row>
    <row r="907" spans="1:5" ht="15" customHeight="1" x14ac:dyDescent="0.2">
      <c r="A907" s="187"/>
      <c r="B907" s="187"/>
      <c r="C907" s="187"/>
      <c r="D907" s="187"/>
      <c r="E907" s="187"/>
    </row>
    <row r="908" spans="1:5" ht="15" customHeight="1" x14ac:dyDescent="0.2">
      <c r="A908" s="187"/>
      <c r="B908" s="187"/>
      <c r="C908" s="187"/>
      <c r="D908" s="187"/>
      <c r="E908" s="187"/>
    </row>
    <row r="909" spans="1:5" ht="15" customHeight="1" x14ac:dyDescent="0.2">
      <c r="A909" s="187"/>
      <c r="B909" s="187"/>
      <c r="C909" s="187"/>
      <c r="D909" s="187"/>
      <c r="E909" s="187"/>
    </row>
    <row r="910" spans="1:5" ht="15" customHeight="1" x14ac:dyDescent="0.2">
      <c r="A910" s="187"/>
      <c r="B910" s="187"/>
      <c r="C910" s="187"/>
      <c r="D910" s="187"/>
      <c r="E910" s="187"/>
    </row>
    <row r="911" spans="1:5" ht="15" customHeight="1" x14ac:dyDescent="0.2">
      <c r="A911" s="187"/>
      <c r="B911" s="187"/>
      <c r="C911" s="187"/>
      <c r="D911" s="187"/>
      <c r="E911" s="187"/>
    </row>
    <row r="912" spans="1:5" ht="15" customHeight="1" x14ac:dyDescent="0.2">
      <c r="A912" s="187"/>
      <c r="B912" s="187"/>
      <c r="C912" s="187"/>
      <c r="D912" s="187"/>
      <c r="E912" s="187"/>
    </row>
    <row r="913" spans="1:5" ht="15" customHeight="1" x14ac:dyDescent="0.2">
      <c r="A913" s="187"/>
      <c r="B913" s="187"/>
      <c r="C913" s="187"/>
      <c r="D913" s="187"/>
      <c r="E913" s="187"/>
    </row>
    <row r="914" spans="1:5" ht="15" customHeight="1" x14ac:dyDescent="0.2">
      <c r="A914" s="38"/>
      <c r="B914" s="38"/>
      <c r="C914" s="38"/>
      <c r="D914" s="38"/>
      <c r="E914" s="97"/>
    </row>
    <row r="915" spans="1:5" ht="15" customHeight="1" x14ac:dyDescent="0.25">
      <c r="A915" s="58" t="s">
        <v>1</v>
      </c>
      <c r="B915" s="54"/>
      <c r="C915" s="54"/>
      <c r="D915" s="54"/>
      <c r="E915" s="54"/>
    </row>
    <row r="916" spans="1:5" ht="15" customHeight="1" x14ac:dyDescent="0.2">
      <c r="A916" s="85" t="s">
        <v>53</v>
      </c>
      <c r="B916" s="54"/>
      <c r="C916" s="54"/>
      <c r="D916" s="54"/>
      <c r="E916" s="78" t="s">
        <v>54</v>
      </c>
    </row>
    <row r="917" spans="1:5" ht="15" customHeight="1" x14ac:dyDescent="0.25">
      <c r="A917" s="58"/>
      <c r="B917" s="61"/>
      <c r="C917" s="60"/>
      <c r="D917" s="60"/>
      <c r="E917" s="86"/>
    </row>
    <row r="918" spans="1:5" ht="15" customHeight="1" x14ac:dyDescent="0.2">
      <c r="A918" s="46"/>
      <c r="B918" s="46"/>
      <c r="C918" s="63" t="s">
        <v>48</v>
      </c>
      <c r="D918" s="99" t="s">
        <v>49</v>
      </c>
      <c r="E918" s="63" t="s">
        <v>50</v>
      </c>
    </row>
    <row r="919" spans="1:5" ht="15" customHeight="1" x14ac:dyDescent="0.2">
      <c r="A919" s="87"/>
      <c r="B919" s="66"/>
      <c r="C919" s="67"/>
      <c r="D919" s="173" t="s">
        <v>343</v>
      </c>
      <c r="E919" s="154">
        <v>428745.94</v>
      </c>
    </row>
    <row r="920" spans="1:5" ht="15" customHeight="1" x14ac:dyDescent="0.2">
      <c r="A920" s="70"/>
      <c r="B920" s="178"/>
      <c r="C920" s="71" t="s">
        <v>52</v>
      </c>
      <c r="D920" s="103"/>
      <c r="E920" s="95">
        <f>SUM(E919:E919)</f>
        <v>428745.94</v>
      </c>
    </row>
    <row r="921" spans="1:5" ht="15" customHeight="1" x14ac:dyDescent="0.2">
      <c r="A921" s="38"/>
      <c r="B921" s="38"/>
      <c r="C921" s="38"/>
      <c r="D921" s="38"/>
      <c r="E921" s="97"/>
    </row>
    <row r="922" spans="1:5" ht="15" customHeight="1" x14ac:dyDescent="0.25">
      <c r="A922" s="58" t="s">
        <v>1</v>
      </c>
      <c r="B922" s="54"/>
      <c r="C922" s="54"/>
      <c r="D922" s="54"/>
      <c r="E922" s="54"/>
    </row>
    <row r="923" spans="1:5" ht="15" customHeight="1" x14ac:dyDescent="0.2">
      <c r="A923" s="179" t="s">
        <v>179</v>
      </c>
      <c r="B923" s="106"/>
      <c r="C923" s="40"/>
      <c r="D923" s="40"/>
      <c r="E923" s="42" t="s">
        <v>180</v>
      </c>
    </row>
    <row r="924" spans="1:5" ht="15" customHeight="1" x14ac:dyDescent="0.2">
      <c r="A924" s="60"/>
      <c r="B924" s="60"/>
      <c r="C924" s="60"/>
      <c r="D924" s="60"/>
      <c r="E924" s="60"/>
    </row>
    <row r="925" spans="1:5" ht="15" customHeight="1" x14ac:dyDescent="0.2">
      <c r="A925" s="60"/>
      <c r="B925" s="60"/>
      <c r="C925" s="63" t="s">
        <v>48</v>
      </c>
      <c r="D925" s="99" t="s">
        <v>49</v>
      </c>
      <c r="E925" s="91" t="s">
        <v>50</v>
      </c>
    </row>
    <row r="926" spans="1:5" ht="15" customHeight="1" x14ac:dyDescent="0.2">
      <c r="A926" s="60"/>
      <c r="B926" s="60"/>
      <c r="C926" s="67">
        <v>6402</v>
      </c>
      <c r="D926" s="88" t="s">
        <v>349</v>
      </c>
      <c r="E926" s="154">
        <v>87347.64</v>
      </c>
    </row>
    <row r="927" spans="1:5" ht="15" customHeight="1" x14ac:dyDescent="0.2">
      <c r="A927" s="60"/>
      <c r="B927" s="60"/>
      <c r="C927" s="67">
        <v>6402</v>
      </c>
      <c r="D927" s="88" t="s">
        <v>135</v>
      </c>
      <c r="E927" s="154">
        <v>2280</v>
      </c>
    </row>
    <row r="928" spans="1:5" ht="15" customHeight="1" x14ac:dyDescent="0.2">
      <c r="A928" s="60"/>
      <c r="B928" s="60"/>
      <c r="C928" s="71" t="s">
        <v>52</v>
      </c>
      <c r="D928" s="103"/>
      <c r="E928" s="95">
        <f>SUM(E926:E927)</f>
        <v>89627.64</v>
      </c>
    </row>
    <row r="929" spans="1:5" ht="15" customHeight="1" x14ac:dyDescent="0.2">
      <c r="A929" s="38"/>
      <c r="B929" s="38"/>
      <c r="C929" s="38"/>
      <c r="D929" s="38"/>
      <c r="E929" s="97"/>
    </row>
    <row r="930" spans="1:5" ht="15" customHeight="1" x14ac:dyDescent="0.25">
      <c r="A930" s="58" t="s">
        <v>1</v>
      </c>
      <c r="B930" s="54"/>
      <c r="C930" s="54"/>
      <c r="D930" s="54"/>
      <c r="E930" s="54"/>
    </row>
    <row r="931" spans="1:5" ht="15" customHeight="1" x14ac:dyDescent="0.2">
      <c r="A931" s="77" t="s">
        <v>59</v>
      </c>
      <c r="B931" s="54"/>
      <c r="C931" s="54"/>
      <c r="D931" s="54"/>
      <c r="E931" s="78" t="s">
        <v>212</v>
      </c>
    </row>
    <row r="932" spans="1:5" ht="15" customHeight="1" x14ac:dyDescent="0.2">
      <c r="A932" s="60"/>
      <c r="B932" s="60"/>
      <c r="C932" s="60"/>
      <c r="D932" s="60"/>
      <c r="E932" s="60"/>
    </row>
    <row r="933" spans="1:5" ht="15" customHeight="1" x14ac:dyDescent="0.2">
      <c r="A933" s="60"/>
      <c r="B933" s="60"/>
      <c r="C933" s="63" t="s">
        <v>48</v>
      </c>
      <c r="D933" s="99" t="s">
        <v>49</v>
      </c>
      <c r="E933" s="91" t="s">
        <v>50</v>
      </c>
    </row>
    <row r="934" spans="1:5" ht="15" customHeight="1" x14ac:dyDescent="0.2">
      <c r="A934" s="60"/>
      <c r="B934" s="60"/>
      <c r="C934" s="67">
        <v>6402</v>
      </c>
      <c r="D934" s="88" t="s">
        <v>349</v>
      </c>
      <c r="E934" s="154">
        <v>213777.12</v>
      </c>
    </row>
    <row r="935" spans="1:5" ht="15" customHeight="1" x14ac:dyDescent="0.2">
      <c r="A935" s="60"/>
      <c r="B935" s="60"/>
      <c r="C935" s="71" t="s">
        <v>52</v>
      </c>
      <c r="D935" s="103"/>
      <c r="E935" s="95">
        <f>SUM(E934:E934)</f>
        <v>213777.12</v>
      </c>
    </row>
    <row r="936" spans="1:5" ht="15" customHeight="1" x14ac:dyDescent="0.2">
      <c r="A936" s="60"/>
      <c r="B936" s="60"/>
      <c r="C936" s="60"/>
      <c r="D936" s="60"/>
      <c r="E936" s="60"/>
    </row>
    <row r="937" spans="1:5" ht="15" customHeight="1" x14ac:dyDescent="0.2">
      <c r="A937" s="60"/>
      <c r="B937" s="60"/>
      <c r="C937" s="60"/>
      <c r="D937" s="60"/>
      <c r="E937" s="60"/>
    </row>
    <row r="938" spans="1:5" ht="15" customHeight="1" x14ac:dyDescent="0.25">
      <c r="A938" s="58" t="s">
        <v>1</v>
      </c>
      <c r="B938" s="60"/>
      <c r="C938" s="60"/>
      <c r="D938" s="60"/>
      <c r="E938" s="60"/>
    </row>
    <row r="939" spans="1:5" ht="15" customHeight="1" x14ac:dyDescent="0.2">
      <c r="A939" s="41" t="s">
        <v>46</v>
      </c>
      <c r="B939" s="40"/>
      <c r="C939" s="40"/>
      <c r="D939" s="40"/>
      <c r="E939" s="78" t="s">
        <v>47</v>
      </c>
    </row>
    <row r="940" spans="1:5" ht="15" customHeight="1" x14ac:dyDescent="0.2">
      <c r="A940" s="60"/>
      <c r="B940" s="60"/>
      <c r="C940" s="60"/>
      <c r="D940" s="60"/>
      <c r="E940" s="60"/>
    </row>
    <row r="941" spans="1:5" ht="15" customHeight="1" x14ac:dyDescent="0.2">
      <c r="A941" s="60"/>
      <c r="B941" s="60"/>
      <c r="C941" s="63" t="s">
        <v>48</v>
      </c>
      <c r="D941" s="99" t="s">
        <v>49</v>
      </c>
      <c r="E941" s="91" t="s">
        <v>50</v>
      </c>
    </row>
    <row r="942" spans="1:5" ht="15" customHeight="1" x14ac:dyDescent="0.2">
      <c r="A942" s="60"/>
      <c r="B942" s="60"/>
      <c r="C942" s="67">
        <v>6402</v>
      </c>
      <c r="D942" s="88" t="s">
        <v>135</v>
      </c>
      <c r="E942" s="154">
        <v>8904.6</v>
      </c>
    </row>
    <row r="943" spans="1:5" ht="15" customHeight="1" x14ac:dyDescent="0.2">
      <c r="A943" s="60"/>
      <c r="B943" s="60"/>
      <c r="C943" s="71" t="s">
        <v>52</v>
      </c>
      <c r="D943" s="103"/>
      <c r="E943" s="95">
        <f>SUM(E942:E942)</f>
        <v>8904.6</v>
      </c>
    </row>
    <row r="944" spans="1:5" ht="15" customHeight="1" x14ac:dyDescent="0.2">
      <c r="A944" s="60"/>
      <c r="B944" s="60"/>
      <c r="C944" s="60"/>
      <c r="D944" s="60"/>
      <c r="E944" s="60"/>
    </row>
    <row r="945" spans="1:5" ht="15" customHeight="1" x14ac:dyDescent="0.25">
      <c r="A945" s="58" t="s">
        <v>1</v>
      </c>
      <c r="B945" s="54"/>
      <c r="C945" s="54"/>
      <c r="D945" s="54"/>
      <c r="E945" s="54"/>
    </row>
    <row r="946" spans="1:5" ht="15" customHeight="1" x14ac:dyDescent="0.2">
      <c r="A946" s="179" t="s">
        <v>65</v>
      </c>
      <c r="B946" s="54"/>
      <c r="C946" s="54"/>
      <c r="D946" s="54"/>
      <c r="E946" s="78" t="s">
        <v>66</v>
      </c>
    </row>
    <row r="947" spans="1:5" ht="15" customHeight="1" x14ac:dyDescent="0.2">
      <c r="A947" s="60"/>
      <c r="B947" s="60"/>
      <c r="C947" s="60"/>
      <c r="D947" s="60"/>
      <c r="E947" s="60"/>
    </row>
    <row r="948" spans="1:5" ht="15" customHeight="1" x14ac:dyDescent="0.2">
      <c r="A948" s="60"/>
      <c r="B948" s="60"/>
      <c r="C948" s="63" t="s">
        <v>48</v>
      </c>
      <c r="D948" s="99" t="s">
        <v>49</v>
      </c>
      <c r="E948" s="91" t="s">
        <v>50</v>
      </c>
    </row>
    <row r="949" spans="1:5" ht="15" customHeight="1" x14ac:dyDescent="0.2">
      <c r="A949" s="60"/>
      <c r="B949" s="60"/>
      <c r="C949" s="67">
        <v>6402</v>
      </c>
      <c r="D949" s="88" t="s">
        <v>135</v>
      </c>
      <c r="E949" s="154">
        <v>375826.36</v>
      </c>
    </row>
    <row r="950" spans="1:5" ht="15" customHeight="1" x14ac:dyDescent="0.2">
      <c r="A950" s="60"/>
      <c r="B950" s="60"/>
      <c r="C950" s="71" t="s">
        <v>52</v>
      </c>
      <c r="D950" s="103"/>
      <c r="E950" s="95">
        <f>SUM(E949:E949)</f>
        <v>375826.36</v>
      </c>
    </row>
    <row r="951" spans="1:5" ht="15" customHeight="1" x14ac:dyDescent="0.2">
      <c r="A951" s="38"/>
      <c r="B951" s="38"/>
      <c r="C951" s="38"/>
      <c r="D951" s="38"/>
      <c r="E951" s="97"/>
    </row>
    <row r="952" spans="1:5" ht="15" customHeight="1" x14ac:dyDescent="0.25">
      <c r="A952" s="58" t="s">
        <v>1</v>
      </c>
      <c r="B952" s="60"/>
      <c r="C952" s="166"/>
      <c r="D952" s="54"/>
      <c r="E952" s="167"/>
    </row>
    <row r="953" spans="1:5" ht="15" customHeight="1" x14ac:dyDescent="0.2">
      <c r="A953" s="85" t="s">
        <v>91</v>
      </c>
      <c r="B953" s="60"/>
      <c r="C953" s="60"/>
      <c r="D953" s="60"/>
      <c r="E953" s="60" t="s">
        <v>92</v>
      </c>
    </row>
    <row r="954" spans="1:5" ht="15" customHeight="1" x14ac:dyDescent="0.2">
      <c r="A954" s="60"/>
      <c r="B954" s="60"/>
      <c r="C954" s="60"/>
      <c r="D954" s="60"/>
      <c r="E954" s="60"/>
    </row>
    <row r="955" spans="1:5" ht="15" customHeight="1" x14ac:dyDescent="0.2">
      <c r="A955" s="60"/>
      <c r="B955" s="60"/>
      <c r="C955" s="63" t="s">
        <v>48</v>
      </c>
      <c r="D955" s="99" t="s">
        <v>49</v>
      </c>
      <c r="E955" s="91" t="s">
        <v>50</v>
      </c>
    </row>
    <row r="956" spans="1:5" ht="15" customHeight="1" x14ac:dyDescent="0.2">
      <c r="A956" s="60"/>
      <c r="B956" s="60"/>
      <c r="C956" s="67">
        <v>6402</v>
      </c>
      <c r="D956" s="88" t="s">
        <v>135</v>
      </c>
      <c r="E956" s="154">
        <v>95637</v>
      </c>
    </row>
    <row r="957" spans="1:5" ht="15" customHeight="1" x14ac:dyDescent="0.2">
      <c r="A957" s="60"/>
      <c r="B957" s="60"/>
      <c r="C957" s="71" t="s">
        <v>52</v>
      </c>
      <c r="D957" s="103"/>
      <c r="E957" s="95">
        <f>SUM(E956:E956)</f>
        <v>95637</v>
      </c>
    </row>
    <row r="958" spans="1:5" ht="15" customHeight="1" x14ac:dyDescent="0.2">
      <c r="A958" s="60"/>
      <c r="B958" s="60"/>
      <c r="C958" s="60"/>
      <c r="D958" s="60"/>
      <c r="E958" s="60"/>
    </row>
    <row r="959" spans="1:5" ht="15" customHeight="1" x14ac:dyDescent="0.25">
      <c r="A959" s="58" t="s">
        <v>1</v>
      </c>
      <c r="B959" s="54"/>
      <c r="C959" s="54"/>
      <c r="D959" s="54"/>
      <c r="E959" s="54"/>
    </row>
    <row r="960" spans="1:5" ht="15" customHeight="1" x14ac:dyDescent="0.2">
      <c r="A960" s="85" t="s">
        <v>125</v>
      </c>
      <c r="B960" s="54"/>
      <c r="C960" s="54"/>
      <c r="D960" s="54"/>
      <c r="E960" s="78" t="s">
        <v>126</v>
      </c>
    </row>
    <row r="961" spans="1:5" ht="15" customHeight="1" x14ac:dyDescent="0.2">
      <c r="A961" s="60"/>
      <c r="B961" s="60"/>
      <c r="C961" s="60"/>
      <c r="D961" s="60"/>
      <c r="E961" s="60"/>
    </row>
    <row r="962" spans="1:5" ht="15" customHeight="1" x14ac:dyDescent="0.2">
      <c r="A962" s="60"/>
      <c r="B962" s="60"/>
      <c r="C962" s="63" t="s">
        <v>48</v>
      </c>
      <c r="D962" s="99" t="s">
        <v>49</v>
      </c>
      <c r="E962" s="91" t="s">
        <v>50</v>
      </c>
    </row>
    <row r="963" spans="1:5" ht="15" customHeight="1" x14ac:dyDescent="0.2">
      <c r="A963" s="60"/>
      <c r="B963" s="60"/>
      <c r="C963" s="67">
        <v>6402</v>
      </c>
      <c r="D963" s="88" t="s">
        <v>349</v>
      </c>
      <c r="E963" s="154">
        <v>2499337.88</v>
      </c>
    </row>
    <row r="964" spans="1:5" ht="15" customHeight="1" x14ac:dyDescent="0.2">
      <c r="A964" s="60"/>
      <c r="B964" s="60"/>
      <c r="C964" s="67">
        <v>6402</v>
      </c>
      <c r="D964" s="88" t="s">
        <v>135</v>
      </c>
      <c r="E964" s="154">
        <v>3672085.41</v>
      </c>
    </row>
    <row r="965" spans="1:5" ht="15" customHeight="1" x14ac:dyDescent="0.2">
      <c r="A965" s="60"/>
      <c r="B965" s="60"/>
      <c r="C965" s="71" t="s">
        <v>52</v>
      </c>
      <c r="D965" s="103"/>
      <c r="E965" s="95">
        <f>SUM(E963:E964)</f>
        <v>6171423.29</v>
      </c>
    </row>
    <row r="966" spans="1:5" ht="15" customHeight="1" x14ac:dyDescent="0.2">
      <c r="A966" s="38"/>
      <c r="B966" s="38"/>
      <c r="C966" s="38"/>
      <c r="D966" s="38"/>
      <c r="E966" s="97"/>
    </row>
    <row r="967" spans="1:5" ht="15" customHeight="1" x14ac:dyDescent="0.25">
      <c r="A967" s="58" t="s">
        <v>1</v>
      </c>
      <c r="B967" s="54"/>
      <c r="C967" s="54"/>
      <c r="D967" s="54"/>
      <c r="E967" s="54"/>
    </row>
    <row r="968" spans="1:5" ht="15" customHeight="1" x14ac:dyDescent="0.2">
      <c r="A968" s="85" t="s">
        <v>76</v>
      </c>
      <c r="B968" s="40"/>
      <c r="C968" s="40"/>
      <c r="D968" s="40"/>
      <c r="E968" s="42" t="s">
        <v>77</v>
      </c>
    </row>
    <row r="969" spans="1:5" ht="15" customHeight="1" x14ac:dyDescent="0.2">
      <c r="A969" s="60"/>
      <c r="B969" s="60"/>
      <c r="C969" s="60"/>
      <c r="D969" s="60"/>
      <c r="E969" s="60"/>
    </row>
    <row r="970" spans="1:5" ht="15" customHeight="1" x14ac:dyDescent="0.2">
      <c r="A970" s="60"/>
      <c r="B970" s="60"/>
      <c r="C970" s="63" t="s">
        <v>48</v>
      </c>
      <c r="D970" s="99" t="s">
        <v>49</v>
      </c>
      <c r="E970" s="91" t="s">
        <v>50</v>
      </c>
    </row>
    <row r="971" spans="1:5" ht="15" customHeight="1" x14ac:dyDescent="0.2">
      <c r="A971" s="60"/>
      <c r="B971" s="60"/>
      <c r="C971" s="67">
        <v>6402</v>
      </c>
      <c r="D971" s="88" t="s">
        <v>349</v>
      </c>
      <c r="E971" s="154">
        <v>1115000</v>
      </c>
    </row>
    <row r="972" spans="1:5" ht="15" customHeight="1" x14ac:dyDescent="0.2">
      <c r="A972" s="60"/>
      <c r="B972" s="60"/>
      <c r="C972" s="67">
        <v>6402</v>
      </c>
      <c r="D972" s="88" t="s">
        <v>135</v>
      </c>
      <c r="E972" s="154">
        <v>1324977.67</v>
      </c>
    </row>
    <row r="973" spans="1:5" ht="15" customHeight="1" x14ac:dyDescent="0.2">
      <c r="A973" s="60"/>
      <c r="B973" s="60"/>
      <c r="C973" s="71" t="s">
        <v>52</v>
      </c>
      <c r="D973" s="103"/>
      <c r="E973" s="95">
        <f>SUM(E971:E972)</f>
        <v>2439977.67</v>
      </c>
    </row>
    <row r="974" spans="1:5" ht="15" customHeight="1" x14ac:dyDescent="0.2">
      <c r="A974" s="38"/>
      <c r="B974" s="38"/>
      <c r="C974" s="38"/>
      <c r="D974" s="38"/>
      <c r="E974" s="97"/>
    </row>
    <row r="975" spans="1:5" ht="15" customHeight="1" x14ac:dyDescent="0.25">
      <c r="A975" s="58" t="s">
        <v>1</v>
      </c>
      <c r="B975" s="38"/>
      <c r="C975" s="38"/>
      <c r="D975" s="38"/>
      <c r="E975" s="97"/>
    </row>
    <row r="976" spans="1:5" ht="15" customHeight="1" x14ac:dyDescent="0.2">
      <c r="A976" s="41" t="s">
        <v>166</v>
      </c>
      <c r="B976" s="138"/>
      <c r="C976" s="138"/>
      <c r="D976" s="138"/>
      <c r="E976" s="138" t="s">
        <v>167</v>
      </c>
    </row>
    <row r="977" spans="1:5" ht="15" customHeight="1" x14ac:dyDescent="0.2">
      <c r="A977" s="38"/>
      <c r="B977" s="38"/>
      <c r="C977" s="38"/>
      <c r="D977" s="38"/>
      <c r="E977" s="97"/>
    </row>
    <row r="978" spans="1:5" ht="15" customHeight="1" x14ac:dyDescent="0.2">
      <c r="A978" s="38"/>
      <c r="B978" s="38"/>
      <c r="C978" s="63" t="s">
        <v>48</v>
      </c>
      <c r="D978" s="99" t="s">
        <v>49</v>
      </c>
      <c r="E978" s="91" t="s">
        <v>50</v>
      </c>
    </row>
    <row r="979" spans="1:5" ht="15" customHeight="1" x14ac:dyDescent="0.2">
      <c r="A979" s="38"/>
      <c r="B979" s="38"/>
      <c r="C979" s="67">
        <v>6402</v>
      </c>
      <c r="D979" s="88" t="s">
        <v>135</v>
      </c>
      <c r="E979" s="154">
        <v>265531.40000000002</v>
      </c>
    </row>
    <row r="980" spans="1:5" ht="15" customHeight="1" x14ac:dyDescent="0.2">
      <c r="A980" s="38"/>
      <c r="B980" s="38"/>
      <c r="C980" s="71" t="s">
        <v>52</v>
      </c>
      <c r="D980" s="103"/>
      <c r="E980" s="95">
        <f>SUM(E979:E979)</f>
        <v>265531.40000000002</v>
      </c>
    </row>
    <row r="981" spans="1:5" ht="15" customHeight="1" x14ac:dyDescent="0.2">
      <c r="A981" s="38"/>
      <c r="B981" s="38"/>
      <c r="C981" s="38"/>
      <c r="D981" s="38"/>
      <c r="E981" s="97"/>
    </row>
    <row r="982" spans="1:5" ht="15" customHeight="1" x14ac:dyDescent="0.25">
      <c r="A982" s="58" t="s">
        <v>1</v>
      </c>
      <c r="B982" s="38"/>
      <c r="C982" s="38"/>
      <c r="D982" s="38"/>
      <c r="E982" s="97"/>
    </row>
    <row r="983" spans="1:5" ht="15" customHeight="1" x14ac:dyDescent="0.2">
      <c r="A983" s="41" t="s">
        <v>133</v>
      </c>
      <c r="B983" s="138"/>
      <c r="C983" s="138"/>
      <c r="D983" s="138"/>
      <c r="E983" s="138" t="s">
        <v>134</v>
      </c>
    </row>
    <row r="984" spans="1:5" ht="15" customHeight="1" x14ac:dyDescent="0.2">
      <c r="A984" s="38"/>
      <c r="B984" s="38"/>
      <c r="C984" s="38"/>
      <c r="D984" s="38"/>
      <c r="E984" s="97"/>
    </row>
    <row r="985" spans="1:5" ht="15" customHeight="1" x14ac:dyDescent="0.2">
      <c r="A985" s="38"/>
      <c r="B985" s="38"/>
      <c r="C985" s="63" t="s">
        <v>48</v>
      </c>
      <c r="D985" s="99" t="s">
        <v>49</v>
      </c>
      <c r="E985" s="91" t="s">
        <v>50</v>
      </c>
    </row>
    <row r="986" spans="1:5" ht="15" customHeight="1" x14ac:dyDescent="0.2">
      <c r="A986" s="38"/>
      <c r="B986" s="38"/>
      <c r="C986" s="67">
        <v>6402</v>
      </c>
      <c r="D986" s="88" t="s">
        <v>135</v>
      </c>
      <c r="E986" s="154">
        <v>21846787.399999999</v>
      </c>
    </row>
    <row r="987" spans="1:5" ht="15" customHeight="1" x14ac:dyDescent="0.2">
      <c r="A987" s="38"/>
      <c r="B987" s="38"/>
      <c r="C987" s="71" t="s">
        <v>52</v>
      </c>
      <c r="D987" s="103"/>
      <c r="E987" s="95">
        <f>SUM(E986:E986)</f>
        <v>21846787.399999999</v>
      </c>
    </row>
    <row r="988" spans="1:5" ht="15" customHeight="1" x14ac:dyDescent="0.2">
      <c r="A988" s="38"/>
      <c r="B988" s="38"/>
      <c r="C988" s="38"/>
      <c r="D988" s="38"/>
      <c r="E988" s="97"/>
    </row>
    <row r="989" spans="1:5" ht="15" customHeight="1" x14ac:dyDescent="0.25">
      <c r="A989" s="58" t="s">
        <v>16</v>
      </c>
      <c r="B989" s="54"/>
      <c r="C989" s="54"/>
      <c r="D989" s="54"/>
      <c r="E989" s="54"/>
    </row>
    <row r="990" spans="1:5" ht="15" customHeight="1" x14ac:dyDescent="0.2">
      <c r="A990" s="85" t="s">
        <v>53</v>
      </c>
      <c r="B990" s="54"/>
      <c r="C990" s="54"/>
      <c r="D990" s="54"/>
      <c r="E990" s="78" t="s">
        <v>54</v>
      </c>
    </row>
    <row r="991" spans="1:5" ht="15" customHeight="1" x14ac:dyDescent="0.25">
      <c r="A991" s="60"/>
      <c r="B991" s="58"/>
      <c r="C991" s="54"/>
      <c r="D991" s="54"/>
      <c r="E991" s="86"/>
    </row>
    <row r="992" spans="1:5" ht="15" customHeight="1" x14ac:dyDescent="0.2">
      <c r="A992" s="46"/>
      <c r="B992" s="45"/>
      <c r="C992" s="63" t="s">
        <v>48</v>
      </c>
      <c r="D992" s="64" t="s">
        <v>55</v>
      </c>
      <c r="E992" s="63" t="s">
        <v>50</v>
      </c>
    </row>
    <row r="993" spans="1:5" ht="15" customHeight="1" x14ac:dyDescent="0.2">
      <c r="A993" s="87"/>
      <c r="B993" s="50"/>
      <c r="C993" s="129">
        <v>6409</v>
      </c>
      <c r="D993" s="88" t="s">
        <v>56</v>
      </c>
      <c r="E993" s="69">
        <v>31936238.420000002</v>
      </c>
    </row>
    <row r="994" spans="1:5" ht="15" customHeight="1" x14ac:dyDescent="0.2">
      <c r="A994" s="70"/>
      <c r="B994" s="89"/>
      <c r="C994" s="71" t="s">
        <v>52</v>
      </c>
      <c r="D994" s="72"/>
      <c r="E994" s="73">
        <f>SUM(E993:E993)</f>
        <v>31936238.420000002</v>
      </c>
    </row>
    <row r="995" spans="1:5" ht="15" customHeight="1" x14ac:dyDescent="0.2">
      <c r="A995" s="34"/>
      <c r="B995" s="34"/>
      <c r="C995" s="34"/>
      <c r="D995" s="34"/>
      <c r="E995" s="96"/>
    </row>
    <row r="996" spans="1:5" ht="15" customHeight="1" x14ac:dyDescent="0.2"/>
    <row r="997" spans="1:5" ht="15" customHeight="1" x14ac:dyDescent="0.25">
      <c r="A997" s="104" t="s">
        <v>350</v>
      </c>
    </row>
    <row r="998" spans="1:5" ht="15" customHeight="1" x14ac:dyDescent="0.2">
      <c r="A998" s="188" t="s">
        <v>163</v>
      </c>
      <c r="B998" s="188"/>
      <c r="C998" s="188"/>
      <c r="D998" s="188"/>
      <c r="E998" s="188"/>
    </row>
    <row r="999" spans="1:5" ht="15" customHeight="1" x14ac:dyDescent="0.2">
      <c r="A999" s="188"/>
      <c r="B999" s="188"/>
      <c r="C999" s="188"/>
      <c r="D999" s="188"/>
      <c r="E999" s="188"/>
    </row>
    <row r="1000" spans="1:5" ht="15" customHeight="1" x14ac:dyDescent="0.2">
      <c r="A1000" s="185" t="s">
        <v>351</v>
      </c>
      <c r="B1000" s="185"/>
      <c r="C1000" s="185"/>
      <c r="D1000" s="185"/>
      <c r="E1000" s="185"/>
    </row>
    <row r="1001" spans="1:5" ht="15" customHeight="1" x14ac:dyDescent="0.2">
      <c r="A1001" s="185"/>
      <c r="B1001" s="185"/>
      <c r="C1001" s="185"/>
      <c r="D1001" s="185"/>
      <c r="E1001" s="185"/>
    </row>
    <row r="1002" spans="1:5" ht="15" customHeight="1" x14ac:dyDescent="0.2">
      <c r="A1002" s="185"/>
      <c r="B1002" s="185"/>
      <c r="C1002" s="185"/>
      <c r="D1002" s="185"/>
      <c r="E1002" s="185"/>
    </row>
    <row r="1003" spans="1:5" ht="15" customHeight="1" x14ac:dyDescent="0.2">
      <c r="A1003" s="185"/>
      <c r="B1003" s="185"/>
      <c r="C1003" s="185"/>
      <c r="D1003" s="185"/>
      <c r="E1003" s="185"/>
    </row>
    <row r="1004" spans="1:5" ht="15" customHeight="1" x14ac:dyDescent="0.2">
      <c r="A1004" s="185"/>
      <c r="B1004" s="185"/>
      <c r="C1004" s="185"/>
      <c r="D1004" s="185"/>
      <c r="E1004" s="185"/>
    </row>
    <row r="1005" spans="1:5" ht="15" customHeight="1" x14ac:dyDescent="0.2">
      <c r="A1005" s="185"/>
      <c r="B1005" s="185"/>
      <c r="C1005" s="185"/>
      <c r="D1005" s="185"/>
      <c r="E1005" s="185"/>
    </row>
    <row r="1006" spans="1:5" ht="15" customHeight="1" x14ac:dyDescent="0.2">
      <c r="A1006" s="185"/>
      <c r="B1006" s="185"/>
      <c r="C1006" s="185"/>
      <c r="D1006" s="185"/>
      <c r="E1006" s="185"/>
    </row>
    <row r="1007" spans="1:5" ht="15" customHeight="1" x14ac:dyDescent="0.2">
      <c r="A1007" s="185"/>
      <c r="B1007" s="185"/>
      <c r="C1007" s="185"/>
      <c r="D1007" s="185"/>
      <c r="E1007" s="185"/>
    </row>
    <row r="1008" spans="1:5" ht="15" customHeight="1" x14ac:dyDescent="0.2">
      <c r="A1008" s="185"/>
      <c r="B1008" s="185"/>
      <c r="C1008" s="185"/>
      <c r="D1008" s="185"/>
      <c r="E1008" s="185"/>
    </row>
    <row r="1009" spans="1:5" ht="15" customHeight="1" x14ac:dyDescent="0.2"/>
    <row r="1010" spans="1:5" ht="15" customHeight="1" x14ac:dyDescent="0.25">
      <c r="A1010" s="58" t="s">
        <v>16</v>
      </c>
      <c r="B1010" s="54"/>
      <c r="C1010" s="54"/>
      <c r="D1010" s="54"/>
      <c r="E1010" s="54"/>
    </row>
    <row r="1011" spans="1:5" ht="15" customHeight="1" x14ac:dyDescent="0.2">
      <c r="A1011" s="85" t="s">
        <v>53</v>
      </c>
      <c r="B1011" s="54"/>
      <c r="C1011" s="54"/>
      <c r="D1011" s="54"/>
      <c r="E1011" s="78" t="s">
        <v>54</v>
      </c>
    </row>
    <row r="1012" spans="1:5" ht="15" customHeight="1" x14ac:dyDescent="0.25">
      <c r="A1012" s="58"/>
      <c r="B1012" s="98"/>
      <c r="C1012" s="54"/>
      <c r="D1012" s="54"/>
      <c r="E1012" s="86"/>
    </row>
    <row r="1013" spans="1:5" ht="15" customHeight="1" x14ac:dyDescent="0.2">
      <c r="B1013" s="63" t="s">
        <v>61</v>
      </c>
      <c r="C1013" s="63" t="s">
        <v>48</v>
      </c>
      <c r="D1013" s="119" t="s">
        <v>55</v>
      </c>
      <c r="E1013" s="80" t="s">
        <v>50</v>
      </c>
    </row>
    <row r="1014" spans="1:5" ht="15" customHeight="1" x14ac:dyDescent="0.2">
      <c r="B1014" s="141">
        <v>13307</v>
      </c>
      <c r="C1014" s="142">
        <v>4324</v>
      </c>
      <c r="D1014" s="121" t="s">
        <v>56</v>
      </c>
      <c r="E1014" s="143">
        <f>-190000-152760</f>
        <v>-342760</v>
      </c>
    </row>
    <row r="1015" spans="1:5" ht="15" customHeight="1" x14ac:dyDescent="0.2">
      <c r="B1015" s="139"/>
      <c r="C1015" s="71" t="s">
        <v>52</v>
      </c>
      <c r="D1015" s="103"/>
      <c r="E1015" s="95">
        <f>SUM(E1014:E1014)</f>
        <v>-342760</v>
      </c>
    </row>
    <row r="1016" spans="1:5" ht="15" customHeight="1" x14ac:dyDescent="0.2"/>
    <row r="1017" spans="1:5" ht="15" customHeight="1" x14ac:dyDescent="0.25">
      <c r="A1017" s="39" t="s">
        <v>16</v>
      </c>
      <c r="B1017" s="40"/>
      <c r="C1017" s="40"/>
      <c r="D1017" s="40"/>
      <c r="E1017" s="40"/>
    </row>
    <row r="1018" spans="1:5" ht="15" customHeight="1" x14ac:dyDescent="0.2">
      <c r="A1018" s="41" t="s">
        <v>91</v>
      </c>
      <c r="B1018" s="138"/>
      <c r="C1018" s="138"/>
      <c r="D1018" s="138"/>
      <c r="E1018" s="138" t="s">
        <v>92</v>
      </c>
    </row>
    <row r="1019" spans="1:5" ht="15" customHeight="1" x14ac:dyDescent="0.2">
      <c r="A1019" s="138"/>
      <c r="B1019" s="110"/>
      <c r="C1019" s="40"/>
      <c r="D1019" s="138"/>
      <c r="E1019" s="111"/>
    </row>
    <row r="1020" spans="1:5" ht="15" customHeight="1" x14ac:dyDescent="0.2">
      <c r="B1020" s="63" t="s">
        <v>61</v>
      </c>
      <c r="C1020" s="47" t="s">
        <v>48</v>
      </c>
      <c r="D1020" s="112" t="s">
        <v>49</v>
      </c>
      <c r="E1020" s="80" t="s">
        <v>50</v>
      </c>
    </row>
    <row r="1021" spans="1:5" ht="15" customHeight="1" x14ac:dyDescent="0.2">
      <c r="B1021" s="141">
        <v>13307</v>
      </c>
      <c r="C1021" s="144"/>
      <c r="D1021" s="105" t="s">
        <v>165</v>
      </c>
      <c r="E1021" s="117">
        <f>69160+47880</f>
        <v>117040</v>
      </c>
    </row>
    <row r="1022" spans="1:5" ht="15" customHeight="1" x14ac:dyDescent="0.2">
      <c r="B1022" s="139"/>
      <c r="C1022" s="55" t="s">
        <v>52</v>
      </c>
      <c r="D1022" s="114"/>
      <c r="E1022" s="115">
        <f>SUM(E1021:E1021)</f>
        <v>117040</v>
      </c>
    </row>
    <row r="1023" spans="1:5" ht="15" customHeight="1" x14ac:dyDescent="0.2">
      <c r="A1023" s="138"/>
      <c r="B1023" s="138"/>
      <c r="C1023" s="138"/>
      <c r="D1023" s="138"/>
      <c r="E1023" s="138"/>
    </row>
    <row r="1024" spans="1:5" ht="15" customHeight="1" x14ac:dyDescent="0.25">
      <c r="A1024" s="39" t="s">
        <v>16</v>
      </c>
      <c r="B1024" s="40"/>
      <c r="C1024" s="40"/>
      <c r="D1024" s="40"/>
      <c r="E1024" s="40"/>
    </row>
    <row r="1025" spans="1:5" ht="15" customHeight="1" x14ac:dyDescent="0.2">
      <c r="A1025" s="41" t="s">
        <v>166</v>
      </c>
      <c r="B1025" s="138"/>
      <c r="C1025" s="138"/>
      <c r="D1025" s="138"/>
      <c r="E1025" s="138" t="s">
        <v>167</v>
      </c>
    </row>
    <row r="1026" spans="1:5" ht="15" customHeight="1" x14ac:dyDescent="0.2">
      <c r="A1026" s="138"/>
      <c r="B1026" s="110"/>
      <c r="C1026" s="40"/>
      <c r="D1026" s="138"/>
      <c r="E1026" s="111"/>
    </row>
    <row r="1027" spans="1:5" ht="15" customHeight="1" x14ac:dyDescent="0.2">
      <c r="A1027" s="46"/>
      <c r="B1027" s="63" t="s">
        <v>61</v>
      </c>
      <c r="C1027" s="47" t="s">
        <v>48</v>
      </c>
      <c r="D1027" s="112" t="s">
        <v>49</v>
      </c>
      <c r="E1027" s="80" t="s">
        <v>50</v>
      </c>
    </row>
    <row r="1028" spans="1:5" ht="15" customHeight="1" x14ac:dyDescent="0.2">
      <c r="A1028" s="145"/>
      <c r="B1028" s="141">
        <v>13307</v>
      </c>
      <c r="C1028" s="144"/>
      <c r="D1028" s="105" t="s">
        <v>165</v>
      </c>
      <c r="E1028" s="122">
        <f>120840+104880</f>
        <v>225720</v>
      </c>
    </row>
    <row r="1029" spans="1:5" ht="15" customHeight="1" x14ac:dyDescent="0.2">
      <c r="A1029" s="146"/>
      <c r="B1029" s="139"/>
      <c r="C1029" s="55" t="s">
        <v>52</v>
      </c>
      <c r="D1029" s="114"/>
      <c r="E1029" s="115">
        <f>SUM(E1028)</f>
        <v>225720</v>
      </c>
    </row>
    <row r="1030" spans="1:5" ht="15" customHeight="1" x14ac:dyDescent="0.2"/>
    <row r="1031" spans="1:5" ht="15" customHeight="1" x14ac:dyDescent="0.2"/>
    <row r="1032" spans="1:5" ht="15" customHeight="1" x14ac:dyDescent="0.25">
      <c r="A1032" s="104" t="s">
        <v>352</v>
      </c>
    </row>
    <row r="1033" spans="1:5" ht="15" customHeight="1" x14ac:dyDescent="0.2">
      <c r="A1033" s="188" t="s">
        <v>353</v>
      </c>
      <c r="B1033" s="188"/>
      <c r="C1033" s="188"/>
      <c r="D1033" s="188"/>
      <c r="E1033" s="188"/>
    </row>
    <row r="1034" spans="1:5" ht="15" customHeight="1" x14ac:dyDescent="0.2">
      <c r="A1034" s="188"/>
      <c r="B1034" s="188"/>
      <c r="C1034" s="188"/>
      <c r="D1034" s="188"/>
      <c r="E1034" s="188"/>
    </row>
    <row r="1035" spans="1:5" ht="15" customHeight="1" x14ac:dyDescent="0.2">
      <c r="A1035" s="185" t="s">
        <v>354</v>
      </c>
      <c r="B1035" s="185"/>
      <c r="C1035" s="185"/>
      <c r="D1035" s="185"/>
      <c r="E1035" s="185"/>
    </row>
    <row r="1036" spans="1:5" ht="15" customHeight="1" x14ac:dyDescent="0.2">
      <c r="A1036" s="185"/>
      <c r="B1036" s="185"/>
      <c r="C1036" s="185"/>
      <c r="D1036" s="185"/>
      <c r="E1036" s="185"/>
    </row>
    <row r="1037" spans="1:5" ht="15" customHeight="1" x14ac:dyDescent="0.2">
      <c r="A1037" s="185"/>
      <c r="B1037" s="185"/>
      <c r="C1037" s="185"/>
      <c r="D1037" s="185"/>
      <c r="E1037" s="185"/>
    </row>
    <row r="1038" spans="1:5" ht="15" customHeight="1" x14ac:dyDescent="0.2">
      <c r="A1038" s="185"/>
      <c r="B1038" s="185"/>
      <c r="C1038" s="185"/>
      <c r="D1038" s="185"/>
      <c r="E1038" s="185"/>
    </row>
    <row r="1039" spans="1:5" ht="15" customHeight="1" x14ac:dyDescent="0.2">
      <c r="A1039" s="185"/>
      <c r="B1039" s="185"/>
      <c r="C1039" s="185"/>
      <c r="D1039" s="185"/>
      <c r="E1039" s="185"/>
    </row>
    <row r="1040" spans="1:5" ht="15" customHeight="1" x14ac:dyDescent="0.2">
      <c r="A1040" s="185"/>
      <c r="B1040" s="185"/>
      <c r="C1040" s="185"/>
      <c r="D1040" s="185"/>
      <c r="E1040" s="185"/>
    </row>
    <row r="1041" spans="1:5" ht="15" customHeight="1" x14ac:dyDescent="0.2">
      <c r="A1041" s="43"/>
      <c r="B1041" s="43"/>
      <c r="C1041" s="43"/>
      <c r="D1041" s="43"/>
      <c r="E1041" s="43"/>
    </row>
    <row r="1042" spans="1:5" ht="15" customHeight="1" x14ac:dyDescent="0.25">
      <c r="A1042" s="58" t="s">
        <v>16</v>
      </c>
      <c r="B1042" s="54"/>
      <c r="C1042" s="54"/>
      <c r="D1042" s="54"/>
      <c r="E1042" s="54"/>
    </row>
    <row r="1043" spans="1:5" ht="15" customHeight="1" x14ac:dyDescent="0.2">
      <c r="A1043" s="85" t="s">
        <v>53</v>
      </c>
      <c r="B1043" s="54"/>
      <c r="C1043" s="54"/>
      <c r="D1043" s="54"/>
      <c r="E1043" s="78" t="s">
        <v>54</v>
      </c>
    </row>
    <row r="1044" spans="1:5" ht="15" customHeight="1" x14ac:dyDescent="0.25">
      <c r="A1044" s="60"/>
      <c r="B1044" s="58"/>
      <c r="C1044" s="54"/>
      <c r="D1044" s="54"/>
      <c r="E1044" s="86"/>
    </row>
    <row r="1045" spans="1:5" ht="15" customHeight="1" x14ac:dyDescent="0.2">
      <c r="A1045" s="46"/>
      <c r="B1045" s="45"/>
      <c r="C1045" s="63" t="s">
        <v>48</v>
      </c>
      <c r="D1045" s="64" t="s">
        <v>55</v>
      </c>
      <c r="E1045" s="63" t="s">
        <v>50</v>
      </c>
    </row>
    <row r="1046" spans="1:5" ht="15" customHeight="1" x14ac:dyDescent="0.2">
      <c r="A1046" s="87"/>
      <c r="B1046" s="50"/>
      <c r="C1046" s="67">
        <v>6409</v>
      </c>
      <c r="D1046" s="88" t="s">
        <v>56</v>
      </c>
      <c r="E1046" s="69">
        <v>-1100000</v>
      </c>
    </row>
    <row r="1047" spans="1:5" ht="15" customHeight="1" x14ac:dyDescent="0.2">
      <c r="A1047" s="70"/>
      <c r="B1047" s="89"/>
      <c r="C1047" s="71" t="s">
        <v>52</v>
      </c>
      <c r="D1047" s="72"/>
      <c r="E1047" s="73">
        <f>SUM(E1046:E1046)</f>
        <v>-1100000</v>
      </c>
    </row>
    <row r="1048" spans="1:5" ht="15" customHeight="1" x14ac:dyDescent="0.2"/>
    <row r="1049" spans="1:5" ht="15" customHeight="1" x14ac:dyDescent="0.25">
      <c r="A1049" s="58" t="s">
        <v>16</v>
      </c>
      <c r="B1049" s="43"/>
      <c r="C1049" s="43"/>
      <c r="D1049" s="43"/>
      <c r="E1049" s="43"/>
    </row>
    <row r="1050" spans="1:5" ht="15" customHeight="1" x14ac:dyDescent="0.2">
      <c r="A1050" s="41" t="s">
        <v>84</v>
      </c>
      <c r="B1050" s="40"/>
      <c r="C1050" s="40"/>
      <c r="D1050" s="40"/>
      <c r="E1050" s="42" t="s">
        <v>85</v>
      </c>
    </row>
    <row r="1051" spans="1:5" ht="15" customHeight="1" x14ac:dyDescent="0.2">
      <c r="A1051" s="41"/>
      <c r="B1051" s="138"/>
      <c r="C1051" s="40"/>
      <c r="D1051" s="40"/>
      <c r="E1051" s="44"/>
    </row>
    <row r="1052" spans="1:5" ht="15" customHeight="1" x14ac:dyDescent="0.2">
      <c r="A1052" s="45"/>
      <c r="B1052" s="45"/>
      <c r="C1052" s="47" t="s">
        <v>48</v>
      </c>
      <c r="D1052" s="64" t="s">
        <v>55</v>
      </c>
      <c r="E1052" s="63" t="s">
        <v>50</v>
      </c>
    </row>
    <row r="1053" spans="1:5" ht="15" customHeight="1" x14ac:dyDescent="0.2">
      <c r="A1053" s="171"/>
      <c r="B1053" s="180"/>
      <c r="C1053" s="144">
        <v>6172</v>
      </c>
      <c r="D1053" s="88" t="s">
        <v>87</v>
      </c>
      <c r="E1053" s="132">
        <v>1100000</v>
      </c>
    </row>
    <row r="1054" spans="1:5" ht="15" customHeight="1" x14ac:dyDescent="0.2">
      <c r="A1054" s="145"/>
      <c r="B1054" s="145"/>
      <c r="C1054" s="55" t="s">
        <v>52</v>
      </c>
      <c r="D1054" s="126"/>
      <c r="E1054" s="57">
        <f>SUM(E1053:E1053)</f>
        <v>1100000</v>
      </c>
    </row>
    <row r="1055" spans="1:5" ht="15" customHeight="1" x14ac:dyDescent="0.2"/>
    <row r="1056" spans="1:5" ht="15" customHeight="1" x14ac:dyDescent="0.2"/>
    <row r="1057" spans="1:5" ht="15" customHeight="1" x14ac:dyDescent="0.25">
      <c r="A1057" s="104" t="s">
        <v>355</v>
      </c>
    </row>
    <row r="1058" spans="1:5" ht="15" customHeight="1" x14ac:dyDescent="0.2">
      <c r="A1058" s="188" t="s">
        <v>356</v>
      </c>
      <c r="B1058" s="188"/>
      <c r="C1058" s="188"/>
      <c r="D1058" s="188"/>
      <c r="E1058" s="188"/>
    </row>
    <row r="1059" spans="1:5" ht="15" customHeight="1" x14ac:dyDescent="0.2">
      <c r="A1059" s="188"/>
      <c r="B1059" s="188"/>
      <c r="C1059" s="188"/>
      <c r="D1059" s="188"/>
      <c r="E1059" s="188"/>
    </row>
    <row r="1060" spans="1:5" ht="15" customHeight="1" x14ac:dyDescent="0.2">
      <c r="A1060" s="185" t="s">
        <v>357</v>
      </c>
      <c r="B1060" s="185"/>
      <c r="C1060" s="185"/>
      <c r="D1060" s="185"/>
      <c r="E1060" s="185"/>
    </row>
    <row r="1061" spans="1:5" ht="15" customHeight="1" x14ac:dyDescent="0.2">
      <c r="A1061" s="185"/>
      <c r="B1061" s="185"/>
      <c r="C1061" s="185"/>
      <c r="D1061" s="185"/>
      <c r="E1061" s="185"/>
    </row>
    <row r="1062" spans="1:5" ht="15" customHeight="1" x14ac:dyDescent="0.2">
      <c r="A1062" s="185"/>
      <c r="B1062" s="185"/>
      <c r="C1062" s="185"/>
      <c r="D1062" s="185"/>
      <c r="E1062" s="185"/>
    </row>
    <row r="1063" spans="1:5" ht="15" customHeight="1" x14ac:dyDescent="0.2">
      <c r="A1063" s="185"/>
      <c r="B1063" s="185"/>
      <c r="C1063" s="185"/>
      <c r="D1063" s="185"/>
      <c r="E1063" s="185"/>
    </row>
    <row r="1064" spans="1:5" ht="15" customHeight="1" x14ac:dyDescent="0.2">
      <c r="A1064" s="185"/>
      <c r="B1064" s="185"/>
      <c r="C1064" s="185"/>
      <c r="D1064" s="185"/>
      <c r="E1064" s="185"/>
    </row>
    <row r="1065" spans="1:5" ht="15" customHeight="1" x14ac:dyDescent="0.2">
      <c r="A1065" s="185"/>
      <c r="B1065" s="185"/>
      <c r="C1065" s="185"/>
      <c r="D1065" s="185"/>
      <c r="E1065" s="185"/>
    </row>
    <row r="1066" spans="1:5" ht="15" customHeight="1" x14ac:dyDescent="0.2">
      <c r="A1066" s="185"/>
      <c r="B1066" s="185"/>
      <c r="C1066" s="185"/>
      <c r="D1066" s="185"/>
      <c r="E1066" s="185"/>
    </row>
    <row r="1067" spans="1:5" ht="15" customHeight="1" x14ac:dyDescent="0.2">
      <c r="A1067" s="185"/>
      <c r="B1067" s="185"/>
      <c r="C1067" s="185"/>
      <c r="D1067" s="185"/>
      <c r="E1067" s="185"/>
    </row>
    <row r="1068" spans="1:5" ht="15" customHeight="1" x14ac:dyDescent="0.2">
      <c r="A1068" s="185"/>
      <c r="B1068" s="185"/>
      <c r="C1068" s="185"/>
      <c r="D1068" s="185"/>
      <c r="E1068" s="185"/>
    </row>
    <row r="1069" spans="1:5" ht="15" customHeight="1" x14ac:dyDescent="0.2">
      <c r="A1069" s="124"/>
      <c r="B1069" s="124"/>
      <c r="C1069" s="124"/>
      <c r="D1069" s="124"/>
      <c r="E1069" s="124"/>
    </row>
    <row r="1070" spans="1:5" ht="15" customHeight="1" x14ac:dyDescent="0.25">
      <c r="A1070" s="39" t="s">
        <v>16</v>
      </c>
      <c r="B1070" s="40"/>
      <c r="C1070" s="40"/>
      <c r="D1070" s="40"/>
      <c r="E1070" s="40"/>
    </row>
    <row r="1071" spans="1:5" ht="15" customHeight="1" x14ac:dyDescent="0.2">
      <c r="A1071" s="41" t="s">
        <v>53</v>
      </c>
      <c r="B1071" s="40"/>
      <c r="C1071" s="40"/>
      <c r="D1071" s="40"/>
      <c r="E1071" s="42" t="s">
        <v>54</v>
      </c>
    </row>
    <row r="1072" spans="1:5" ht="15" customHeight="1" x14ac:dyDescent="0.25">
      <c r="A1072" s="39"/>
      <c r="B1072" s="59"/>
      <c r="C1072" s="40"/>
      <c r="D1072" s="40"/>
      <c r="E1072" s="44"/>
    </row>
    <row r="1073" spans="1:5" ht="15" customHeight="1" x14ac:dyDescent="0.2">
      <c r="A1073" s="45"/>
      <c r="B1073" s="45"/>
      <c r="C1073" s="47" t="s">
        <v>48</v>
      </c>
      <c r="D1073" s="64" t="s">
        <v>55</v>
      </c>
      <c r="E1073" s="80" t="s">
        <v>50</v>
      </c>
    </row>
    <row r="1074" spans="1:5" ht="15" customHeight="1" x14ac:dyDescent="0.2">
      <c r="A1074" s="87"/>
      <c r="B1074" s="66"/>
      <c r="C1074" s="129">
        <v>6409</v>
      </c>
      <c r="D1074" s="88" t="s">
        <v>56</v>
      </c>
      <c r="E1074" s="147">
        <v>-482125</v>
      </c>
    </row>
    <row r="1075" spans="1:5" ht="15" customHeight="1" x14ac:dyDescent="0.2">
      <c r="A1075" s="148"/>
      <c r="B1075" s="149"/>
      <c r="C1075" s="55" t="s">
        <v>52</v>
      </c>
      <c r="D1075" s="56"/>
      <c r="E1075" s="57">
        <f>E1074</f>
        <v>-482125</v>
      </c>
    </row>
    <row r="1076" spans="1:5" ht="15" customHeight="1" x14ac:dyDescent="0.2"/>
    <row r="1077" spans="1:5" ht="15" customHeight="1" x14ac:dyDescent="0.25">
      <c r="A1077" s="39" t="s">
        <v>16</v>
      </c>
      <c r="B1077" s="40"/>
      <c r="C1077" s="40"/>
      <c r="D1077" s="40"/>
      <c r="E1077" s="59"/>
    </row>
    <row r="1078" spans="1:5" ht="15" customHeight="1" x14ac:dyDescent="0.2">
      <c r="A1078" s="41" t="s">
        <v>133</v>
      </c>
      <c r="B1078" s="138"/>
      <c r="C1078" s="138"/>
      <c r="D1078" s="138"/>
      <c r="E1078" s="59" t="s">
        <v>134</v>
      </c>
    </row>
    <row r="1079" spans="1:5" ht="15" customHeight="1" x14ac:dyDescent="0.2"/>
    <row r="1080" spans="1:5" ht="15" customHeight="1" x14ac:dyDescent="0.2">
      <c r="B1080" s="63" t="s">
        <v>61</v>
      </c>
      <c r="C1080" s="47" t="s">
        <v>48</v>
      </c>
      <c r="D1080" s="112" t="s">
        <v>49</v>
      </c>
      <c r="E1080" s="80" t="s">
        <v>50</v>
      </c>
    </row>
    <row r="1081" spans="1:5" ht="15" customHeight="1" x14ac:dyDescent="0.2">
      <c r="B1081" s="107">
        <v>10</v>
      </c>
      <c r="C1081" s="67"/>
      <c r="D1081" s="88" t="s">
        <v>136</v>
      </c>
      <c r="E1081" s="69">
        <v>482125</v>
      </c>
    </row>
    <row r="1082" spans="1:5" ht="15" customHeight="1" x14ac:dyDescent="0.2">
      <c r="B1082" s="139"/>
      <c r="C1082" s="55" t="s">
        <v>52</v>
      </c>
      <c r="D1082" s="114"/>
      <c r="E1082" s="115">
        <f>SUM(E1081:E1081)</f>
        <v>482125</v>
      </c>
    </row>
    <row r="1083" spans="1:5" ht="15" customHeight="1" x14ac:dyDescent="0.2"/>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104" t="s">
        <v>358</v>
      </c>
    </row>
    <row r="1095" spans="1:5" ht="15" customHeight="1" x14ac:dyDescent="0.2">
      <c r="A1095" s="188" t="s">
        <v>356</v>
      </c>
      <c r="B1095" s="188"/>
      <c r="C1095" s="188"/>
      <c r="D1095" s="188"/>
      <c r="E1095" s="188"/>
    </row>
    <row r="1096" spans="1:5" ht="15" customHeight="1" x14ac:dyDescent="0.2">
      <c r="A1096" s="188"/>
      <c r="B1096" s="188"/>
      <c r="C1096" s="188"/>
      <c r="D1096" s="188"/>
      <c r="E1096" s="188"/>
    </row>
    <row r="1097" spans="1:5" ht="15" customHeight="1" x14ac:dyDescent="0.2">
      <c r="A1097" s="185" t="s">
        <v>359</v>
      </c>
      <c r="B1097" s="185"/>
      <c r="C1097" s="185"/>
      <c r="D1097" s="185"/>
      <c r="E1097" s="185"/>
    </row>
    <row r="1098" spans="1:5" ht="15" customHeight="1" x14ac:dyDescent="0.2">
      <c r="A1098" s="185"/>
      <c r="B1098" s="185"/>
      <c r="C1098" s="185"/>
      <c r="D1098" s="185"/>
      <c r="E1098" s="185"/>
    </row>
    <row r="1099" spans="1:5" ht="15" customHeight="1" x14ac:dyDescent="0.2">
      <c r="A1099" s="185"/>
      <c r="B1099" s="185"/>
      <c r="C1099" s="185"/>
      <c r="D1099" s="185"/>
      <c r="E1099" s="185"/>
    </row>
    <row r="1100" spans="1:5" ht="15" customHeight="1" x14ac:dyDescent="0.2">
      <c r="A1100" s="185"/>
      <c r="B1100" s="185"/>
      <c r="C1100" s="185"/>
      <c r="D1100" s="185"/>
      <c r="E1100" s="185"/>
    </row>
    <row r="1101" spans="1:5" ht="15" customHeight="1" x14ac:dyDescent="0.2">
      <c r="A1101" s="185"/>
      <c r="B1101" s="185"/>
      <c r="C1101" s="185"/>
      <c r="D1101" s="185"/>
      <c r="E1101" s="185"/>
    </row>
    <row r="1102" spans="1:5" ht="15" customHeight="1" x14ac:dyDescent="0.2">
      <c r="A1102" s="185"/>
      <c r="B1102" s="185"/>
      <c r="C1102" s="185"/>
      <c r="D1102" s="185"/>
      <c r="E1102" s="185"/>
    </row>
    <row r="1103" spans="1:5" ht="15" customHeight="1" x14ac:dyDescent="0.2">
      <c r="A1103" s="185"/>
      <c r="B1103" s="185"/>
      <c r="C1103" s="185"/>
      <c r="D1103" s="185"/>
      <c r="E1103" s="185"/>
    </row>
    <row r="1104" spans="1:5" ht="15" customHeight="1" x14ac:dyDescent="0.2">
      <c r="A1104" s="185"/>
      <c r="B1104" s="185"/>
      <c r="C1104" s="185"/>
      <c r="D1104" s="185"/>
      <c r="E1104" s="185"/>
    </row>
    <row r="1105" spans="1:5" ht="15" customHeight="1" x14ac:dyDescent="0.2">
      <c r="A1105" s="185"/>
      <c r="B1105" s="185"/>
      <c r="C1105" s="185"/>
      <c r="D1105" s="185"/>
      <c r="E1105" s="185"/>
    </row>
    <row r="1106" spans="1:5" ht="15" customHeight="1" x14ac:dyDescent="0.2">
      <c r="A1106" s="124"/>
      <c r="B1106" s="124"/>
      <c r="C1106" s="124"/>
      <c r="D1106" s="124"/>
      <c r="E1106" s="124"/>
    </row>
    <row r="1107" spans="1:5" ht="15" customHeight="1" x14ac:dyDescent="0.25">
      <c r="A1107" s="39" t="s">
        <v>16</v>
      </c>
      <c r="B1107" s="40"/>
      <c r="C1107" s="40"/>
      <c r="D1107" s="40"/>
      <c r="E1107" s="40"/>
    </row>
    <row r="1108" spans="1:5" ht="15" customHeight="1" x14ac:dyDescent="0.2">
      <c r="A1108" s="41" t="s">
        <v>53</v>
      </c>
      <c r="B1108" s="40"/>
      <c r="C1108" s="40"/>
      <c r="D1108" s="40"/>
      <c r="E1108" s="42" t="s">
        <v>54</v>
      </c>
    </row>
    <row r="1109" spans="1:5" ht="15" customHeight="1" x14ac:dyDescent="0.25">
      <c r="A1109" s="39"/>
      <c r="B1109" s="59"/>
      <c r="C1109" s="40"/>
      <c r="D1109" s="40"/>
      <c r="E1109" s="44"/>
    </row>
    <row r="1110" spans="1:5" ht="15" customHeight="1" x14ac:dyDescent="0.2">
      <c r="A1110" s="45"/>
      <c r="B1110" s="45"/>
      <c r="C1110" s="47" t="s">
        <v>48</v>
      </c>
      <c r="D1110" s="64" t="s">
        <v>55</v>
      </c>
      <c r="E1110" s="80" t="s">
        <v>50</v>
      </c>
    </row>
    <row r="1111" spans="1:5" ht="15" customHeight="1" x14ac:dyDescent="0.2">
      <c r="A1111" s="87"/>
      <c r="B1111" s="66"/>
      <c r="C1111" s="129">
        <v>6409</v>
      </c>
      <c r="D1111" s="88" t="s">
        <v>56</v>
      </c>
      <c r="E1111" s="147">
        <v>-5938460</v>
      </c>
    </row>
    <row r="1112" spans="1:5" ht="15" customHeight="1" x14ac:dyDescent="0.2">
      <c r="A1112" s="148"/>
      <c r="B1112" s="149"/>
      <c r="C1112" s="55" t="s">
        <v>52</v>
      </c>
      <c r="D1112" s="56"/>
      <c r="E1112" s="57">
        <f>E1111</f>
        <v>-5938460</v>
      </c>
    </row>
    <row r="1113" spans="1:5" ht="15" customHeight="1" x14ac:dyDescent="0.2"/>
    <row r="1114" spans="1:5" ht="15" customHeight="1" x14ac:dyDescent="0.25">
      <c r="A1114" s="39" t="s">
        <v>16</v>
      </c>
      <c r="B1114" s="40"/>
      <c r="C1114" s="40"/>
      <c r="D1114" s="40"/>
      <c r="E1114" s="59"/>
    </row>
    <row r="1115" spans="1:5" ht="15" customHeight="1" x14ac:dyDescent="0.2">
      <c r="A1115" s="41" t="s">
        <v>133</v>
      </c>
      <c r="B1115" s="138"/>
      <c r="C1115" s="138"/>
      <c r="D1115" s="138"/>
      <c r="E1115" s="59" t="s">
        <v>134</v>
      </c>
    </row>
    <row r="1116" spans="1:5" ht="15" customHeight="1" x14ac:dyDescent="0.2"/>
    <row r="1117" spans="1:5" ht="15" customHeight="1" x14ac:dyDescent="0.2">
      <c r="B1117" s="63" t="s">
        <v>61</v>
      </c>
      <c r="C1117" s="47" t="s">
        <v>48</v>
      </c>
      <c r="D1117" s="112" t="s">
        <v>49</v>
      </c>
      <c r="E1117" s="80" t="s">
        <v>50</v>
      </c>
    </row>
    <row r="1118" spans="1:5" ht="15" customHeight="1" x14ac:dyDescent="0.2">
      <c r="B1118" s="107">
        <v>10</v>
      </c>
      <c r="C1118" s="67"/>
      <c r="D1118" s="88" t="s">
        <v>136</v>
      </c>
      <c r="E1118" s="69">
        <v>3733927</v>
      </c>
    </row>
    <row r="1119" spans="1:5" ht="15" customHeight="1" x14ac:dyDescent="0.2">
      <c r="B1119" s="107">
        <v>303</v>
      </c>
      <c r="C1119" s="67"/>
      <c r="D1119" s="88" t="s">
        <v>136</v>
      </c>
      <c r="E1119" s="69">
        <v>2204533</v>
      </c>
    </row>
    <row r="1120" spans="1:5" ht="15" customHeight="1" x14ac:dyDescent="0.2">
      <c r="B1120" s="139"/>
      <c r="C1120" s="55" t="s">
        <v>52</v>
      </c>
      <c r="D1120" s="114"/>
      <c r="E1120" s="115">
        <f>SUM(E1118:E1119)</f>
        <v>5938460</v>
      </c>
    </row>
    <row r="1121" spans="1:5" ht="15" customHeight="1" x14ac:dyDescent="0.2"/>
    <row r="1122" spans="1:5" ht="15" customHeight="1" x14ac:dyDescent="0.2"/>
    <row r="1123" spans="1:5" ht="15" customHeight="1" x14ac:dyDescent="0.25">
      <c r="A1123" s="104" t="s">
        <v>360</v>
      </c>
    </row>
    <row r="1124" spans="1:5" ht="15" customHeight="1" x14ac:dyDescent="0.2">
      <c r="A1124" s="188" t="s">
        <v>356</v>
      </c>
      <c r="B1124" s="188"/>
      <c r="C1124" s="188"/>
      <c r="D1124" s="188"/>
      <c r="E1124" s="188"/>
    </row>
    <row r="1125" spans="1:5" ht="15" customHeight="1" x14ac:dyDescent="0.2">
      <c r="A1125" s="188"/>
      <c r="B1125" s="188"/>
      <c r="C1125" s="188"/>
      <c r="D1125" s="188"/>
      <c r="E1125" s="188"/>
    </row>
    <row r="1126" spans="1:5" ht="15" customHeight="1" x14ac:dyDescent="0.2">
      <c r="A1126" s="185" t="s">
        <v>361</v>
      </c>
      <c r="B1126" s="185"/>
      <c r="C1126" s="185"/>
      <c r="D1126" s="185"/>
      <c r="E1126" s="185"/>
    </row>
    <row r="1127" spans="1:5" ht="15" customHeight="1" x14ac:dyDescent="0.2">
      <c r="A1127" s="185"/>
      <c r="B1127" s="185"/>
      <c r="C1127" s="185"/>
      <c r="D1127" s="185"/>
      <c r="E1127" s="185"/>
    </row>
    <row r="1128" spans="1:5" ht="15" customHeight="1" x14ac:dyDescent="0.2">
      <c r="A1128" s="185"/>
      <c r="B1128" s="185"/>
      <c r="C1128" s="185"/>
      <c r="D1128" s="185"/>
      <c r="E1128" s="185"/>
    </row>
    <row r="1129" spans="1:5" ht="15" customHeight="1" x14ac:dyDescent="0.2">
      <c r="A1129" s="185"/>
      <c r="B1129" s="185"/>
      <c r="C1129" s="185"/>
      <c r="D1129" s="185"/>
      <c r="E1129" s="185"/>
    </row>
    <row r="1130" spans="1:5" ht="15" customHeight="1" x14ac:dyDescent="0.2">
      <c r="A1130" s="185"/>
      <c r="B1130" s="185"/>
      <c r="C1130" s="185"/>
      <c r="D1130" s="185"/>
      <c r="E1130" s="185"/>
    </row>
    <row r="1131" spans="1:5" ht="15" customHeight="1" x14ac:dyDescent="0.2">
      <c r="A1131" s="185"/>
      <c r="B1131" s="185"/>
      <c r="C1131" s="185"/>
      <c r="D1131" s="185"/>
      <c r="E1131" s="185"/>
    </row>
    <row r="1132" spans="1:5" ht="15" customHeight="1" x14ac:dyDescent="0.2">
      <c r="A1132" s="185"/>
      <c r="B1132" s="185"/>
      <c r="C1132" s="185"/>
      <c r="D1132" s="185"/>
      <c r="E1132" s="185"/>
    </row>
    <row r="1133" spans="1:5" ht="15" customHeight="1" x14ac:dyDescent="0.2">
      <c r="A1133" s="185"/>
      <c r="B1133" s="185"/>
      <c r="C1133" s="185"/>
      <c r="D1133" s="185"/>
      <c r="E1133" s="185"/>
    </row>
    <row r="1134" spans="1:5" ht="15" customHeight="1" x14ac:dyDescent="0.2">
      <c r="A1134" s="185"/>
      <c r="B1134" s="185"/>
      <c r="C1134" s="185"/>
      <c r="D1134" s="185"/>
      <c r="E1134" s="185"/>
    </row>
    <row r="1135" spans="1:5" ht="15" customHeight="1" x14ac:dyDescent="0.2">
      <c r="A1135" s="124"/>
      <c r="B1135" s="124"/>
      <c r="C1135" s="124"/>
      <c r="D1135" s="124"/>
      <c r="E1135" s="124"/>
    </row>
    <row r="1136" spans="1:5" ht="15" customHeight="1" x14ac:dyDescent="0.25">
      <c r="A1136" s="39" t="s">
        <v>16</v>
      </c>
      <c r="B1136" s="40"/>
      <c r="C1136" s="40"/>
      <c r="D1136" s="40"/>
      <c r="E1136" s="40"/>
    </row>
    <row r="1137" spans="1:5" ht="15" customHeight="1" x14ac:dyDescent="0.2">
      <c r="A1137" s="41" t="s">
        <v>53</v>
      </c>
      <c r="B1137" s="40"/>
      <c r="C1137" s="40"/>
      <c r="D1137" s="40"/>
      <c r="E1137" s="42" t="s">
        <v>54</v>
      </c>
    </row>
    <row r="1138" spans="1:5" ht="15" customHeight="1" x14ac:dyDescent="0.25">
      <c r="A1138" s="39"/>
      <c r="B1138" s="59"/>
      <c r="C1138" s="40"/>
      <c r="D1138" s="40"/>
      <c r="E1138" s="44"/>
    </row>
    <row r="1139" spans="1:5" ht="15" customHeight="1" x14ac:dyDescent="0.2">
      <c r="A1139" s="45"/>
      <c r="B1139" s="45"/>
      <c r="C1139" s="47" t="s">
        <v>48</v>
      </c>
      <c r="D1139" s="64" t="s">
        <v>55</v>
      </c>
      <c r="E1139" s="80" t="s">
        <v>50</v>
      </c>
    </row>
    <row r="1140" spans="1:5" ht="15" customHeight="1" x14ac:dyDescent="0.2">
      <c r="A1140" s="87"/>
      <c r="B1140" s="66"/>
      <c r="C1140" s="129">
        <v>6409</v>
      </c>
      <c r="D1140" s="88" t="s">
        <v>56</v>
      </c>
      <c r="E1140" s="147">
        <v>-600000</v>
      </c>
    </row>
    <row r="1141" spans="1:5" ht="15" customHeight="1" x14ac:dyDescent="0.2">
      <c r="A1141" s="148"/>
      <c r="B1141" s="149"/>
      <c r="C1141" s="55" t="s">
        <v>52</v>
      </c>
      <c r="D1141" s="56"/>
      <c r="E1141" s="57">
        <f>E1140</f>
        <v>-600000</v>
      </c>
    </row>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39" t="s">
        <v>16</v>
      </c>
      <c r="B1146" s="40"/>
      <c r="C1146" s="40"/>
      <c r="D1146" s="40"/>
      <c r="E1146" s="59"/>
    </row>
    <row r="1147" spans="1:5" ht="15" customHeight="1" x14ac:dyDescent="0.2">
      <c r="A1147" s="41" t="s">
        <v>133</v>
      </c>
      <c r="B1147" s="138"/>
      <c r="C1147" s="138"/>
      <c r="D1147" s="138"/>
      <c r="E1147" s="59" t="s">
        <v>134</v>
      </c>
    </row>
    <row r="1148" spans="1:5" ht="15" customHeight="1" x14ac:dyDescent="0.2"/>
    <row r="1149" spans="1:5" ht="15" customHeight="1" x14ac:dyDescent="0.2">
      <c r="B1149" s="63" t="s">
        <v>61</v>
      </c>
      <c r="C1149" s="47" t="s">
        <v>48</v>
      </c>
      <c r="D1149" s="112" t="s">
        <v>49</v>
      </c>
      <c r="E1149" s="80" t="s">
        <v>50</v>
      </c>
    </row>
    <row r="1150" spans="1:5" ht="15" customHeight="1" x14ac:dyDescent="0.2">
      <c r="B1150" s="107">
        <v>13</v>
      </c>
      <c r="C1150" s="67"/>
      <c r="D1150" s="88" t="s">
        <v>248</v>
      </c>
      <c r="E1150" s="69">
        <v>600000</v>
      </c>
    </row>
    <row r="1151" spans="1:5" ht="15" customHeight="1" x14ac:dyDescent="0.2">
      <c r="B1151" s="139"/>
      <c r="C1151" s="55" t="s">
        <v>52</v>
      </c>
      <c r="D1151" s="114"/>
      <c r="E1151" s="115">
        <f>SUM(E1150:E1150)</f>
        <v>600000</v>
      </c>
    </row>
    <row r="1152" spans="1:5" ht="15" customHeight="1" x14ac:dyDescent="0.2"/>
    <row r="1153" spans="1:5" ht="15" customHeight="1" x14ac:dyDescent="0.2"/>
    <row r="1154" spans="1:5" ht="15" customHeight="1" x14ac:dyDescent="0.25">
      <c r="A1154" s="104" t="s">
        <v>362</v>
      </c>
    </row>
    <row r="1155" spans="1:5" ht="15" customHeight="1" x14ac:dyDescent="0.2">
      <c r="A1155" s="188" t="s">
        <v>356</v>
      </c>
      <c r="B1155" s="188"/>
      <c r="C1155" s="188"/>
      <c r="D1155" s="188"/>
      <c r="E1155" s="188"/>
    </row>
    <row r="1156" spans="1:5" ht="15" customHeight="1" x14ac:dyDescent="0.2">
      <c r="A1156" s="188"/>
      <c r="B1156" s="188"/>
      <c r="C1156" s="188"/>
      <c r="D1156" s="188"/>
      <c r="E1156" s="188"/>
    </row>
    <row r="1157" spans="1:5" ht="15" customHeight="1" x14ac:dyDescent="0.2">
      <c r="A1157" s="185" t="s">
        <v>363</v>
      </c>
      <c r="B1157" s="185"/>
      <c r="C1157" s="185"/>
      <c r="D1157" s="185"/>
      <c r="E1157" s="185"/>
    </row>
    <row r="1158" spans="1:5" ht="15" customHeight="1" x14ac:dyDescent="0.2">
      <c r="A1158" s="185"/>
      <c r="B1158" s="185"/>
      <c r="C1158" s="185"/>
      <c r="D1158" s="185"/>
      <c r="E1158" s="185"/>
    </row>
    <row r="1159" spans="1:5" ht="15" customHeight="1" x14ac:dyDescent="0.2">
      <c r="A1159" s="185"/>
      <c r="B1159" s="185"/>
      <c r="C1159" s="185"/>
      <c r="D1159" s="185"/>
      <c r="E1159" s="185"/>
    </row>
    <row r="1160" spans="1:5" ht="15" customHeight="1" x14ac:dyDescent="0.2">
      <c r="A1160" s="185"/>
      <c r="B1160" s="185"/>
      <c r="C1160" s="185"/>
      <c r="D1160" s="185"/>
      <c r="E1160" s="185"/>
    </row>
    <row r="1161" spans="1:5" ht="15" customHeight="1" x14ac:dyDescent="0.2">
      <c r="A1161" s="185"/>
      <c r="B1161" s="185"/>
      <c r="C1161" s="185"/>
      <c r="D1161" s="185"/>
      <c r="E1161" s="185"/>
    </row>
    <row r="1162" spans="1:5" ht="15" customHeight="1" x14ac:dyDescent="0.2">
      <c r="A1162" s="185"/>
      <c r="B1162" s="185"/>
      <c r="C1162" s="185"/>
      <c r="D1162" s="185"/>
      <c r="E1162" s="185"/>
    </row>
    <row r="1163" spans="1:5" ht="15" customHeight="1" x14ac:dyDescent="0.2">
      <c r="A1163" s="185"/>
      <c r="B1163" s="185"/>
      <c r="C1163" s="185"/>
      <c r="D1163" s="185"/>
      <c r="E1163" s="185"/>
    </row>
    <row r="1164" spans="1:5" ht="15" customHeight="1" x14ac:dyDescent="0.2">
      <c r="A1164" s="185"/>
      <c r="B1164" s="185"/>
      <c r="C1164" s="185"/>
      <c r="D1164" s="185"/>
      <c r="E1164" s="185"/>
    </row>
    <row r="1165" spans="1:5" ht="15" customHeight="1" x14ac:dyDescent="0.2">
      <c r="A1165" s="185"/>
      <c r="B1165" s="185"/>
      <c r="C1165" s="185"/>
      <c r="D1165" s="185"/>
      <c r="E1165" s="185"/>
    </row>
    <row r="1166" spans="1:5" ht="15" customHeight="1" x14ac:dyDescent="0.2">
      <c r="A1166" s="185"/>
      <c r="B1166" s="185"/>
      <c r="C1166" s="185"/>
      <c r="D1166" s="185"/>
      <c r="E1166" s="185"/>
    </row>
    <row r="1167" spans="1:5" ht="15" customHeight="1" x14ac:dyDescent="0.2">
      <c r="A1167" s="124"/>
      <c r="B1167" s="124"/>
      <c r="C1167" s="124"/>
      <c r="D1167" s="124"/>
      <c r="E1167" s="124"/>
    </row>
    <row r="1168" spans="1:5" ht="15" customHeight="1" x14ac:dyDescent="0.25">
      <c r="A1168" s="39" t="s">
        <v>16</v>
      </c>
      <c r="B1168" s="40"/>
      <c r="C1168" s="40"/>
      <c r="D1168" s="40"/>
      <c r="E1168" s="40"/>
    </row>
    <row r="1169" spans="1:5" ht="15" customHeight="1" x14ac:dyDescent="0.2">
      <c r="A1169" s="41" t="s">
        <v>53</v>
      </c>
      <c r="B1169" s="40"/>
      <c r="C1169" s="40"/>
      <c r="D1169" s="40"/>
      <c r="E1169" s="42" t="s">
        <v>54</v>
      </c>
    </row>
    <row r="1170" spans="1:5" ht="15" customHeight="1" x14ac:dyDescent="0.25">
      <c r="A1170" s="39"/>
      <c r="B1170" s="59"/>
      <c r="C1170" s="40"/>
      <c r="D1170" s="40"/>
      <c r="E1170" s="44"/>
    </row>
    <row r="1171" spans="1:5" ht="15" customHeight="1" x14ac:dyDescent="0.2">
      <c r="A1171" s="45"/>
      <c r="B1171" s="45"/>
      <c r="C1171" s="47" t="s">
        <v>48</v>
      </c>
      <c r="D1171" s="64" t="s">
        <v>55</v>
      </c>
      <c r="E1171" s="80" t="s">
        <v>50</v>
      </c>
    </row>
    <row r="1172" spans="1:5" ht="15" customHeight="1" x14ac:dyDescent="0.2">
      <c r="A1172" s="87"/>
      <c r="B1172" s="66"/>
      <c r="C1172" s="129">
        <v>6409</v>
      </c>
      <c r="D1172" s="88" t="s">
        <v>56</v>
      </c>
      <c r="E1172" s="147">
        <v>-1765000</v>
      </c>
    </row>
    <row r="1173" spans="1:5" ht="15" customHeight="1" x14ac:dyDescent="0.2">
      <c r="A1173" s="148"/>
      <c r="B1173" s="149"/>
      <c r="C1173" s="55" t="s">
        <v>52</v>
      </c>
      <c r="D1173" s="56"/>
      <c r="E1173" s="57">
        <f>E1172</f>
        <v>-1765000</v>
      </c>
    </row>
    <row r="1174" spans="1:5" ht="15" customHeight="1" x14ac:dyDescent="0.2"/>
    <row r="1175" spans="1:5" ht="15" customHeight="1" x14ac:dyDescent="0.25">
      <c r="A1175" s="39" t="s">
        <v>16</v>
      </c>
      <c r="B1175" s="40"/>
      <c r="C1175" s="40"/>
      <c r="D1175" s="40"/>
      <c r="E1175" s="59"/>
    </row>
    <row r="1176" spans="1:5" ht="15" customHeight="1" x14ac:dyDescent="0.2">
      <c r="A1176" s="41" t="s">
        <v>133</v>
      </c>
      <c r="B1176" s="138"/>
      <c r="C1176" s="138"/>
      <c r="D1176" s="138"/>
      <c r="E1176" s="59" t="s">
        <v>134</v>
      </c>
    </row>
    <row r="1177" spans="1:5" ht="15" customHeight="1" x14ac:dyDescent="0.2">
      <c r="A1177" s="41"/>
      <c r="B1177" s="59"/>
      <c r="C1177" s="40"/>
      <c r="D1177" s="40"/>
      <c r="E1177" s="44"/>
    </row>
    <row r="1178" spans="1:5" ht="15" customHeight="1" x14ac:dyDescent="0.2">
      <c r="A1178" s="45"/>
      <c r="B1178" s="63" t="s">
        <v>61</v>
      </c>
      <c r="C1178" s="47" t="s">
        <v>48</v>
      </c>
      <c r="D1178" s="112" t="s">
        <v>49</v>
      </c>
      <c r="E1178" s="80" t="s">
        <v>50</v>
      </c>
    </row>
    <row r="1179" spans="1:5" ht="15" customHeight="1" x14ac:dyDescent="0.2">
      <c r="A1179" s="45"/>
      <c r="B1179" s="107">
        <v>301</v>
      </c>
      <c r="C1179" s="67"/>
      <c r="D1179" s="105" t="s">
        <v>136</v>
      </c>
      <c r="E1179" s="132">
        <v>1765000</v>
      </c>
    </row>
    <row r="1180" spans="1:5" ht="15" customHeight="1" x14ac:dyDescent="0.2">
      <c r="A1180" s="94"/>
      <c r="B1180" s="139"/>
      <c r="C1180" s="55" t="s">
        <v>52</v>
      </c>
      <c r="D1180" s="114"/>
      <c r="E1180" s="115">
        <f>SUM(E1179:E1179)</f>
        <v>1765000</v>
      </c>
    </row>
    <row r="1181" spans="1:5" ht="15" customHeight="1" x14ac:dyDescent="0.2"/>
    <row r="1182" spans="1:5" ht="15" customHeight="1" x14ac:dyDescent="0.2"/>
    <row r="1183" spans="1:5" ht="15" customHeight="1" x14ac:dyDescent="0.25">
      <c r="A1183" s="104" t="s">
        <v>364</v>
      </c>
    </row>
    <row r="1184" spans="1:5" ht="15" customHeight="1" x14ac:dyDescent="0.2">
      <c r="A1184" s="186" t="s">
        <v>172</v>
      </c>
      <c r="B1184" s="186"/>
      <c r="C1184" s="186"/>
      <c r="D1184" s="186"/>
      <c r="E1184" s="186"/>
    </row>
    <row r="1185" spans="1:5" ht="15" customHeight="1" x14ac:dyDescent="0.2">
      <c r="A1185" s="186"/>
      <c r="B1185" s="186"/>
      <c r="C1185" s="186"/>
      <c r="D1185" s="186"/>
      <c r="E1185" s="186"/>
    </row>
    <row r="1186" spans="1:5" ht="15" customHeight="1" x14ac:dyDescent="0.2">
      <c r="A1186" s="185" t="s">
        <v>365</v>
      </c>
      <c r="B1186" s="185"/>
      <c r="C1186" s="185"/>
      <c r="D1186" s="185"/>
      <c r="E1186" s="185"/>
    </row>
    <row r="1187" spans="1:5" ht="15" customHeight="1" x14ac:dyDescent="0.2">
      <c r="A1187" s="185"/>
      <c r="B1187" s="185"/>
      <c r="C1187" s="185"/>
      <c r="D1187" s="185"/>
      <c r="E1187" s="185"/>
    </row>
    <row r="1188" spans="1:5" ht="15" customHeight="1" x14ac:dyDescent="0.2">
      <c r="A1188" s="185"/>
      <c r="B1188" s="185"/>
      <c r="C1188" s="185"/>
      <c r="D1188" s="185"/>
      <c r="E1188" s="185"/>
    </row>
    <row r="1189" spans="1:5" ht="15" customHeight="1" x14ac:dyDescent="0.2">
      <c r="A1189" s="185"/>
      <c r="B1189" s="185"/>
      <c r="C1189" s="185"/>
      <c r="D1189" s="185"/>
      <c r="E1189" s="185"/>
    </row>
    <row r="1190" spans="1:5" ht="15" customHeight="1" x14ac:dyDescent="0.2">
      <c r="A1190" s="185"/>
      <c r="B1190" s="185"/>
      <c r="C1190" s="185"/>
      <c r="D1190" s="185"/>
      <c r="E1190" s="185"/>
    </row>
    <row r="1191" spans="1:5" ht="15" customHeight="1" x14ac:dyDescent="0.2">
      <c r="A1191" s="185"/>
      <c r="B1191" s="185"/>
      <c r="C1191" s="185"/>
      <c r="D1191" s="185"/>
      <c r="E1191" s="185"/>
    </row>
    <row r="1192" spans="1:5" ht="15" customHeight="1" x14ac:dyDescent="0.2">
      <c r="A1192" s="185"/>
      <c r="B1192" s="185"/>
      <c r="C1192" s="185"/>
      <c r="D1192" s="185"/>
      <c r="E1192" s="185"/>
    </row>
    <row r="1193" spans="1:5" ht="15" customHeight="1" x14ac:dyDescent="0.2">
      <c r="A1193" s="124"/>
      <c r="B1193" s="124"/>
      <c r="C1193" s="124"/>
      <c r="D1193" s="124"/>
      <c r="E1193" s="124"/>
    </row>
    <row r="1194" spans="1:5" ht="15" customHeight="1" x14ac:dyDescent="0.2">
      <c r="A1194" s="124"/>
      <c r="B1194" s="124"/>
      <c r="C1194" s="124"/>
      <c r="D1194" s="124"/>
      <c r="E1194" s="124"/>
    </row>
    <row r="1195" spans="1:5" ht="15" customHeight="1" x14ac:dyDescent="0.2">
      <c r="A1195" s="124"/>
      <c r="B1195" s="124"/>
      <c r="C1195" s="124"/>
      <c r="D1195" s="124"/>
      <c r="E1195" s="124"/>
    </row>
    <row r="1196" spans="1:5" ht="15" customHeight="1" x14ac:dyDescent="0.2">
      <c r="A1196" s="124"/>
      <c r="B1196" s="124"/>
      <c r="C1196" s="124"/>
      <c r="D1196" s="124"/>
      <c r="E1196" s="124"/>
    </row>
    <row r="1197" spans="1:5" ht="15" customHeight="1" x14ac:dyDescent="0.2">
      <c r="A1197" s="124"/>
      <c r="B1197" s="124"/>
      <c r="C1197" s="124"/>
      <c r="D1197" s="124"/>
      <c r="E1197" s="124"/>
    </row>
    <row r="1198" spans="1:5" ht="15" customHeight="1" x14ac:dyDescent="0.25">
      <c r="A1198" s="58" t="s">
        <v>16</v>
      </c>
      <c r="B1198" s="54"/>
      <c r="C1198" s="54"/>
      <c r="D1198" s="54"/>
      <c r="E1198" s="54"/>
    </row>
    <row r="1199" spans="1:5" ht="15" customHeight="1" x14ac:dyDescent="0.2">
      <c r="A1199" s="85" t="s">
        <v>53</v>
      </c>
      <c r="B1199" s="54"/>
      <c r="C1199" s="54"/>
      <c r="D1199" s="54"/>
      <c r="E1199" s="78" t="s">
        <v>54</v>
      </c>
    </row>
    <row r="1200" spans="1:5" ht="15" customHeight="1" x14ac:dyDescent="0.25">
      <c r="A1200" s="60"/>
      <c r="B1200" s="58"/>
      <c r="C1200" s="54"/>
      <c r="D1200" s="54"/>
      <c r="E1200" s="86"/>
    </row>
    <row r="1201" spans="1:5" ht="15" customHeight="1" x14ac:dyDescent="0.2">
      <c r="A1201" s="46"/>
      <c r="B1201" s="45"/>
      <c r="C1201" s="63" t="s">
        <v>48</v>
      </c>
      <c r="D1201" s="64" t="s">
        <v>55</v>
      </c>
      <c r="E1201" s="63" t="s">
        <v>50</v>
      </c>
    </row>
    <row r="1202" spans="1:5" ht="15" customHeight="1" x14ac:dyDescent="0.2">
      <c r="A1202" s="87"/>
      <c r="B1202" s="50"/>
      <c r="C1202" s="67">
        <v>6409</v>
      </c>
      <c r="D1202" s="88" t="s">
        <v>56</v>
      </c>
      <c r="E1202" s="69">
        <v>-238860.44</v>
      </c>
    </row>
    <row r="1203" spans="1:5" ht="15" customHeight="1" x14ac:dyDescent="0.2">
      <c r="A1203" s="70"/>
      <c r="B1203" s="89"/>
      <c r="C1203" s="71" t="s">
        <v>52</v>
      </c>
      <c r="D1203" s="72"/>
      <c r="E1203" s="73">
        <f>SUM(E1202:E1202)</f>
        <v>-238860.44</v>
      </c>
    </row>
    <row r="1204" spans="1:5" ht="15" customHeight="1" x14ac:dyDescent="0.2"/>
    <row r="1205" spans="1:5" ht="15" customHeight="1" x14ac:dyDescent="0.25">
      <c r="A1205" s="39" t="s">
        <v>16</v>
      </c>
      <c r="B1205" s="40"/>
      <c r="C1205" s="40"/>
      <c r="D1205" s="40"/>
      <c r="E1205" s="40"/>
    </row>
    <row r="1206" spans="1:5" ht="15" customHeight="1" x14ac:dyDescent="0.2">
      <c r="A1206" s="77" t="s">
        <v>59</v>
      </c>
      <c r="B1206" s="40"/>
      <c r="C1206" s="40"/>
      <c r="D1206" s="40"/>
      <c r="E1206" s="42" t="s">
        <v>130</v>
      </c>
    </row>
    <row r="1207" spans="1:5" ht="15" customHeight="1" x14ac:dyDescent="0.2">
      <c r="A1207" s="150"/>
      <c r="B1207" s="151"/>
      <c r="C1207" s="40"/>
      <c r="D1207" s="40"/>
      <c r="E1207" s="44"/>
    </row>
    <row r="1208" spans="1:5" ht="15" customHeight="1" x14ac:dyDescent="0.2">
      <c r="A1208" s="45"/>
      <c r="B1208" s="45"/>
      <c r="C1208" s="47" t="s">
        <v>48</v>
      </c>
      <c r="D1208" s="48" t="s">
        <v>55</v>
      </c>
      <c r="E1208" s="63" t="s">
        <v>50</v>
      </c>
    </row>
    <row r="1209" spans="1:5" ht="15" customHeight="1" x14ac:dyDescent="0.2">
      <c r="A1209" s="87"/>
      <c r="B1209" s="149"/>
      <c r="C1209" s="67">
        <v>6172</v>
      </c>
      <c r="D1209" s="88" t="s">
        <v>86</v>
      </c>
      <c r="E1209" s="69">
        <f>132714.48+15613.47+7806.74+20400+2400+1200+36136.59+4251.36+2125.68+13780.3+1621.21+810.61</f>
        <v>238860.43999999994</v>
      </c>
    </row>
    <row r="1210" spans="1:5" ht="15" customHeight="1" x14ac:dyDescent="0.2">
      <c r="C1210" s="55" t="s">
        <v>52</v>
      </c>
      <c r="D1210" s="56"/>
      <c r="E1210" s="57">
        <f>SUM(E1209:E1209)</f>
        <v>238860.43999999994</v>
      </c>
    </row>
    <row r="1211" spans="1:5" ht="15" customHeight="1" x14ac:dyDescent="0.2"/>
    <row r="1212" spans="1:5" ht="15" customHeight="1" x14ac:dyDescent="0.2"/>
    <row r="1213" spans="1:5" ht="15" customHeight="1" x14ac:dyDescent="0.25">
      <c r="A1213" s="104" t="s">
        <v>366</v>
      </c>
    </row>
    <row r="1214" spans="1:5" ht="15" customHeight="1" x14ac:dyDescent="0.2">
      <c r="A1214" s="188" t="s">
        <v>367</v>
      </c>
      <c r="B1214" s="188"/>
      <c r="C1214" s="188"/>
      <c r="D1214" s="188"/>
      <c r="E1214" s="188"/>
    </row>
    <row r="1215" spans="1:5" ht="15" customHeight="1" x14ac:dyDescent="0.2">
      <c r="A1215" s="188"/>
      <c r="B1215" s="188"/>
      <c r="C1215" s="188"/>
      <c r="D1215" s="188"/>
      <c r="E1215" s="188"/>
    </row>
    <row r="1216" spans="1:5" ht="15" customHeight="1" x14ac:dyDescent="0.2">
      <c r="A1216" s="185" t="s">
        <v>368</v>
      </c>
      <c r="B1216" s="185"/>
      <c r="C1216" s="185"/>
      <c r="D1216" s="185"/>
      <c r="E1216" s="185"/>
    </row>
    <row r="1217" spans="1:5" ht="15" customHeight="1" x14ac:dyDescent="0.2">
      <c r="A1217" s="185"/>
      <c r="B1217" s="185"/>
      <c r="C1217" s="185"/>
      <c r="D1217" s="185"/>
      <c r="E1217" s="185"/>
    </row>
    <row r="1218" spans="1:5" ht="15" customHeight="1" x14ac:dyDescent="0.2">
      <c r="A1218" s="185"/>
      <c r="B1218" s="185"/>
      <c r="C1218" s="185"/>
      <c r="D1218" s="185"/>
      <c r="E1218" s="185"/>
    </row>
    <row r="1219" spans="1:5" ht="15" customHeight="1" x14ac:dyDescent="0.2">
      <c r="A1219" s="185"/>
      <c r="B1219" s="185"/>
      <c r="C1219" s="185"/>
      <c r="D1219" s="185"/>
      <c r="E1219" s="185"/>
    </row>
    <row r="1220" spans="1:5" ht="15" customHeight="1" x14ac:dyDescent="0.2">
      <c r="A1220" s="185"/>
      <c r="B1220" s="185"/>
      <c r="C1220" s="185"/>
      <c r="D1220" s="185"/>
      <c r="E1220" s="185"/>
    </row>
    <row r="1221" spans="1:5" ht="15" customHeight="1" x14ac:dyDescent="0.2">
      <c r="A1221" s="185"/>
      <c r="B1221" s="185"/>
      <c r="C1221" s="185"/>
      <c r="D1221" s="185"/>
      <c r="E1221" s="185"/>
    </row>
    <row r="1222" spans="1:5" ht="15" customHeight="1" x14ac:dyDescent="0.2">
      <c r="A1222" s="185"/>
      <c r="B1222" s="185"/>
      <c r="C1222" s="185"/>
      <c r="D1222" s="185"/>
      <c r="E1222" s="185"/>
    </row>
    <row r="1223" spans="1:5" ht="15" customHeight="1" x14ac:dyDescent="0.2">
      <c r="A1223" s="124"/>
      <c r="B1223" s="124"/>
      <c r="C1223" s="124"/>
      <c r="D1223" s="124"/>
      <c r="E1223" s="124"/>
    </row>
    <row r="1224" spans="1:5" ht="15" customHeight="1" x14ac:dyDescent="0.25">
      <c r="A1224" s="39" t="s">
        <v>16</v>
      </c>
      <c r="B1224" s="40"/>
      <c r="C1224" s="40"/>
      <c r="D1224" s="40"/>
      <c r="E1224" s="59"/>
    </row>
    <row r="1225" spans="1:5" ht="15" customHeight="1" x14ac:dyDescent="0.2">
      <c r="A1225" s="41" t="s">
        <v>166</v>
      </c>
      <c r="B1225" s="138"/>
      <c r="C1225" s="138"/>
      <c r="D1225" s="138"/>
      <c r="E1225" s="138" t="s">
        <v>167</v>
      </c>
    </row>
    <row r="1226" spans="1:5" ht="15" customHeight="1" x14ac:dyDescent="0.2">
      <c r="A1226" s="59"/>
      <c r="B1226" s="110"/>
      <c r="C1226" s="40"/>
      <c r="E1226" s="111"/>
    </row>
    <row r="1227" spans="1:5" ht="15" customHeight="1" x14ac:dyDescent="0.2">
      <c r="B1227" s="45"/>
      <c r="C1227" s="47" t="s">
        <v>48</v>
      </c>
      <c r="D1227" s="164" t="s">
        <v>55</v>
      </c>
      <c r="E1227" s="80" t="s">
        <v>50</v>
      </c>
    </row>
    <row r="1228" spans="1:5" ht="15" customHeight="1" x14ac:dyDescent="0.2">
      <c r="B1228" s="87"/>
      <c r="C1228" s="51">
        <v>3592</v>
      </c>
      <c r="D1228" s="181" t="s">
        <v>219</v>
      </c>
      <c r="E1228" s="69">
        <v>-900000</v>
      </c>
    </row>
    <row r="1229" spans="1:5" ht="15" customHeight="1" x14ac:dyDescent="0.2">
      <c r="B1229" s="70"/>
      <c r="C1229" s="71" t="s">
        <v>52</v>
      </c>
      <c r="D1229" s="103"/>
      <c r="E1229" s="95">
        <f>SUM(E1228:E1228)</f>
        <v>-900000</v>
      </c>
    </row>
    <row r="1230" spans="1:5" ht="15" customHeight="1" x14ac:dyDescent="0.25">
      <c r="A1230" s="37"/>
    </row>
    <row r="1231" spans="1:5" ht="15" customHeight="1" x14ac:dyDescent="0.25">
      <c r="A1231" s="39" t="s">
        <v>16</v>
      </c>
      <c r="B1231" s="40"/>
      <c r="C1231" s="40"/>
      <c r="D1231" s="40"/>
      <c r="E1231" s="40"/>
    </row>
    <row r="1232" spans="1:5" ht="15" customHeight="1" x14ac:dyDescent="0.2">
      <c r="A1232" s="41" t="s">
        <v>53</v>
      </c>
      <c r="B1232" s="40"/>
      <c r="C1232" s="40"/>
      <c r="D1232" s="40"/>
      <c r="E1232" s="42" t="s">
        <v>54</v>
      </c>
    </row>
    <row r="1233" spans="1:5" ht="15" customHeight="1" x14ac:dyDescent="0.25">
      <c r="A1233" s="39"/>
      <c r="B1233" s="59"/>
      <c r="C1233" s="40"/>
      <c r="D1233" s="40"/>
      <c r="E1233" s="44"/>
    </row>
    <row r="1234" spans="1:5" ht="15" customHeight="1" x14ac:dyDescent="0.2">
      <c r="A1234" s="45"/>
      <c r="B1234" s="45"/>
      <c r="C1234" s="47" t="s">
        <v>48</v>
      </c>
      <c r="D1234" s="64" t="s">
        <v>55</v>
      </c>
      <c r="E1234" s="80" t="s">
        <v>50</v>
      </c>
    </row>
    <row r="1235" spans="1:5" ht="15" customHeight="1" x14ac:dyDescent="0.2">
      <c r="A1235" s="49"/>
      <c r="B1235" s="66"/>
      <c r="C1235" s="129">
        <v>6409</v>
      </c>
      <c r="D1235" s="88" t="s">
        <v>56</v>
      </c>
      <c r="E1235" s="147">
        <v>900000</v>
      </c>
    </row>
    <row r="1236" spans="1:5" ht="15" customHeight="1" x14ac:dyDescent="0.2">
      <c r="A1236" s="148"/>
      <c r="B1236" s="149"/>
      <c r="C1236" s="55" t="s">
        <v>52</v>
      </c>
      <c r="D1236" s="56"/>
      <c r="E1236" s="57">
        <f>SUM(E1235:E1235)</f>
        <v>900000</v>
      </c>
    </row>
    <row r="1237" spans="1:5" ht="15" customHeight="1" x14ac:dyDescent="0.2"/>
    <row r="1238" spans="1:5" ht="15" customHeight="1" x14ac:dyDescent="0.2"/>
    <row r="1239" spans="1:5" ht="15" customHeight="1" x14ac:dyDescent="0.25">
      <c r="A1239" s="104" t="s">
        <v>369</v>
      </c>
    </row>
    <row r="1240" spans="1:5" ht="15" customHeight="1" x14ac:dyDescent="0.2">
      <c r="A1240" s="188" t="s">
        <v>210</v>
      </c>
      <c r="B1240" s="188"/>
      <c r="C1240" s="188"/>
      <c r="D1240" s="188"/>
      <c r="E1240" s="188"/>
    </row>
    <row r="1241" spans="1:5" ht="15" customHeight="1" x14ac:dyDescent="0.2">
      <c r="A1241" s="188"/>
      <c r="B1241" s="188"/>
      <c r="C1241" s="188"/>
      <c r="D1241" s="188"/>
      <c r="E1241" s="188"/>
    </row>
    <row r="1242" spans="1:5" ht="15" customHeight="1" x14ac:dyDescent="0.2">
      <c r="A1242" s="187" t="s">
        <v>370</v>
      </c>
      <c r="B1242" s="187"/>
      <c r="C1242" s="187"/>
      <c r="D1242" s="187"/>
      <c r="E1242" s="187"/>
    </row>
    <row r="1243" spans="1:5" ht="15" customHeight="1" x14ac:dyDescent="0.2">
      <c r="A1243" s="187"/>
      <c r="B1243" s="187"/>
      <c r="C1243" s="187"/>
      <c r="D1243" s="187"/>
      <c r="E1243" s="187"/>
    </row>
    <row r="1244" spans="1:5" ht="15" customHeight="1" x14ac:dyDescent="0.2">
      <c r="A1244" s="187"/>
      <c r="B1244" s="187"/>
      <c r="C1244" s="187"/>
      <c r="D1244" s="187"/>
      <c r="E1244" s="187"/>
    </row>
    <row r="1245" spans="1:5" ht="15" customHeight="1" x14ac:dyDescent="0.2">
      <c r="A1245" s="187"/>
      <c r="B1245" s="187"/>
      <c r="C1245" s="187"/>
      <c r="D1245" s="187"/>
      <c r="E1245" s="187"/>
    </row>
    <row r="1246" spans="1:5" ht="15" customHeight="1" x14ac:dyDescent="0.2">
      <c r="A1246" s="187"/>
      <c r="B1246" s="187"/>
      <c r="C1246" s="187"/>
      <c r="D1246" s="187"/>
      <c r="E1246" s="187"/>
    </row>
    <row r="1247" spans="1:5" ht="15" customHeight="1" x14ac:dyDescent="0.2">
      <c r="A1247" s="187"/>
      <c r="B1247" s="187"/>
      <c r="C1247" s="187"/>
      <c r="D1247" s="187"/>
      <c r="E1247" s="187"/>
    </row>
    <row r="1248" spans="1:5" ht="15" customHeight="1" x14ac:dyDescent="0.2">
      <c r="A1248" s="187"/>
      <c r="B1248" s="187"/>
      <c r="C1248" s="187"/>
      <c r="D1248" s="187"/>
      <c r="E1248" s="187"/>
    </row>
    <row r="1249" spans="1:5" ht="15" customHeight="1" x14ac:dyDescent="0.25">
      <c r="A1249" s="39" t="s">
        <v>16</v>
      </c>
      <c r="B1249" s="40"/>
      <c r="C1249" s="40"/>
      <c r="D1249" s="40"/>
      <c r="E1249" s="40"/>
    </row>
    <row r="1250" spans="1:5" ht="15" customHeight="1" x14ac:dyDescent="0.2">
      <c r="A1250" s="77" t="s">
        <v>59</v>
      </c>
      <c r="B1250" s="40"/>
      <c r="C1250" s="40"/>
      <c r="D1250" s="40"/>
      <c r="E1250" s="42" t="s">
        <v>212</v>
      </c>
    </row>
    <row r="1251" spans="1:5" ht="15" customHeight="1" x14ac:dyDescent="0.2">
      <c r="A1251" s="150"/>
      <c r="B1251" s="151"/>
      <c r="C1251" s="40"/>
      <c r="D1251" s="40"/>
      <c r="E1251" s="44"/>
    </row>
    <row r="1252" spans="1:5" ht="15" customHeight="1" x14ac:dyDescent="0.2">
      <c r="A1252" s="45"/>
      <c r="B1252" s="45"/>
      <c r="C1252" s="47" t="s">
        <v>48</v>
      </c>
      <c r="D1252" s="48" t="s">
        <v>55</v>
      </c>
      <c r="E1252" s="63" t="s">
        <v>50</v>
      </c>
    </row>
    <row r="1253" spans="1:5" ht="15" customHeight="1" x14ac:dyDescent="0.2">
      <c r="A1253" s="87"/>
      <c r="B1253" s="149"/>
      <c r="C1253" s="67">
        <v>2219</v>
      </c>
      <c r="D1253" s="126" t="s">
        <v>113</v>
      </c>
      <c r="E1253" s="69">
        <v>-500000</v>
      </c>
    </row>
    <row r="1254" spans="1:5" ht="15" customHeight="1" x14ac:dyDescent="0.2">
      <c r="A1254" s="87"/>
      <c r="B1254" s="149"/>
      <c r="C1254" s="67">
        <v>3399</v>
      </c>
      <c r="D1254" s="126" t="s">
        <v>189</v>
      </c>
      <c r="E1254" s="69">
        <f>-1500000-649000</f>
        <v>-2149000</v>
      </c>
    </row>
    <row r="1255" spans="1:5" ht="15" customHeight="1" x14ac:dyDescent="0.2">
      <c r="A1255" s="87"/>
      <c r="B1255" s="149"/>
      <c r="C1255" s="67">
        <v>3636</v>
      </c>
      <c r="D1255" s="126" t="s">
        <v>113</v>
      </c>
      <c r="E1255" s="69">
        <f>-500000-330000-500000</f>
        <v>-1330000</v>
      </c>
    </row>
    <row r="1256" spans="1:5" ht="15" customHeight="1" x14ac:dyDescent="0.2">
      <c r="A1256" s="87"/>
      <c r="B1256" s="149"/>
      <c r="C1256" s="67">
        <v>3639</v>
      </c>
      <c r="D1256" s="126" t="s">
        <v>189</v>
      </c>
      <c r="E1256" s="69">
        <v>-851000</v>
      </c>
    </row>
    <row r="1257" spans="1:5" ht="15" customHeight="1" x14ac:dyDescent="0.2">
      <c r="A1257" s="87"/>
      <c r="B1257" s="149"/>
      <c r="C1257" s="67">
        <v>2212</v>
      </c>
      <c r="D1257" s="126" t="s">
        <v>189</v>
      </c>
      <c r="E1257" s="69">
        <v>10000</v>
      </c>
    </row>
    <row r="1258" spans="1:5" ht="15" customHeight="1" x14ac:dyDescent="0.2">
      <c r="A1258" s="87"/>
      <c r="B1258" s="149"/>
      <c r="C1258" s="67">
        <v>2212</v>
      </c>
      <c r="D1258" s="126" t="s">
        <v>113</v>
      </c>
      <c r="E1258" s="69">
        <v>490000</v>
      </c>
    </row>
    <row r="1259" spans="1:5" ht="15" customHeight="1" x14ac:dyDescent="0.2">
      <c r="A1259" s="87"/>
      <c r="B1259" s="149"/>
      <c r="C1259" s="67">
        <v>2219</v>
      </c>
      <c r="D1259" s="126" t="s">
        <v>189</v>
      </c>
      <c r="E1259" s="69">
        <v>415560</v>
      </c>
    </row>
    <row r="1260" spans="1:5" ht="15" customHeight="1" x14ac:dyDescent="0.2">
      <c r="A1260" s="87"/>
      <c r="B1260" s="149"/>
      <c r="C1260" s="67">
        <v>3399</v>
      </c>
      <c r="D1260" s="126" t="s">
        <v>113</v>
      </c>
      <c r="E1260" s="69">
        <v>1500000</v>
      </c>
    </row>
    <row r="1261" spans="1:5" ht="15" customHeight="1" x14ac:dyDescent="0.2">
      <c r="A1261" s="87"/>
      <c r="B1261" s="149"/>
      <c r="C1261" s="67">
        <v>3341</v>
      </c>
      <c r="D1261" s="126" t="s">
        <v>113</v>
      </c>
      <c r="E1261" s="69">
        <v>201000</v>
      </c>
    </row>
    <row r="1262" spans="1:5" ht="15" customHeight="1" x14ac:dyDescent="0.2">
      <c r="A1262" s="87"/>
      <c r="B1262" s="149"/>
      <c r="C1262" s="67">
        <v>3412</v>
      </c>
      <c r="D1262" s="126" t="s">
        <v>189</v>
      </c>
      <c r="E1262" s="69">
        <v>500000</v>
      </c>
    </row>
    <row r="1263" spans="1:5" ht="15" customHeight="1" x14ac:dyDescent="0.2">
      <c r="A1263" s="87"/>
      <c r="B1263" s="149"/>
      <c r="C1263" s="67">
        <v>3636</v>
      </c>
      <c r="D1263" s="126" t="s">
        <v>113</v>
      </c>
      <c r="E1263" s="69">
        <v>1500000</v>
      </c>
    </row>
    <row r="1264" spans="1:5" ht="15" customHeight="1" x14ac:dyDescent="0.2">
      <c r="A1264" s="87"/>
      <c r="B1264" s="149"/>
      <c r="C1264" s="67">
        <v>3639</v>
      </c>
      <c r="D1264" s="126" t="s">
        <v>189</v>
      </c>
      <c r="E1264" s="69">
        <v>65940</v>
      </c>
    </row>
    <row r="1265" spans="1:5" ht="15" customHeight="1" x14ac:dyDescent="0.2">
      <c r="A1265" s="87"/>
      <c r="B1265" s="149"/>
      <c r="C1265" s="67">
        <v>3745</v>
      </c>
      <c r="D1265" s="126" t="s">
        <v>189</v>
      </c>
      <c r="E1265" s="69">
        <v>67500</v>
      </c>
    </row>
    <row r="1266" spans="1:5" ht="15" customHeight="1" x14ac:dyDescent="0.2">
      <c r="A1266" s="87"/>
      <c r="B1266" s="149"/>
      <c r="C1266" s="67">
        <v>3745</v>
      </c>
      <c r="D1266" s="126" t="s">
        <v>113</v>
      </c>
      <c r="E1266" s="69">
        <v>80000</v>
      </c>
    </row>
    <row r="1267" spans="1:5" ht="15" customHeight="1" x14ac:dyDescent="0.2">
      <c r="C1267" s="55" t="s">
        <v>52</v>
      </c>
      <c r="D1267" s="56"/>
      <c r="E1267" s="57">
        <f>SUM(E1253:E1266)</f>
        <v>0</v>
      </c>
    </row>
    <row r="1268" spans="1:5" ht="15" customHeight="1" x14ac:dyDescent="0.2"/>
    <row r="1269" spans="1:5" ht="15" customHeight="1" x14ac:dyDescent="0.2"/>
    <row r="1270" spans="1:5" ht="15" customHeight="1" x14ac:dyDescent="0.25">
      <c r="A1270" s="104" t="s">
        <v>371</v>
      </c>
    </row>
    <row r="1271" spans="1:5" ht="15" customHeight="1" x14ac:dyDescent="0.2">
      <c r="A1271" s="188" t="s">
        <v>214</v>
      </c>
      <c r="B1271" s="188"/>
      <c r="C1271" s="188"/>
      <c r="D1271" s="188"/>
      <c r="E1271" s="188"/>
    </row>
    <row r="1272" spans="1:5" ht="15" customHeight="1" x14ac:dyDescent="0.2">
      <c r="A1272" s="188"/>
      <c r="B1272" s="188"/>
      <c r="C1272" s="188"/>
      <c r="D1272" s="188"/>
      <c r="E1272" s="188"/>
    </row>
    <row r="1273" spans="1:5" ht="15" customHeight="1" x14ac:dyDescent="0.2">
      <c r="A1273" s="187" t="s">
        <v>372</v>
      </c>
      <c r="B1273" s="187"/>
      <c r="C1273" s="187"/>
      <c r="D1273" s="187"/>
      <c r="E1273" s="187"/>
    </row>
    <row r="1274" spans="1:5" ht="15" customHeight="1" x14ac:dyDescent="0.2">
      <c r="A1274" s="187"/>
      <c r="B1274" s="187"/>
      <c r="C1274" s="187"/>
      <c r="D1274" s="187"/>
      <c r="E1274" s="187"/>
    </row>
    <row r="1275" spans="1:5" ht="15" customHeight="1" x14ac:dyDescent="0.2">
      <c r="A1275" s="187"/>
      <c r="B1275" s="187"/>
      <c r="C1275" s="187"/>
      <c r="D1275" s="187"/>
      <c r="E1275" s="187"/>
    </row>
    <row r="1276" spans="1:5" ht="15" customHeight="1" x14ac:dyDescent="0.2">
      <c r="A1276" s="187"/>
      <c r="B1276" s="187"/>
      <c r="C1276" s="187"/>
      <c r="D1276" s="187"/>
      <c r="E1276" s="187"/>
    </row>
    <row r="1277" spans="1:5" ht="15" customHeight="1" x14ac:dyDescent="0.2">
      <c r="A1277" s="187"/>
      <c r="B1277" s="187"/>
      <c r="C1277" s="187"/>
      <c r="D1277" s="187"/>
      <c r="E1277" s="187"/>
    </row>
    <row r="1278" spans="1:5" ht="15" customHeight="1" x14ac:dyDescent="0.2">
      <c r="A1278" s="187"/>
      <c r="B1278" s="187"/>
      <c r="C1278" s="187"/>
      <c r="D1278" s="187"/>
      <c r="E1278" s="187"/>
    </row>
    <row r="1279" spans="1:5" ht="15" customHeight="1" x14ac:dyDescent="0.2">
      <c r="A1279" s="187"/>
      <c r="B1279" s="187"/>
      <c r="C1279" s="187"/>
      <c r="D1279" s="187"/>
      <c r="E1279" s="187"/>
    </row>
    <row r="1280" spans="1:5" ht="15" customHeight="1" x14ac:dyDescent="0.2"/>
    <row r="1281" spans="1:5" ht="15" customHeight="1" x14ac:dyDescent="0.25">
      <c r="A1281" s="39" t="s">
        <v>16</v>
      </c>
      <c r="B1281" s="40"/>
      <c r="C1281" s="40"/>
      <c r="D1281" s="40"/>
      <c r="E1281" s="40"/>
    </row>
    <row r="1282" spans="1:5" ht="15" customHeight="1" x14ac:dyDescent="0.2">
      <c r="A1282" s="41" t="s">
        <v>46</v>
      </c>
      <c r="B1282" s="40"/>
      <c r="C1282" s="40"/>
      <c r="D1282" s="40"/>
      <c r="E1282" s="42" t="s">
        <v>47</v>
      </c>
    </row>
    <row r="1283" spans="1:5" ht="15" customHeight="1" x14ac:dyDescent="0.2">
      <c r="A1283" s="150"/>
      <c r="B1283" s="151"/>
      <c r="C1283" s="40"/>
      <c r="D1283" s="40"/>
      <c r="E1283" s="44"/>
    </row>
    <row r="1284" spans="1:5" ht="15" customHeight="1" x14ac:dyDescent="0.2">
      <c r="A1284" s="45"/>
      <c r="B1284" s="45"/>
      <c r="C1284" s="47" t="s">
        <v>48</v>
      </c>
      <c r="D1284" s="48" t="s">
        <v>55</v>
      </c>
      <c r="E1284" s="63" t="s">
        <v>50</v>
      </c>
    </row>
    <row r="1285" spans="1:5" ht="15" customHeight="1" x14ac:dyDescent="0.2">
      <c r="A1285" s="87"/>
      <c r="B1285" s="149"/>
      <c r="C1285" s="67">
        <v>1037</v>
      </c>
      <c r="D1285" s="88" t="s">
        <v>127</v>
      </c>
      <c r="E1285" s="69">
        <v>-740390</v>
      </c>
    </row>
    <row r="1286" spans="1:5" ht="15" customHeight="1" x14ac:dyDescent="0.2">
      <c r="A1286" s="87"/>
      <c r="B1286" s="149"/>
      <c r="C1286" s="67">
        <v>1037</v>
      </c>
      <c r="D1286" s="88" t="s">
        <v>127</v>
      </c>
      <c r="E1286" s="69">
        <f>416710+32515</f>
        <v>449225</v>
      </c>
    </row>
    <row r="1287" spans="1:5" ht="15" customHeight="1" x14ac:dyDescent="0.2">
      <c r="A1287" s="87"/>
      <c r="B1287" s="149"/>
      <c r="C1287" s="67">
        <v>1037</v>
      </c>
      <c r="D1287" s="88" t="s">
        <v>219</v>
      </c>
      <c r="E1287" s="69">
        <v>291165</v>
      </c>
    </row>
    <row r="1288" spans="1:5" ht="15" customHeight="1" x14ac:dyDescent="0.2">
      <c r="C1288" s="55" t="s">
        <v>52</v>
      </c>
      <c r="D1288" s="56"/>
      <c r="E1288" s="57">
        <f>SUM(E1285:E1287)</f>
        <v>0</v>
      </c>
    </row>
    <row r="1289" spans="1:5" ht="15" customHeight="1" x14ac:dyDescent="0.2"/>
    <row r="1290" spans="1:5" ht="15" customHeight="1" x14ac:dyDescent="0.2"/>
    <row r="1291" spans="1:5" ht="15" customHeight="1" x14ac:dyDescent="0.25">
      <c r="A1291" s="104" t="s">
        <v>373</v>
      </c>
    </row>
    <row r="1292" spans="1:5" ht="15" customHeight="1" x14ac:dyDescent="0.2">
      <c r="A1292" s="188" t="s">
        <v>217</v>
      </c>
      <c r="B1292" s="188"/>
      <c r="C1292" s="188"/>
      <c r="D1292" s="188"/>
      <c r="E1292" s="188"/>
    </row>
    <row r="1293" spans="1:5" ht="15" customHeight="1" x14ac:dyDescent="0.2">
      <c r="A1293" s="188"/>
      <c r="B1293" s="188"/>
      <c r="C1293" s="188"/>
      <c r="D1293" s="188"/>
      <c r="E1293" s="188"/>
    </row>
    <row r="1294" spans="1:5" ht="15" customHeight="1" x14ac:dyDescent="0.2">
      <c r="A1294" s="185" t="s">
        <v>374</v>
      </c>
      <c r="B1294" s="185"/>
      <c r="C1294" s="185"/>
      <c r="D1294" s="185"/>
      <c r="E1294" s="185"/>
    </row>
    <row r="1295" spans="1:5" ht="15" customHeight="1" x14ac:dyDescent="0.2">
      <c r="A1295" s="185"/>
      <c r="B1295" s="185"/>
      <c r="C1295" s="185"/>
      <c r="D1295" s="185"/>
      <c r="E1295" s="185"/>
    </row>
    <row r="1296" spans="1:5" ht="15" customHeight="1" x14ac:dyDescent="0.2">
      <c r="A1296" s="185"/>
      <c r="B1296" s="185"/>
      <c r="C1296" s="185"/>
      <c r="D1296" s="185"/>
      <c r="E1296" s="185"/>
    </row>
    <row r="1297" spans="1:5" ht="15" customHeight="1" x14ac:dyDescent="0.2">
      <c r="A1297" s="185"/>
      <c r="B1297" s="185"/>
      <c r="C1297" s="185"/>
      <c r="D1297" s="185"/>
      <c r="E1297" s="185"/>
    </row>
    <row r="1298" spans="1:5" ht="15" customHeight="1" x14ac:dyDescent="0.2">
      <c r="A1298" s="185"/>
      <c r="B1298" s="185"/>
      <c r="C1298" s="185"/>
      <c r="D1298" s="185"/>
      <c r="E1298" s="185"/>
    </row>
    <row r="1299" spans="1:5" ht="15" customHeight="1" x14ac:dyDescent="0.2">
      <c r="A1299" s="185"/>
      <c r="B1299" s="185"/>
      <c r="C1299" s="185"/>
      <c r="D1299" s="185"/>
      <c r="E1299" s="185"/>
    </row>
    <row r="1300" spans="1:5" ht="15" customHeight="1" x14ac:dyDescent="0.2">
      <c r="A1300" s="185"/>
      <c r="B1300" s="185"/>
      <c r="C1300" s="185"/>
      <c r="D1300" s="185"/>
      <c r="E1300" s="185"/>
    </row>
    <row r="1301" spans="1:5" ht="15" customHeight="1" x14ac:dyDescent="0.25">
      <c r="A1301" s="58" t="s">
        <v>16</v>
      </c>
      <c r="B1301" s="54"/>
      <c r="C1301" s="54"/>
      <c r="D1301" s="54"/>
      <c r="E1301" s="60"/>
    </row>
    <row r="1302" spans="1:5" ht="15" customHeight="1" x14ac:dyDescent="0.2">
      <c r="A1302" s="85" t="s">
        <v>65</v>
      </c>
      <c r="B1302" s="54"/>
      <c r="C1302" s="54"/>
      <c r="D1302" s="54"/>
      <c r="E1302" s="78" t="s">
        <v>66</v>
      </c>
    </row>
    <row r="1303" spans="1:5" ht="15" customHeight="1" x14ac:dyDescent="0.2"/>
    <row r="1304" spans="1:5" ht="15" customHeight="1" x14ac:dyDescent="0.2">
      <c r="C1304" s="47" t="s">
        <v>48</v>
      </c>
      <c r="D1304" s="64" t="s">
        <v>55</v>
      </c>
      <c r="E1304" s="63" t="s">
        <v>50</v>
      </c>
    </row>
    <row r="1305" spans="1:5" ht="15" customHeight="1" x14ac:dyDescent="0.2">
      <c r="C1305" s="51">
        <v>3429</v>
      </c>
      <c r="D1305" s="52" t="s">
        <v>127</v>
      </c>
      <c r="E1305" s="132">
        <v>-80000</v>
      </c>
    </row>
    <row r="1306" spans="1:5" ht="15" customHeight="1" x14ac:dyDescent="0.2">
      <c r="C1306" s="51">
        <v>3429</v>
      </c>
      <c r="D1306" s="126" t="s">
        <v>189</v>
      </c>
      <c r="E1306" s="132">
        <v>50000</v>
      </c>
    </row>
    <row r="1307" spans="1:5" ht="15" customHeight="1" x14ac:dyDescent="0.2">
      <c r="C1307" s="55" t="s">
        <v>52</v>
      </c>
      <c r="D1307" s="126"/>
      <c r="E1307" s="57">
        <f>SUM(E1305:E1306)</f>
        <v>-30000</v>
      </c>
    </row>
    <row r="1308" spans="1:5" ht="15" customHeight="1" x14ac:dyDescent="0.2"/>
    <row r="1309" spans="1:5" ht="15" customHeight="1" x14ac:dyDescent="0.2">
      <c r="B1309" s="63" t="s">
        <v>61</v>
      </c>
      <c r="C1309" s="63" t="s">
        <v>48</v>
      </c>
      <c r="D1309" s="99" t="s">
        <v>49</v>
      </c>
      <c r="E1309" s="63" t="s">
        <v>50</v>
      </c>
    </row>
    <row r="1310" spans="1:5" ht="15" customHeight="1" x14ac:dyDescent="0.2">
      <c r="B1310" s="158">
        <v>520</v>
      </c>
      <c r="C1310" s="101"/>
      <c r="D1310" s="105" t="s">
        <v>136</v>
      </c>
      <c r="E1310" s="69">
        <v>30000</v>
      </c>
    </row>
    <row r="1311" spans="1:5" ht="15" customHeight="1" x14ac:dyDescent="0.2">
      <c r="B1311" s="102"/>
      <c r="C1311" s="71" t="s">
        <v>52</v>
      </c>
      <c r="D1311" s="103"/>
      <c r="E1311" s="95">
        <f>SUM(E1310:E1310)</f>
        <v>30000</v>
      </c>
    </row>
    <row r="1312" spans="1:5" ht="15" customHeight="1" x14ac:dyDescent="0.2"/>
    <row r="1313" spans="1:5" ht="15" customHeight="1" x14ac:dyDescent="0.2"/>
    <row r="1314" spans="1:5" ht="15" customHeight="1" x14ac:dyDescent="0.25">
      <c r="A1314" s="104" t="s">
        <v>375</v>
      </c>
    </row>
    <row r="1315" spans="1:5" ht="15" customHeight="1" x14ac:dyDescent="0.2">
      <c r="A1315" s="188" t="s">
        <v>217</v>
      </c>
      <c r="B1315" s="188"/>
      <c r="C1315" s="188"/>
      <c r="D1315" s="188"/>
      <c r="E1315" s="188"/>
    </row>
    <row r="1316" spans="1:5" ht="15" customHeight="1" x14ac:dyDescent="0.2">
      <c r="A1316" s="188"/>
      <c r="B1316" s="188"/>
      <c r="C1316" s="188"/>
      <c r="D1316" s="188"/>
      <c r="E1316" s="188"/>
    </row>
    <row r="1317" spans="1:5" ht="15" customHeight="1" x14ac:dyDescent="0.2">
      <c r="A1317" s="185" t="s">
        <v>376</v>
      </c>
      <c r="B1317" s="185"/>
      <c r="C1317" s="185"/>
      <c r="D1317" s="185"/>
      <c r="E1317" s="185"/>
    </row>
    <row r="1318" spans="1:5" ht="15" customHeight="1" x14ac:dyDescent="0.2">
      <c r="A1318" s="185"/>
      <c r="B1318" s="185"/>
      <c r="C1318" s="185"/>
      <c r="D1318" s="185"/>
      <c r="E1318" s="185"/>
    </row>
    <row r="1319" spans="1:5" ht="15" customHeight="1" x14ac:dyDescent="0.2">
      <c r="A1319" s="185"/>
      <c r="B1319" s="185"/>
      <c r="C1319" s="185"/>
      <c r="D1319" s="185"/>
      <c r="E1319" s="185"/>
    </row>
    <row r="1320" spans="1:5" ht="15" customHeight="1" x14ac:dyDescent="0.2">
      <c r="A1320" s="185"/>
      <c r="B1320" s="185"/>
      <c r="C1320" s="185"/>
      <c r="D1320" s="185"/>
      <c r="E1320" s="185"/>
    </row>
    <row r="1321" spans="1:5" ht="15" customHeight="1" x14ac:dyDescent="0.2">
      <c r="A1321" s="185"/>
      <c r="B1321" s="185"/>
      <c r="C1321" s="185"/>
      <c r="D1321" s="185"/>
      <c r="E1321" s="185"/>
    </row>
    <row r="1322" spans="1:5" ht="15" customHeight="1" x14ac:dyDescent="0.2">
      <c r="A1322" s="185"/>
      <c r="B1322" s="185"/>
      <c r="C1322" s="185"/>
      <c r="D1322" s="185"/>
      <c r="E1322" s="185"/>
    </row>
    <row r="1323" spans="1:5" ht="15" customHeight="1" x14ac:dyDescent="0.2">
      <c r="A1323" s="185"/>
      <c r="B1323" s="185"/>
      <c r="C1323" s="185"/>
      <c r="D1323" s="185"/>
      <c r="E1323" s="185"/>
    </row>
    <row r="1324" spans="1:5" ht="15" customHeight="1" x14ac:dyDescent="0.2">
      <c r="A1324" s="124"/>
      <c r="B1324" s="124"/>
      <c r="C1324" s="124"/>
      <c r="D1324" s="124"/>
      <c r="E1324" s="124"/>
    </row>
    <row r="1325" spans="1:5" ht="15" customHeight="1" x14ac:dyDescent="0.25">
      <c r="A1325" s="39" t="s">
        <v>16</v>
      </c>
      <c r="B1325" s="40"/>
      <c r="C1325" s="40"/>
      <c r="D1325" s="40"/>
      <c r="E1325" s="59"/>
    </row>
    <row r="1326" spans="1:5" ht="15" customHeight="1" x14ac:dyDescent="0.2">
      <c r="A1326" s="85" t="s">
        <v>65</v>
      </c>
      <c r="B1326" s="40"/>
      <c r="C1326" s="40"/>
      <c r="D1326" s="40"/>
      <c r="E1326" s="42" t="s">
        <v>66</v>
      </c>
    </row>
    <row r="1327" spans="1:5" ht="15" customHeight="1" x14ac:dyDescent="0.2">
      <c r="A1327" s="41"/>
      <c r="B1327" s="59"/>
      <c r="C1327" s="40"/>
      <c r="D1327" s="40"/>
      <c r="E1327" s="44"/>
    </row>
    <row r="1328" spans="1:5" ht="15" customHeight="1" x14ac:dyDescent="0.2">
      <c r="C1328" s="47" t="s">
        <v>48</v>
      </c>
      <c r="D1328" s="64" t="s">
        <v>55</v>
      </c>
      <c r="E1328" s="80" t="s">
        <v>50</v>
      </c>
    </row>
    <row r="1329" spans="1:5" ht="15" customHeight="1" x14ac:dyDescent="0.2">
      <c r="C1329" s="129">
        <v>3299</v>
      </c>
      <c r="D1329" s="88" t="s">
        <v>127</v>
      </c>
      <c r="E1329" s="93">
        <v>-170000</v>
      </c>
    </row>
    <row r="1330" spans="1:5" ht="15" customHeight="1" x14ac:dyDescent="0.2">
      <c r="C1330" s="129">
        <v>3429</v>
      </c>
      <c r="D1330" s="126" t="s">
        <v>113</v>
      </c>
      <c r="E1330" s="93">
        <v>170000</v>
      </c>
    </row>
    <row r="1331" spans="1:5" ht="15" customHeight="1" x14ac:dyDescent="0.2">
      <c r="C1331" s="55" t="s">
        <v>52</v>
      </c>
      <c r="D1331" s="56"/>
      <c r="E1331" s="57">
        <f>SUM(E1329:E1330)</f>
        <v>0</v>
      </c>
    </row>
    <row r="1332" spans="1:5" ht="15" customHeight="1" x14ac:dyDescent="0.2"/>
    <row r="1333" spans="1:5" ht="15" customHeight="1" x14ac:dyDescent="0.2"/>
    <row r="1334" spans="1:5" ht="15" customHeight="1" x14ac:dyDescent="0.25">
      <c r="A1334" s="104" t="s">
        <v>377</v>
      </c>
    </row>
    <row r="1335" spans="1:5" ht="15" customHeight="1" x14ac:dyDescent="0.2">
      <c r="A1335" s="188" t="s">
        <v>378</v>
      </c>
      <c r="B1335" s="188"/>
      <c r="C1335" s="188"/>
      <c r="D1335" s="188"/>
      <c r="E1335" s="188"/>
    </row>
    <row r="1336" spans="1:5" ht="15" customHeight="1" x14ac:dyDescent="0.2">
      <c r="A1336" s="188"/>
      <c r="B1336" s="188"/>
      <c r="C1336" s="188"/>
      <c r="D1336" s="188"/>
      <c r="E1336" s="188"/>
    </row>
    <row r="1337" spans="1:5" ht="15" customHeight="1" x14ac:dyDescent="0.2">
      <c r="A1337" s="185" t="s">
        <v>379</v>
      </c>
      <c r="B1337" s="185"/>
      <c r="C1337" s="185"/>
      <c r="D1337" s="185"/>
      <c r="E1337" s="185"/>
    </row>
    <row r="1338" spans="1:5" ht="15" customHeight="1" x14ac:dyDescent="0.2">
      <c r="A1338" s="185"/>
      <c r="B1338" s="185"/>
      <c r="C1338" s="185"/>
      <c r="D1338" s="185"/>
      <c r="E1338" s="185"/>
    </row>
    <row r="1339" spans="1:5" ht="15" customHeight="1" x14ac:dyDescent="0.2">
      <c r="A1339" s="185"/>
      <c r="B1339" s="185"/>
      <c r="C1339" s="185"/>
      <c r="D1339" s="185"/>
      <c r="E1339" s="185"/>
    </row>
    <row r="1340" spans="1:5" ht="15" customHeight="1" x14ac:dyDescent="0.2">
      <c r="A1340" s="185"/>
      <c r="B1340" s="185"/>
      <c r="C1340" s="185"/>
      <c r="D1340" s="185"/>
      <c r="E1340" s="185"/>
    </row>
    <row r="1341" spans="1:5" ht="15" customHeight="1" x14ac:dyDescent="0.2">
      <c r="A1341" s="185"/>
      <c r="B1341" s="185"/>
      <c r="C1341" s="185"/>
      <c r="D1341" s="185"/>
      <c r="E1341" s="185"/>
    </row>
    <row r="1342" spans="1:5" ht="15" customHeight="1" x14ac:dyDescent="0.2">
      <c r="A1342" s="185"/>
      <c r="B1342" s="185"/>
      <c r="C1342" s="185"/>
      <c r="D1342" s="185"/>
      <c r="E1342" s="185"/>
    </row>
    <row r="1343" spans="1:5" ht="15" customHeight="1" x14ac:dyDescent="0.2">
      <c r="A1343" s="185"/>
      <c r="B1343" s="185"/>
      <c r="C1343" s="185"/>
      <c r="D1343" s="185"/>
      <c r="E1343" s="185"/>
    </row>
    <row r="1344" spans="1:5" ht="15" customHeight="1" x14ac:dyDescent="0.2"/>
    <row r="1345" spans="1:5" ht="15" customHeight="1" x14ac:dyDescent="0.25">
      <c r="A1345" s="39" t="s">
        <v>16</v>
      </c>
      <c r="B1345" s="40"/>
      <c r="C1345" s="40"/>
      <c r="D1345" s="40"/>
      <c r="E1345" s="59"/>
    </row>
    <row r="1346" spans="1:5" ht="15" customHeight="1" x14ac:dyDescent="0.2">
      <c r="A1346" s="179" t="s">
        <v>125</v>
      </c>
      <c r="B1346" s="54"/>
      <c r="C1346" s="54"/>
      <c r="D1346" s="54"/>
      <c r="E1346" s="78" t="s">
        <v>126</v>
      </c>
    </row>
    <row r="1347" spans="1:5" ht="15" customHeight="1" x14ac:dyDescent="0.2">
      <c r="A1347" s="59"/>
      <c r="B1347" s="110"/>
      <c r="C1347" s="40"/>
      <c r="E1347" s="111"/>
    </row>
    <row r="1348" spans="1:5" ht="15" customHeight="1" x14ac:dyDescent="0.2">
      <c r="B1348" s="45"/>
      <c r="C1348" s="47" t="s">
        <v>48</v>
      </c>
      <c r="D1348" s="164" t="s">
        <v>55</v>
      </c>
      <c r="E1348" s="80" t="s">
        <v>50</v>
      </c>
    </row>
    <row r="1349" spans="1:5" ht="15" customHeight="1" x14ac:dyDescent="0.2">
      <c r="B1349" s="87"/>
      <c r="C1349" s="51">
        <v>2223</v>
      </c>
      <c r="D1349" s="88" t="s">
        <v>87</v>
      </c>
      <c r="E1349" s="69">
        <v>-45000</v>
      </c>
    </row>
    <row r="1350" spans="1:5" ht="15" customHeight="1" x14ac:dyDescent="0.2">
      <c r="B1350" s="87"/>
      <c r="C1350" s="51">
        <v>2242</v>
      </c>
      <c r="D1350" s="88" t="s">
        <v>127</v>
      </c>
      <c r="E1350" s="69">
        <v>45000</v>
      </c>
    </row>
    <row r="1351" spans="1:5" ht="15" customHeight="1" x14ac:dyDescent="0.2">
      <c r="B1351" s="70"/>
      <c r="C1351" s="71" t="s">
        <v>52</v>
      </c>
      <c r="D1351" s="103"/>
      <c r="E1351" s="95">
        <f>SUM(E1349:E1350)</f>
        <v>0</v>
      </c>
    </row>
    <row r="1352" spans="1:5" ht="15" customHeight="1" x14ac:dyDescent="0.2"/>
    <row r="1353" spans="1:5" ht="15" customHeight="1" x14ac:dyDescent="0.2"/>
    <row r="1354" spans="1:5" ht="15" customHeight="1" x14ac:dyDescent="0.25">
      <c r="A1354" s="104" t="s">
        <v>380</v>
      </c>
    </row>
    <row r="1355" spans="1:5" ht="15" customHeight="1" x14ac:dyDescent="0.2">
      <c r="A1355" s="188" t="s">
        <v>221</v>
      </c>
      <c r="B1355" s="188"/>
      <c r="C1355" s="188"/>
      <c r="D1355" s="188"/>
      <c r="E1355" s="188"/>
    </row>
    <row r="1356" spans="1:5" ht="15" customHeight="1" x14ac:dyDescent="0.2">
      <c r="A1356" s="188"/>
      <c r="B1356" s="188"/>
      <c r="C1356" s="188"/>
      <c r="D1356" s="188"/>
      <c r="E1356" s="188"/>
    </row>
    <row r="1357" spans="1:5" ht="15" customHeight="1" x14ac:dyDescent="0.2">
      <c r="A1357" s="185" t="s">
        <v>381</v>
      </c>
      <c r="B1357" s="185"/>
      <c r="C1357" s="185"/>
      <c r="D1357" s="185"/>
      <c r="E1357" s="185"/>
    </row>
    <row r="1358" spans="1:5" ht="15" customHeight="1" x14ac:dyDescent="0.2">
      <c r="A1358" s="185"/>
      <c r="B1358" s="185"/>
      <c r="C1358" s="185"/>
      <c r="D1358" s="185"/>
      <c r="E1358" s="185"/>
    </row>
    <row r="1359" spans="1:5" ht="15" customHeight="1" x14ac:dyDescent="0.2">
      <c r="A1359" s="185"/>
      <c r="B1359" s="185"/>
      <c r="C1359" s="185"/>
      <c r="D1359" s="185"/>
      <c r="E1359" s="185"/>
    </row>
    <row r="1360" spans="1:5" ht="15" customHeight="1" x14ac:dyDescent="0.2">
      <c r="A1360" s="185"/>
      <c r="B1360" s="185"/>
      <c r="C1360" s="185"/>
      <c r="D1360" s="185"/>
      <c r="E1360" s="185"/>
    </row>
    <row r="1361" spans="1:5" ht="15" customHeight="1" x14ac:dyDescent="0.2">
      <c r="A1361" s="185"/>
      <c r="B1361" s="185"/>
      <c r="C1361" s="185"/>
      <c r="D1361" s="185"/>
      <c r="E1361" s="185"/>
    </row>
    <row r="1362" spans="1:5" ht="15" customHeight="1" x14ac:dyDescent="0.2">
      <c r="A1362" s="185"/>
      <c r="B1362" s="185"/>
      <c r="C1362" s="185"/>
      <c r="D1362" s="185"/>
      <c r="E1362" s="185"/>
    </row>
    <row r="1363" spans="1:5" ht="15" customHeight="1" x14ac:dyDescent="0.2">
      <c r="A1363" s="185"/>
      <c r="B1363" s="185"/>
      <c r="C1363" s="185"/>
      <c r="D1363" s="185"/>
      <c r="E1363" s="185"/>
    </row>
    <row r="1364" spans="1:5" ht="15" customHeight="1" x14ac:dyDescent="0.2"/>
    <row r="1365" spans="1:5" ht="15" customHeight="1" x14ac:dyDescent="0.25">
      <c r="A1365" s="39" t="s">
        <v>16</v>
      </c>
      <c r="B1365" s="40"/>
      <c r="C1365" s="40"/>
      <c r="D1365" s="40"/>
      <c r="E1365" s="59"/>
    </row>
    <row r="1366" spans="1:5" ht="15" customHeight="1" x14ac:dyDescent="0.2">
      <c r="A1366" s="85" t="s">
        <v>76</v>
      </c>
      <c r="B1366" s="40"/>
      <c r="C1366" s="40"/>
      <c r="D1366" s="40"/>
      <c r="E1366" s="42" t="s">
        <v>77</v>
      </c>
    </row>
    <row r="1367" spans="1:5" ht="15" customHeight="1" x14ac:dyDescent="0.2">
      <c r="A1367" s="41"/>
      <c r="B1367" s="59"/>
      <c r="C1367" s="40"/>
      <c r="D1367" s="40"/>
      <c r="E1367" s="44"/>
    </row>
    <row r="1368" spans="1:5" ht="15" customHeight="1" x14ac:dyDescent="0.2">
      <c r="A1368" s="45"/>
      <c r="B1368" s="45"/>
      <c r="C1368" s="47" t="s">
        <v>48</v>
      </c>
      <c r="D1368" s="64" t="s">
        <v>55</v>
      </c>
      <c r="E1368" s="80" t="s">
        <v>50</v>
      </c>
    </row>
    <row r="1369" spans="1:5" ht="15" customHeight="1" x14ac:dyDescent="0.2">
      <c r="A1369" s="45"/>
      <c r="B1369" s="45"/>
      <c r="C1369" s="67">
        <v>3319</v>
      </c>
      <c r="D1369" s="52" t="s">
        <v>127</v>
      </c>
      <c r="E1369" s="69">
        <v>-90850</v>
      </c>
    </row>
    <row r="1370" spans="1:5" ht="15" customHeight="1" x14ac:dyDescent="0.2">
      <c r="A1370" s="45"/>
      <c r="B1370" s="45"/>
      <c r="C1370" s="67">
        <v>3314</v>
      </c>
      <c r="D1370" s="88" t="s">
        <v>113</v>
      </c>
      <c r="E1370" s="69">
        <v>90850</v>
      </c>
    </row>
    <row r="1371" spans="1:5" ht="15" customHeight="1" x14ac:dyDescent="0.2">
      <c r="A1371" s="94"/>
      <c r="B1371" s="94"/>
      <c r="C1371" s="55" t="s">
        <v>52</v>
      </c>
      <c r="D1371" s="56"/>
      <c r="E1371" s="57">
        <f>SUM(E1369:E1370)</f>
        <v>0</v>
      </c>
    </row>
    <row r="1372" spans="1:5" ht="15" customHeight="1" x14ac:dyDescent="0.2"/>
    <row r="1373" spans="1:5" ht="15" customHeight="1" x14ac:dyDescent="0.2"/>
    <row r="1374" spans="1:5" ht="15" customHeight="1" x14ac:dyDescent="0.25">
      <c r="A1374" s="104" t="s">
        <v>382</v>
      </c>
    </row>
    <row r="1375" spans="1:5" ht="15" customHeight="1" x14ac:dyDescent="0.2">
      <c r="A1375" s="188" t="s">
        <v>383</v>
      </c>
      <c r="B1375" s="188"/>
      <c r="C1375" s="188"/>
      <c r="D1375" s="188"/>
      <c r="E1375" s="188"/>
    </row>
    <row r="1376" spans="1:5" ht="15" customHeight="1" x14ac:dyDescent="0.2">
      <c r="A1376" s="188"/>
      <c r="B1376" s="188"/>
      <c r="C1376" s="188"/>
      <c r="D1376" s="188"/>
      <c r="E1376" s="188"/>
    </row>
    <row r="1377" spans="1:5" ht="15" customHeight="1" x14ac:dyDescent="0.2">
      <c r="A1377" s="185" t="s">
        <v>384</v>
      </c>
      <c r="B1377" s="185"/>
      <c r="C1377" s="185"/>
      <c r="D1377" s="185"/>
      <c r="E1377" s="185"/>
    </row>
    <row r="1378" spans="1:5" ht="15" customHeight="1" x14ac:dyDescent="0.2">
      <c r="A1378" s="185"/>
      <c r="B1378" s="185"/>
      <c r="C1378" s="185"/>
      <c r="D1378" s="185"/>
      <c r="E1378" s="185"/>
    </row>
    <row r="1379" spans="1:5" ht="15" customHeight="1" x14ac:dyDescent="0.2">
      <c r="A1379" s="185"/>
      <c r="B1379" s="185"/>
      <c r="C1379" s="185"/>
      <c r="D1379" s="185"/>
      <c r="E1379" s="185"/>
    </row>
    <row r="1380" spans="1:5" ht="15" customHeight="1" x14ac:dyDescent="0.2">
      <c r="A1380" s="185"/>
      <c r="B1380" s="185"/>
      <c r="C1380" s="185"/>
      <c r="D1380" s="185"/>
      <c r="E1380" s="185"/>
    </row>
    <row r="1381" spans="1:5" ht="15" customHeight="1" x14ac:dyDescent="0.2">
      <c r="A1381" s="185"/>
      <c r="B1381" s="185"/>
      <c r="C1381" s="185"/>
      <c r="D1381" s="185"/>
      <c r="E1381" s="185"/>
    </row>
    <row r="1382" spans="1:5" ht="15" customHeight="1" x14ac:dyDescent="0.2">
      <c r="A1382" s="185"/>
      <c r="B1382" s="185"/>
      <c r="C1382" s="185"/>
      <c r="D1382" s="185"/>
      <c r="E1382" s="185"/>
    </row>
    <row r="1383" spans="1:5" ht="15" customHeight="1" x14ac:dyDescent="0.2">
      <c r="A1383" s="185"/>
      <c r="B1383" s="185"/>
      <c r="C1383" s="185"/>
      <c r="D1383" s="185"/>
      <c r="E1383" s="185"/>
    </row>
    <row r="1384" spans="1:5" ht="15" customHeight="1" x14ac:dyDescent="0.2"/>
    <row r="1385" spans="1:5" ht="15" customHeight="1" x14ac:dyDescent="0.25">
      <c r="A1385" s="39" t="s">
        <v>16</v>
      </c>
      <c r="B1385" s="40"/>
      <c r="C1385" s="40"/>
      <c r="D1385" s="40"/>
      <c r="E1385" s="59"/>
    </row>
    <row r="1386" spans="1:5" ht="15" customHeight="1" x14ac:dyDescent="0.2">
      <c r="A1386" s="41" t="s">
        <v>166</v>
      </c>
      <c r="B1386" s="138"/>
      <c r="C1386" s="138"/>
      <c r="D1386" s="138"/>
      <c r="E1386" s="138" t="s">
        <v>167</v>
      </c>
    </row>
    <row r="1387" spans="1:5" ht="15" customHeight="1" x14ac:dyDescent="0.2">
      <c r="A1387" s="41"/>
      <c r="B1387" s="59"/>
      <c r="C1387" s="40"/>
      <c r="D1387" s="40"/>
      <c r="E1387" s="44"/>
    </row>
    <row r="1388" spans="1:5" ht="15" customHeight="1" x14ac:dyDescent="0.2">
      <c r="A1388" s="45"/>
      <c r="B1388" s="45"/>
      <c r="C1388" s="47" t="s">
        <v>48</v>
      </c>
      <c r="D1388" s="64" t="s">
        <v>55</v>
      </c>
      <c r="E1388" s="80" t="s">
        <v>50</v>
      </c>
    </row>
    <row r="1389" spans="1:5" ht="15" customHeight="1" x14ac:dyDescent="0.2">
      <c r="A1389" s="45"/>
      <c r="B1389" s="45"/>
      <c r="C1389" s="67">
        <v>3511</v>
      </c>
      <c r="D1389" s="88" t="s">
        <v>113</v>
      </c>
      <c r="E1389" s="93">
        <v>-1500000</v>
      </c>
    </row>
    <row r="1390" spans="1:5" ht="15" customHeight="1" x14ac:dyDescent="0.2">
      <c r="A1390" s="45"/>
      <c r="B1390" s="45"/>
      <c r="C1390" s="67">
        <v>3522</v>
      </c>
      <c r="D1390" s="88" t="s">
        <v>113</v>
      </c>
      <c r="E1390" s="93">
        <v>-1500000</v>
      </c>
    </row>
    <row r="1391" spans="1:5" ht="15" customHeight="1" x14ac:dyDescent="0.2">
      <c r="A1391" s="45"/>
      <c r="B1391" s="45"/>
      <c r="C1391" s="67">
        <v>3599</v>
      </c>
      <c r="D1391" s="130" t="s">
        <v>113</v>
      </c>
      <c r="E1391" s="93">
        <v>3000000</v>
      </c>
    </row>
    <row r="1392" spans="1:5" ht="15" customHeight="1" x14ac:dyDescent="0.2">
      <c r="A1392" s="94"/>
      <c r="B1392" s="94"/>
      <c r="C1392" s="55" t="s">
        <v>52</v>
      </c>
      <c r="D1392" s="56"/>
      <c r="E1392" s="57">
        <f>SUM(E1389:E1391)</f>
        <v>0</v>
      </c>
    </row>
    <row r="1393" spans="1:5" ht="15" customHeight="1" x14ac:dyDescent="0.2"/>
    <row r="1394" spans="1:5" ht="15" customHeight="1" x14ac:dyDescent="0.2"/>
    <row r="1395" spans="1:5" ht="15" customHeight="1" x14ac:dyDescent="0.2"/>
    <row r="1396" spans="1:5" ht="15" customHeight="1" x14ac:dyDescent="0.2"/>
    <row r="1397" spans="1:5" ht="15" customHeight="1" x14ac:dyDescent="0.2"/>
    <row r="1398" spans="1:5" ht="15" customHeight="1" x14ac:dyDescent="0.2"/>
    <row r="1399" spans="1:5" ht="15" customHeight="1" x14ac:dyDescent="0.2"/>
    <row r="1400" spans="1:5" ht="15" customHeight="1" x14ac:dyDescent="0.2"/>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104" t="s">
        <v>385</v>
      </c>
    </row>
    <row r="1407" spans="1:5" ht="15" customHeight="1" x14ac:dyDescent="0.2">
      <c r="A1407" s="188" t="s">
        <v>246</v>
      </c>
      <c r="B1407" s="188"/>
      <c r="C1407" s="188"/>
      <c r="D1407" s="188"/>
      <c r="E1407" s="188"/>
    </row>
    <row r="1408" spans="1:5" ht="15" customHeight="1" x14ac:dyDescent="0.2">
      <c r="A1408" s="188"/>
      <c r="B1408" s="188"/>
      <c r="C1408" s="188"/>
      <c r="D1408" s="188"/>
      <c r="E1408" s="188"/>
    </row>
    <row r="1409" spans="1:5" ht="15" customHeight="1" x14ac:dyDescent="0.2">
      <c r="A1409" s="185" t="s">
        <v>386</v>
      </c>
      <c r="B1409" s="185"/>
      <c r="C1409" s="185"/>
      <c r="D1409" s="185"/>
      <c r="E1409" s="185"/>
    </row>
    <row r="1410" spans="1:5" ht="15" customHeight="1" x14ac:dyDescent="0.2">
      <c r="A1410" s="185"/>
      <c r="B1410" s="185"/>
      <c r="C1410" s="185"/>
      <c r="D1410" s="185"/>
      <c r="E1410" s="185"/>
    </row>
    <row r="1411" spans="1:5" ht="15" customHeight="1" x14ac:dyDescent="0.2">
      <c r="A1411" s="185"/>
      <c r="B1411" s="185"/>
      <c r="C1411" s="185"/>
      <c r="D1411" s="185"/>
      <c r="E1411" s="185"/>
    </row>
    <row r="1412" spans="1:5" ht="15" customHeight="1" x14ac:dyDescent="0.2">
      <c r="A1412" s="185"/>
      <c r="B1412" s="185"/>
      <c r="C1412" s="185"/>
      <c r="D1412" s="185"/>
      <c r="E1412" s="185"/>
    </row>
    <row r="1413" spans="1:5" ht="15" customHeight="1" x14ac:dyDescent="0.2">
      <c r="A1413" s="185"/>
      <c r="B1413" s="185"/>
      <c r="C1413" s="185"/>
      <c r="D1413" s="185"/>
      <c r="E1413" s="185"/>
    </row>
    <row r="1414" spans="1:5" ht="15" customHeight="1" x14ac:dyDescent="0.2">
      <c r="A1414" s="185"/>
      <c r="B1414" s="185"/>
      <c r="C1414" s="185"/>
      <c r="D1414" s="185"/>
      <c r="E1414" s="185"/>
    </row>
    <row r="1415" spans="1:5" ht="15" customHeight="1" x14ac:dyDescent="0.2">
      <c r="A1415" s="185"/>
      <c r="B1415" s="185"/>
      <c r="C1415" s="185"/>
      <c r="D1415" s="185"/>
      <c r="E1415" s="185"/>
    </row>
    <row r="1416" spans="1:5" ht="15" customHeight="1" x14ac:dyDescent="0.2">
      <c r="A1416" s="185"/>
      <c r="B1416" s="185"/>
      <c r="C1416" s="185"/>
      <c r="D1416" s="185"/>
      <c r="E1416" s="185"/>
    </row>
    <row r="1417" spans="1:5" ht="15" customHeight="1" x14ac:dyDescent="0.2">
      <c r="A1417" s="185"/>
      <c r="B1417" s="185"/>
      <c r="C1417" s="185"/>
      <c r="D1417" s="185"/>
      <c r="E1417" s="185"/>
    </row>
    <row r="1418" spans="1:5" ht="15" customHeight="1" x14ac:dyDescent="0.2"/>
    <row r="1419" spans="1:5" ht="15" customHeight="1" x14ac:dyDescent="0.25">
      <c r="A1419" s="39" t="s">
        <v>16</v>
      </c>
      <c r="B1419" s="40"/>
      <c r="C1419" s="40"/>
      <c r="D1419" s="40"/>
      <c r="E1419" s="59"/>
    </row>
    <row r="1420" spans="1:5" ht="15" customHeight="1" x14ac:dyDescent="0.2">
      <c r="A1420" s="41" t="s">
        <v>133</v>
      </c>
      <c r="B1420" s="138"/>
      <c r="C1420" s="138"/>
      <c r="D1420" s="138"/>
      <c r="E1420" s="59" t="s">
        <v>134</v>
      </c>
    </row>
    <row r="1421" spans="1:5" ht="15" customHeight="1" x14ac:dyDescent="0.2"/>
    <row r="1422" spans="1:5" ht="15" customHeight="1" x14ac:dyDescent="0.2">
      <c r="B1422" s="63" t="s">
        <v>61</v>
      </c>
      <c r="C1422" s="47" t="s">
        <v>48</v>
      </c>
      <c r="D1422" s="112" t="s">
        <v>49</v>
      </c>
      <c r="E1422" s="80" t="s">
        <v>50</v>
      </c>
    </row>
    <row r="1423" spans="1:5" ht="15" customHeight="1" x14ac:dyDescent="0.2">
      <c r="B1423" s="107">
        <v>301</v>
      </c>
      <c r="C1423" s="67"/>
      <c r="D1423" s="105" t="s">
        <v>136</v>
      </c>
      <c r="E1423" s="69">
        <v>-78303</v>
      </c>
    </row>
    <row r="1424" spans="1:5" ht="15" customHeight="1" x14ac:dyDescent="0.2">
      <c r="B1424" s="107">
        <v>307</v>
      </c>
      <c r="C1424" s="67"/>
      <c r="D1424" s="105" t="s">
        <v>136</v>
      </c>
      <c r="E1424" s="69">
        <v>78303</v>
      </c>
    </row>
    <row r="1425" spans="1:5" ht="15" customHeight="1" x14ac:dyDescent="0.2">
      <c r="B1425" s="139"/>
      <c r="C1425" s="55" t="s">
        <v>52</v>
      </c>
      <c r="D1425" s="114"/>
      <c r="E1425" s="115">
        <f>SUM(E1423:E1424)</f>
        <v>0</v>
      </c>
    </row>
    <row r="1426" spans="1:5" ht="15" customHeight="1" x14ac:dyDescent="0.2"/>
    <row r="1427" spans="1:5" ht="15" customHeight="1" x14ac:dyDescent="0.2"/>
    <row r="1428" spans="1:5" ht="15" customHeight="1" x14ac:dyDescent="0.25">
      <c r="A1428" s="104" t="s">
        <v>387</v>
      </c>
    </row>
    <row r="1429" spans="1:5" ht="15" customHeight="1" x14ac:dyDescent="0.2">
      <c r="A1429" s="188" t="s">
        <v>246</v>
      </c>
      <c r="B1429" s="188"/>
      <c r="C1429" s="188"/>
      <c r="D1429" s="188"/>
      <c r="E1429" s="188"/>
    </row>
    <row r="1430" spans="1:5" ht="15" customHeight="1" x14ac:dyDescent="0.2">
      <c r="A1430" s="188"/>
      <c r="B1430" s="188"/>
      <c r="C1430" s="188"/>
      <c r="D1430" s="188"/>
      <c r="E1430" s="188"/>
    </row>
    <row r="1431" spans="1:5" ht="15" customHeight="1" x14ac:dyDescent="0.2">
      <c r="A1431" s="185" t="s">
        <v>388</v>
      </c>
      <c r="B1431" s="185"/>
      <c r="C1431" s="185"/>
      <c r="D1431" s="185"/>
      <c r="E1431" s="185"/>
    </row>
    <row r="1432" spans="1:5" ht="15" customHeight="1" x14ac:dyDescent="0.2">
      <c r="A1432" s="185"/>
      <c r="B1432" s="185"/>
      <c r="C1432" s="185"/>
      <c r="D1432" s="185"/>
      <c r="E1432" s="185"/>
    </row>
    <row r="1433" spans="1:5" ht="15" customHeight="1" x14ac:dyDescent="0.2">
      <c r="A1433" s="185"/>
      <c r="B1433" s="185"/>
      <c r="C1433" s="185"/>
      <c r="D1433" s="185"/>
      <c r="E1433" s="185"/>
    </row>
    <row r="1434" spans="1:5" ht="15" customHeight="1" x14ac:dyDescent="0.2">
      <c r="A1434" s="185"/>
      <c r="B1434" s="185"/>
      <c r="C1434" s="185"/>
      <c r="D1434" s="185"/>
      <c r="E1434" s="185"/>
    </row>
    <row r="1435" spans="1:5" ht="15" customHeight="1" x14ac:dyDescent="0.2">
      <c r="A1435" s="185"/>
      <c r="B1435" s="185"/>
      <c r="C1435" s="185"/>
      <c r="D1435" s="185"/>
      <c r="E1435" s="185"/>
    </row>
    <row r="1436" spans="1:5" ht="15" customHeight="1" x14ac:dyDescent="0.2">
      <c r="A1436" s="185"/>
      <c r="B1436" s="185"/>
      <c r="C1436" s="185"/>
      <c r="D1436" s="185"/>
      <c r="E1436" s="185"/>
    </row>
    <row r="1437" spans="1:5" ht="15" customHeight="1" x14ac:dyDescent="0.2">
      <c r="A1437" s="185"/>
      <c r="B1437" s="185"/>
      <c r="C1437" s="185"/>
      <c r="D1437" s="185"/>
      <c r="E1437" s="185"/>
    </row>
    <row r="1438" spans="1:5" ht="15" customHeight="1" x14ac:dyDescent="0.2">
      <c r="A1438" s="185"/>
      <c r="B1438" s="185"/>
      <c r="C1438" s="185"/>
      <c r="D1438" s="185"/>
      <c r="E1438" s="185"/>
    </row>
    <row r="1439" spans="1:5" ht="15" customHeight="1" x14ac:dyDescent="0.2"/>
    <row r="1440" spans="1:5" ht="15" customHeight="1" x14ac:dyDescent="0.25">
      <c r="A1440" s="39" t="s">
        <v>16</v>
      </c>
      <c r="B1440" s="40"/>
      <c r="C1440" s="40"/>
      <c r="D1440" s="40"/>
      <c r="E1440" s="59"/>
    </row>
    <row r="1441" spans="1:5" ht="15" customHeight="1" x14ac:dyDescent="0.2">
      <c r="A1441" s="41" t="s">
        <v>133</v>
      </c>
      <c r="B1441" s="138"/>
      <c r="C1441" s="138"/>
      <c r="D1441" s="138"/>
      <c r="E1441" s="59" t="s">
        <v>134</v>
      </c>
    </row>
    <row r="1442" spans="1:5" ht="15" customHeight="1" x14ac:dyDescent="0.2"/>
    <row r="1443" spans="1:5" ht="15" customHeight="1" x14ac:dyDescent="0.2">
      <c r="B1443" s="63" t="s">
        <v>61</v>
      </c>
      <c r="C1443" s="47" t="s">
        <v>48</v>
      </c>
      <c r="D1443" s="112" t="s">
        <v>49</v>
      </c>
      <c r="E1443" s="80" t="s">
        <v>50</v>
      </c>
    </row>
    <row r="1444" spans="1:5" ht="15" customHeight="1" x14ac:dyDescent="0.2">
      <c r="B1444" s="107">
        <v>307</v>
      </c>
      <c r="C1444" s="67"/>
      <c r="D1444" s="105" t="s">
        <v>136</v>
      </c>
      <c r="E1444" s="69">
        <v>-69490</v>
      </c>
    </row>
    <row r="1445" spans="1:5" ht="15" customHeight="1" x14ac:dyDescent="0.2">
      <c r="B1445" s="107">
        <v>303</v>
      </c>
      <c r="C1445" s="67"/>
      <c r="D1445" s="105" t="s">
        <v>136</v>
      </c>
      <c r="E1445" s="69">
        <v>69490</v>
      </c>
    </row>
    <row r="1446" spans="1:5" ht="15" customHeight="1" x14ac:dyDescent="0.2">
      <c r="B1446" s="139"/>
      <c r="C1446" s="55" t="s">
        <v>52</v>
      </c>
      <c r="D1446" s="114"/>
      <c r="E1446" s="115">
        <f>SUM(E1444:E1445)</f>
        <v>0</v>
      </c>
    </row>
    <row r="1447" spans="1:5" ht="15" customHeight="1" x14ac:dyDescent="0.2"/>
    <row r="1448" spans="1:5" ht="15" customHeight="1" x14ac:dyDescent="0.2"/>
    <row r="1449" spans="1:5" ht="15" customHeight="1" x14ac:dyDescent="0.2"/>
    <row r="1450" spans="1:5" ht="15" customHeight="1" x14ac:dyDescent="0.2"/>
    <row r="1451" spans="1:5" ht="15" customHeight="1" x14ac:dyDescent="0.2"/>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
    <row r="1458" spans="1:5" ht="15" customHeight="1" x14ac:dyDescent="0.25">
      <c r="A1458" s="104" t="s">
        <v>389</v>
      </c>
    </row>
    <row r="1459" spans="1:5" ht="15" customHeight="1" x14ac:dyDescent="0.2">
      <c r="A1459" s="188" t="s">
        <v>246</v>
      </c>
      <c r="B1459" s="188"/>
      <c r="C1459" s="188"/>
      <c r="D1459" s="188"/>
      <c r="E1459" s="188"/>
    </row>
    <row r="1460" spans="1:5" ht="15" customHeight="1" x14ac:dyDescent="0.2">
      <c r="A1460" s="188"/>
      <c r="B1460" s="188"/>
      <c r="C1460" s="188"/>
      <c r="D1460" s="188"/>
      <c r="E1460" s="188"/>
    </row>
    <row r="1461" spans="1:5" ht="15" customHeight="1" x14ac:dyDescent="0.2">
      <c r="A1461" s="185" t="s">
        <v>390</v>
      </c>
      <c r="B1461" s="185"/>
      <c r="C1461" s="185"/>
      <c r="D1461" s="185"/>
      <c r="E1461" s="185"/>
    </row>
    <row r="1462" spans="1:5" ht="15" customHeight="1" x14ac:dyDescent="0.2">
      <c r="A1462" s="185"/>
      <c r="B1462" s="185"/>
      <c r="C1462" s="185"/>
      <c r="D1462" s="185"/>
      <c r="E1462" s="185"/>
    </row>
    <row r="1463" spans="1:5" ht="15" customHeight="1" x14ac:dyDescent="0.2">
      <c r="A1463" s="185"/>
      <c r="B1463" s="185"/>
      <c r="C1463" s="185"/>
      <c r="D1463" s="185"/>
      <c r="E1463" s="185"/>
    </row>
    <row r="1464" spans="1:5" ht="15" customHeight="1" x14ac:dyDescent="0.2">
      <c r="A1464" s="185"/>
      <c r="B1464" s="185"/>
      <c r="C1464" s="185"/>
      <c r="D1464" s="185"/>
      <c r="E1464" s="185"/>
    </row>
    <row r="1465" spans="1:5" ht="15" customHeight="1" x14ac:dyDescent="0.2">
      <c r="A1465" s="185"/>
      <c r="B1465" s="185"/>
      <c r="C1465" s="185"/>
      <c r="D1465" s="185"/>
      <c r="E1465" s="185"/>
    </row>
    <row r="1466" spans="1:5" ht="15" customHeight="1" x14ac:dyDescent="0.2">
      <c r="A1466" s="185"/>
      <c r="B1466" s="185"/>
      <c r="C1466" s="185"/>
      <c r="D1466" s="185"/>
      <c r="E1466" s="185"/>
    </row>
    <row r="1467" spans="1:5" ht="15" customHeight="1" x14ac:dyDescent="0.2">
      <c r="A1467" s="185"/>
      <c r="B1467" s="185"/>
      <c r="C1467" s="185"/>
      <c r="D1467" s="185"/>
      <c r="E1467" s="185"/>
    </row>
    <row r="1468" spans="1:5" ht="15" customHeight="1" x14ac:dyDescent="0.2">
      <c r="A1468" s="185"/>
      <c r="B1468" s="185"/>
      <c r="C1468" s="185"/>
      <c r="D1468" s="185"/>
      <c r="E1468" s="185"/>
    </row>
    <row r="1469" spans="1:5" ht="15" customHeight="1" x14ac:dyDescent="0.2"/>
    <row r="1470" spans="1:5" ht="15" customHeight="1" x14ac:dyDescent="0.25">
      <c r="A1470" s="39" t="s">
        <v>16</v>
      </c>
      <c r="B1470" s="40"/>
      <c r="C1470" s="40"/>
      <c r="D1470" s="40"/>
      <c r="E1470" s="59"/>
    </row>
    <row r="1471" spans="1:5" ht="15" customHeight="1" x14ac:dyDescent="0.2">
      <c r="A1471" s="41" t="s">
        <v>133</v>
      </c>
      <c r="B1471" s="138"/>
      <c r="C1471" s="138"/>
      <c r="D1471" s="138"/>
      <c r="E1471" s="59" t="s">
        <v>134</v>
      </c>
    </row>
    <row r="1472" spans="1:5" ht="15" customHeight="1" x14ac:dyDescent="0.2"/>
    <row r="1473" spans="1:5" ht="15" customHeight="1" x14ac:dyDescent="0.2">
      <c r="B1473" s="63" t="s">
        <v>61</v>
      </c>
      <c r="C1473" s="47" t="s">
        <v>48</v>
      </c>
      <c r="D1473" s="112" t="s">
        <v>49</v>
      </c>
      <c r="E1473" s="80" t="s">
        <v>50</v>
      </c>
    </row>
    <row r="1474" spans="1:5" ht="15" customHeight="1" x14ac:dyDescent="0.2">
      <c r="B1474" s="107">
        <v>307</v>
      </c>
      <c r="C1474" s="67"/>
      <c r="D1474" s="105" t="s">
        <v>136</v>
      </c>
      <c r="E1474" s="69">
        <v>-275000</v>
      </c>
    </row>
    <row r="1475" spans="1:5" ht="15" customHeight="1" x14ac:dyDescent="0.2">
      <c r="B1475" s="107">
        <v>10</v>
      </c>
      <c r="C1475" s="67"/>
      <c r="D1475" s="88" t="s">
        <v>248</v>
      </c>
      <c r="E1475" s="69">
        <v>275000</v>
      </c>
    </row>
    <row r="1476" spans="1:5" ht="15" customHeight="1" x14ac:dyDescent="0.2">
      <c r="B1476" s="139"/>
      <c r="C1476" s="55" t="s">
        <v>52</v>
      </c>
      <c r="D1476" s="114"/>
      <c r="E1476" s="115">
        <f>SUM(E1474:E1475)</f>
        <v>0</v>
      </c>
    </row>
    <row r="1477" spans="1:5" ht="15" customHeight="1" x14ac:dyDescent="0.2"/>
    <row r="1478" spans="1:5" ht="15" customHeight="1" x14ac:dyDescent="0.2"/>
    <row r="1479" spans="1:5" ht="15" customHeight="1" x14ac:dyDescent="0.25">
      <c r="A1479" s="104" t="s">
        <v>391</v>
      </c>
    </row>
    <row r="1480" spans="1:5" ht="15" customHeight="1" x14ac:dyDescent="0.2">
      <c r="A1480" s="188" t="s">
        <v>246</v>
      </c>
      <c r="B1480" s="188"/>
      <c r="C1480" s="188"/>
      <c r="D1480" s="188"/>
      <c r="E1480" s="188"/>
    </row>
    <row r="1481" spans="1:5" ht="15" customHeight="1" x14ac:dyDescent="0.2">
      <c r="A1481" s="188"/>
      <c r="B1481" s="188"/>
      <c r="C1481" s="188"/>
      <c r="D1481" s="188"/>
      <c r="E1481" s="188"/>
    </row>
    <row r="1482" spans="1:5" ht="15" customHeight="1" x14ac:dyDescent="0.2">
      <c r="A1482" s="185" t="s">
        <v>392</v>
      </c>
      <c r="B1482" s="185"/>
      <c r="C1482" s="185"/>
      <c r="D1482" s="185"/>
      <c r="E1482" s="185"/>
    </row>
    <row r="1483" spans="1:5" ht="15" customHeight="1" x14ac:dyDescent="0.2">
      <c r="A1483" s="185"/>
      <c r="B1483" s="185"/>
      <c r="C1483" s="185"/>
      <c r="D1483" s="185"/>
      <c r="E1483" s="185"/>
    </row>
    <row r="1484" spans="1:5" ht="15" customHeight="1" x14ac:dyDescent="0.2">
      <c r="A1484" s="185"/>
      <c r="B1484" s="185"/>
      <c r="C1484" s="185"/>
      <c r="D1484" s="185"/>
      <c r="E1484" s="185"/>
    </row>
    <row r="1485" spans="1:5" ht="15" customHeight="1" x14ac:dyDescent="0.2">
      <c r="A1485" s="185"/>
      <c r="B1485" s="185"/>
      <c r="C1485" s="185"/>
      <c r="D1485" s="185"/>
      <c r="E1485" s="185"/>
    </row>
    <row r="1486" spans="1:5" ht="15" customHeight="1" x14ac:dyDescent="0.2">
      <c r="A1486" s="185"/>
      <c r="B1486" s="185"/>
      <c r="C1486" s="185"/>
      <c r="D1486" s="185"/>
      <c r="E1486" s="185"/>
    </row>
    <row r="1487" spans="1:5" ht="15" customHeight="1" x14ac:dyDescent="0.2">
      <c r="A1487" s="185"/>
      <c r="B1487" s="185"/>
      <c r="C1487" s="185"/>
      <c r="D1487" s="185"/>
      <c r="E1487" s="185"/>
    </row>
    <row r="1488" spans="1:5" ht="15" customHeight="1" x14ac:dyDescent="0.2">
      <c r="A1488" s="185"/>
      <c r="B1488" s="185"/>
      <c r="C1488" s="185"/>
      <c r="D1488" s="185"/>
      <c r="E1488" s="185"/>
    </row>
    <row r="1489" spans="1:5" ht="15" customHeight="1" x14ac:dyDescent="0.2">
      <c r="A1489" s="185"/>
      <c r="B1489" s="185"/>
      <c r="C1489" s="185"/>
      <c r="D1489" s="185"/>
      <c r="E1489" s="185"/>
    </row>
    <row r="1490" spans="1:5" ht="15" customHeight="1" x14ac:dyDescent="0.2"/>
    <row r="1491" spans="1:5" ht="15" customHeight="1" x14ac:dyDescent="0.25">
      <c r="A1491" s="39" t="s">
        <v>16</v>
      </c>
      <c r="B1491" s="40"/>
      <c r="C1491" s="40"/>
      <c r="D1491" s="40"/>
      <c r="E1491" s="59"/>
    </row>
    <row r="1492" spans="1:5" ht="15" customHeight="1" x14ac:dyDescent="0.2">
      <c r="A1492" s="41" t="s">
        <v>133</v>
      </c>
      <c r="B1492" s="138"/>
      <c r="C1492" s="138"/>
      <c r="D1492" s="138"/>
      <c r="E1492" s="59" t="s">
        <v>134</v>
      </c>
    </row>
    <row r="1493" spans="1:5" ht="15" customHeight="1" x14ac:dyDescent="0.2"/>
    <row r="1494" spans="1:5" ht="15" customHeight="1" x14ac:dyDescent="0.2">
      <c r="B1494" s="63" t="s">
        <v>61</v>
      </c>
      <c r="C1494" s="47" t="s">
        <v>48</v>
      </c>
      <c r="D1494" s="112" t="s">
        <v>49</v>
      </c>
      <c r="E1494" s="80" t="s">
        <v>50</v>
      </c>
    </row>
    <row r="1495" spans="1:5" ht="15" customHeight="1" x14ac:dyDescent="0.2">
      <c r="B1495" s="107">
        <v>307</v>
      </c>
      <c r="C1495" s="67"/>
      <c r="D1495" s="105" t="s">
        <v>136</v>
      </c>
      <c r="E1495" s="69">
        <v>-120000</v>
      </c>
    </row>
    <row r="1496" spans="1:5" ht="15" customHeight="1" x14ac:dyDescent="0.2">
      <c r="B1496" s="107">
        <v>10</v>
      </c>
      <c r="C1496" s="67"/>
      <c r="D1496" s="105" t="s">
        <v>136</v>
      </c>
      <c r="E1496" s="69">
        <v>120000</v>
      </c>
    </row>
    <row r="1497" spans="1:5" ht="15" customHeight="1" x14ac:dyDescent="0.2">
      <c r="B1497" s="139"/>
      <c r="C1497" s="55" t="s">
        <v>52</v>
      </c>
      <c r="D1497" s="114"/>
      <c r="E1497" s="115">
        <f>SUM(E1495:E1496)</f>
        <v>0</v>
      </c>
    </row>
    <row r="1498" spans="1:5" ht="15" customHeight="1" x14ac:dyDescent="0.2"/>
    <row r="1499" spans="1:5" ht="15" customHeight="1" x14ac:dyDescent="0.2"/>
    <row r="1500" spans="1:5" ht="15" customHeight="1" x14ac:dyDescent="0.2"/>
    <row r="1501" spans="1:5" ht="15" customHeight="1" x14ac:dyDescent="0.2"/>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104" t="s">
        <v>393</v>
      </c>
    </row>
    <row r="1511" spans="1:5" ht="15" customHeight="1" x14ac:dyDescent="0.2">
      <c r="A1511" s="188" t="s">
        <v>246</v>
      </c>
      <c r="B1511" s="188"/>
      <c r="C1511" s="188"/>
      <c r="D1511" s="188"/>
      <c r="E1511" s="188"/>
    </row>
    <row r="1512" spans="1:5" ht="15" customHeight="1" x14ac:dyDescent="0.2">
      <c r="A1512" s="188"/>
      <c r="B1512" s="188"/>
      <c r="C1512" s="188"/>
      <c r="D1512" s="188"/>
      <c r="E1512" s="188"/>
    </row>
    <row r="1513" spans="1:5" ht="15" customHeight="1" x14ac:dyDescent="0.2">
      <c r="A1513" s="185" t="s">
        <v>394</v>
      </c>
      <c r="B1513" s="185"/>
      <c r="C1513" s="185"/>
      <c r="D1513" s="185"/>
      <c r="E1513" s="185"/>
    </row>
    <row r="1514" spans="1:5" ht="15" customHeight="1" x14ac:dyDescent="0.2">
      <c r="A1514" s="185"/>
      <c r="B1514" s="185"/>
      <c r="C1514" s="185"/>
      <c r="D1514" s="185"/>
      <c r="E1514" s="185"/>
    </row>
    <row r="1515" spans="1:5" ht="15" customHeight="1" x14ac:dyDescent="0.2">
      <c r="A1515" s="185"/>
      <c r="B1515" s="185"/>
      <c r="C1515" s="185"/>
      <c r="D1515" s="185"/>
      <c r="E1515" s="185"/>
    </row>
    <row r="1516" spans="1:5" ht="15" customHeight="1" x14ac:dyDescent="0.2">
      <c r="A1516" s="185"/>
      <c r="B1516" s="185"/>
      <c r="C1516" s="185"/>
      <c r="D1516" s="185"/>
      <c r="E1516" s="185"/>
    </row>
    <row r="1517" spans="1:5" ht="15" customHeight="1" x14ac:dyDescent="0.2">
      <c r="A1517" s="185"/>
      <c r="B1517" s="185"/>
      <c r="C1517" s="185"/>
      <c r="D1517" s="185"/>
      <c r="E1517" s="185"/>
    </row>
    <row r="1518" spans="1:5" ht="15" customHeight="1" x14ac:dyDescent="0.2">
      <c r="A1518" s="185"/>
      <c r="B1518" s="185"/>
      <c r="C1518" s="185"/>
      <c r="D1518" s="185"/>
      <c r="E1518" s="185"/>
    </row>
    <row r="1519" spans="1:5" ht="15" customHeight="1" x14ac:dyDescent="0.2">
      <c r="A1519" s="185"/>
      <c r="B1519" s="185"/>
      <c r="C1519" s="185"/>
      <c r="D1519" s="185"/>
      <c r="E1519" s="185"/>
    </row>
    <row r="1520" spans="1:5" ht="15" customHeight="1" x14ac:dyDescent="0.2">
      <c r="A1520" s="185"/>
      <c r="B1520" s="185"/>
      <c r="C1520" s="185"/>
      <c r="D1520" s="185"/>
      <c r="E1520" s="185"/>
    </row>
    <row r="1521" spans="1:5" ht="15" customHeight="1" x14ac:dyDescent="0.2"/>
    <row r="1522" spans="1:5" ht="15" customHeight="1" x14ac:dyDescent="0.25">
      <c r="A1522" s="39" t="s">
        <v>16</v>
      </c>
      <c r="B1522" s="40"/>
      <c r="C1522" s="40"/>
      <c r="D1522" s="40"/>
      <c r="E1522" s="59"/>
    </row>
    <row r="1523" spans="1:5" ht="15" customHeight="1" x14ac:dyDescent="0.2">
      <c r="A1523" s="41" t="s">
        <v>133</v>
      </c>
      <c r="B1523" s="138"/>
      <c r="C1523" s="138"/>
      <c r="D1523" s="138"/>
      <c r="E1523" s="59" t="s">
        <v>134</v>
      </c>
    </row>
    <row r="1524" spans="1:5" ht="15" customHeight="1" x14ac:dyDescent="0.2"/>
    <row r="1525" spans="1:5" ht="15" customHeight="1" x14ac:dyDescent="0.2">
      <c r="B1525" s="63" t="s">
        <v>61</v>
      </c>
      <c r="C1525" s="47" t="s">
        <v>48</v>
      </c>
      <c r="D1525" s="112" t="s">
        <v>49</v>
      </c>
      <c r="E1525" s="80" t="s">
        <v>50</v>
      </c>
    </row>
    <row r="1526" spans="1:5" ht="15" customHeight="1" x14ac:dyDescent="0.2">
      <c r="B1526" s="107">
        <v>307</v>
      </c>
      <c r="C1526" s="67"/>
      <c r="D1526" s="105" t="s">
        <v>136</v>
      </c>
      <c r="E1526" s="69">
        <v>-364000</v>
      </c>
    </row>
    <row r="1527" spans="1:5" ht="15" customHeight="1" x14ac:dyDescent="0.2">
      <c r="B1527" s="107">
        <v>10</v>
      </c>
      <c r="C1527" s="67"/>
      <c r="D1527" s="88" t="s">
        <v>248</v>
      </c>
      <c r="E1527" s="69">
        <v>364000</v>
      </c>
    </row>
    <row r="1528" spans="1:5" ht="15" customHeight="1" x14ac:dyDescent="0.2">
      <c r="B1528" s="139"/>
      <c r="C1528" s="55" t="s">
        <v>52</v>
      </c>
      <c r="D1528" s="114"/>
      <c r="E1528" s="115">
        <f>SUM(E1526:E1527)</f>
        <v>0</v>
      </c>
    </row>
    <row r="1529" spans="1:5" ht="15" customHeight="1" x14ac:dyDescent="0.2"/>
    <row r="1530" spans="1:5" ht="15" customHeight="1" x14ac:dyDescent="0.2"/>
    <row r="1531" spans="1:5" ht="15" customHeight="1" x14ac:dyDescent="0.25">
      <c r="A1531" s="104" t="s">
        <v>395</v>
      </c>
    </row>
    <row r="1532" spans="1:5" ht="15" customHeight="1" x14ac:dyDescent="0.2">
      <c r="A1532" s="188" t="s">
        <v>246</v>
      </c>
      <c r="B1532" s="188"/>
      <c r="C1532" s="188"/>
      <c r="D1532" s="188"/>
      <c r="E1532" s="188"/>
    </row>
    <row r="1533" spans="1:5" ht="15" customHeight="1" x14ac:dyDescent="0.2">
      <c r="A1533" s="188"/>
      <c r="B1533" s="188"/>
      <c r="C1533" s="188"/>
      <c r="D1533" s="188"/>
      <c r="E1533" s="188"/>
    </row>
    <row r="1534" spans="1:5" ht="15" customHeight="1" x14ac:dyDescent="0.2">
      <c r="A1534" s="185" t="s">
        <v>396</v>
      </c>
      <c r="B1534" s="185"/>
      <c r="C1534" s="185"/>
      <c r="D1534" s="185"/>
      <c r="E1534" s="185"/>
    </row>
    <row r="1535" spans="1:5" ht="15" customHeight="1" x14ac:dyDescent="0.2">
      <c r="A1535" s="185"/>
      <c r="B1535" s="185"/>
      <c r="C1535" s="185"/>
      <c r="D1535" s="185"/>
      <c r="E1535" s="185"/>
    </row>
    <row r="1536" spans="1:5" ht="15" customHeight="1" x14ac:dyDescent="0.2">
      <c r="A1536" s="185"/>
      <c r="B1536" s="185"/>
      <c r="C1536" s="185"/>
      <c r="D1536" s="185"/>
      <c r="E1536" s="185"/>
    </row>
    <row r="1537" spans="1:5" ht="15" customHeight="1" x14ac:dyDescent="0.2">
      <c r="A1537" s="185"/>
      <c r="B1537" s="185"/>
      <c r="C1537" s="185"/>
      <c r="D1537" s="185"/>
      <c r="E1537" s="185"/>
    </row>
    <row r="1538" spans="1:5" ht="15" customHeight="1" x14ac:dyDescent="0.2">
      <c r="A1538" s="185"/>
      <c r="B1538" s="185"/>
      <c r="C1538" s="185"/>
      <c r="D1538" s="185"/>
      <c r="E1538" s="185"/>
    </row>
    <row r="1539" spans="1:5" ht="15" customHeight="1" x14ac:dyDescent="0.2">
      <c r="A1539" s="185"/>
      <c r="B1539" s="185"/>
      <c r="C1539" s="185"/>
      <c r="D1539" s="185"/>
      <c r="E1539" s="185"/>
    </row>
    <row r="1540" spans="1:5" ht="15" customHeight="1" x14ac:dyDescent="0.2">
      <c r="A1540" s="185"/>
      <c r="B1540" s="185"/>
      <c r="C1540" s="185"/>
      <c r="D1540" s="185"/>
      <c r="E1540" s="185"/>
    </row>
    <row r="1541" spans="1:5" ht="15" customHeight="1" x14ac:dyDescent="0.2">
      <c r="A1541" s="185"/>
      <c r="B1541" s="185"/>
      <c r="C1541" s="185"/>
      <c r="D1541" s="185"/>
      <c r="E1541" s="185"/>
    </row>
    <row r="1542" spans="1:5" ht="15" customHeight="1" x14ac:dyDescent="0.2"/>
    <row r="1543" spans="1:5" ht="15" customHeight="1" x14ac:dyDescent="0.25">
      <c r="A1543" s="39" t="s">
        <v>16</v>
      </c>
      <c r="B1543" s="40"/>
      <c r="C1543" s="40"/>
      <c r="D1543" s="40"/>
      <c r="E1543" s="59"/>
    </row>
    <row r="1544" spans="1:5" ht="15" customHeight="1" x14ac:dyDescent="0.2">
      <c r="A1544" s="41" t="s">
        <v>133</v>
      </c>
      <c r="B1544" s="138"/>
      <c r="C1544" s="138"/>
      <c r="D1544" s="138"/>
      <c r="E1544" s="59" t="s">
        <v>134</v>
      </c>
    </row>
    <row r="1545" spans="1:5" ht="15" customHeight="1" x14ac:dyDescent="0.2"/>
    <row r="1546" spans="1:5" ht="15" customHeight="1" x14ac:dyDescent="0.2">
      <c r="B1546" s="63" t="s">
        <v>61</v>
      </c>
      <c r="C1546" s="47" t="s">
        <v>48</v>
      </c>
      <c r="D1546" s="112" t="s">
        <v>49</v>
      </c>
      <c r="E1546" s="80" t="s">
        <v>50</v>
      </c>
    </row>
    <row r="1547" spans="1:5" ht="15" customHeight="1" x14ac:dyDescent="0.2">
      <c r="B1547" s="107">
        <v>307</v>
      </c>
      <c r="C1547" s="67"/>
      <c r="D1547" s="105" t="s">
        <v>136</v>
      </c>
      <c r="E1547" s="69">
        <v>-200000</v>
      </c>
    </row>
    <row r="1548" spans="1:5" ht="15" customHeight="1" x14ac:dyDescent="0.2">
      <c r="B1548" s="107">
        <v>11</v>
      </c>
      <c r="C1548" s="67"/>
      <c r="D1548" s="88" t="s">
        <v>248</v>
      </c>
      <c r="E1548" s="69">
        <v>200000</v>
      </c>
    </row>
    <row r="1549" spans="1:5" ht="15" customHeight="1" x14ac:dyDescent="0.2">
      <c r="B1549" s="139"/>
      <c r="C1549" s="55" t="s">
        <v>52</v>
      </c>
      <c r="D1549" s="114"/>
      <c r="E1549" s="115">
        <f>SUM(E1547:E1548)</f>
        <v>0</v>
      </c>
    </row>
    <row r="1550" spans="1:5" ht="15" customHeight="1" x14ac:dyDescent="0.2"/>
    <row r="1551" spans="1:5" ht="15" customHeight="1" x14ac:dyDescent="0.2"/>
    <row r="1552" spans="1:5" ht="15" customHeight="1" x14ac:dyDescent="0.2"/>
    <row r="1553" spans="1:5" ht="15" customHeight="1" x14ac:dyDescent="0.2"/>
    <row r="1554" spans="1:5" ht="15" customHeight="1" x14ac:dyDescent="0.2"/>
    <row r="1555" spans="1:5" ht="15" customHeight="1" x14ac:dyDescent="0.2"/>
    <row r="1556" spans="1:5" ht="15" customHeight="1" x14ac:dyDescent="0.2"/>
    <row r="1557" spans="1:5" ht="15" customHeight="1" x14ac:dyDescent="0.2"/>
    <row r="1558" spans="1:5" ht="15" customHeight="1" x14ac:dyDescent="0.2"/>
    <row r="1559" spans="1:5" ht="15" customHeight="1" x14ac:dyDescent="0.2"/>
    <row r="1560" spans="1:5" ht="15" customHeight="1" x14ac:dyDescent="0.2"/>
    <row r="1561" spans="1:5" ht="15" customHeight="1" x14ac:dyDescent="0.2"/>
    <row r="1562" spans="1:5" ht="15" customHeight="1" x14ac:dyDescent="0.25">
      <c r="A1562" s="104" t="s">
        <v>397</v>
      </c>
    </row>
    <row r="1563" spans="1:5" ht="15" customHeight="1" x14ac:dyDescent="0.2">
      <c r="A1563" s="188" t="s">
        <v>246</v>
      </c>
      <c r="B1563" s="188"/>
      <c r="C1563" s="188"/>
      <c r="D1563" s="188"/>
      <c r="E1563" s="188"/>
    </row>
    <row r="1564" spans="1:5" ht="15" customHeight="1" x14ac:dyDescent="0.2">
      <c r="A1564" s="188"/>
      <c r="B1564" s="188"/>
      <c r="C1564" s="188"/>
      <c r="D1564" s="188"/>
      <c r="E1564" s="188"/>
    </row>
    <row r="1565" spans="1:5" ht="15" customHeight="1" x14ac:dyDescent="0.2">
      <c r="A1565" s="185" t="s">
        <v>398</v>
      </c>
      <c r="B1565" s="185"/>
      <c r="C1565" s="185"/>
      <c r="D1565" s="185"/>
      <c r="E1565" s="185"/>
    </row>
    <row r="1566" spans="1:5" ht="15" customHeight="1" x14ac:dyDescent="0.2">
      <c r="A1566" s="185"/>
      <c r="B1566" s="185"/>
      <c r="C1566" s="185"/>
      <c r="D1566" s="185"/>
      <c r="E1566" s="185"/>
    </row>
    <row r="1567" spans="1:5" ht="15" customHeight="1" x14ac:dyDescent="0.2">
      <c r="A1567" s="185"/>
      <c r="B1567" s="185"/>
      <c r="C1567" s="185"/>
      <c r="D1567" s="185"/>
      <c r="E1567" s="185"/>
    </row>
    <row r="1568" spans="1:5" ht="15" customHeight="1" x14ac:dyDescent="0.2">
      <c r="A1568" s="185"/>
      <c r="B1568" s="185"/>
      <c r="C1568" s="185"/>
      <c r="D1568" s="185"/>
      <c r="E1568" s="185"/>
    </row>
    <row r="1569" spans="1:5" ht="15" customHeight="1" x14ac:dyDescent="0.2">
      <c r="A1569" s="185"/>
      <c r="B1569" s="185"/>
      <c r="C1569" s="185"/>
      <c r="D1569" s="185"/>
      <c r="E1569" s="185"/>
    </row>
    <row r="1570" spans="1:5" ht="15" customHeight="1" x14ac:dyDescent="0.2">
      <c r="A1570" s="185"/>
      <c r="B1570" s="185"/>
      <c r="C1570" s="185"/>
      <c r="D1570" s="185"/>
      <c r="E1570" s="185"/>
    </row>
    <row r="1571" spans="1:5" ht="15" customHeight="1" x14ac:dyDescent="0.2">
      <c r="A1571" s="185"/>
      <c r="B1571" s="185"/>
      <c r="C1571" s="185"/>
      <c r="D1571" s="185"/>
      <c r="E1571" s="185"/>
    </row>
    <row r="1572" spans="1:5" ht="15" customHeight="1" x14ac:dyDescent="0.2">
      <c r="A1572" s="185"/>
      <c r="B1572" s="185"/>
      <c r="C1572" s="185"/>
      <c r="D1572" s="185"/>
      <c r="E1572" s="185"/>
    </row>
    <row r="1573" spans="1:5" ht="15" customHeight="1" x14ac:dyDescent="0.2"/>
    <row r="1574" spans="1:5" ht="15" customHeight="1" x14ac:dyDescent="0.25">
      <c r="A1574" s="39" t="s">
        <v>16</v>
      </c>
      <c r="B1574" s="40"/>
      <c r="C1574" s="40"/>
      <c r="D1574" s="40"/>
      <c r="E1574" s="59"/>
    </row>
    <row r="1575" spans="1:5" ht="15" customHeight="1" x14ac:dyDescent="0.2">
      <c r="A1575" s="41" t="s">
        <v>133</v>
      </c>
      <c r="B1575" s="138"/>
      <c r="C1575" s="138"/>
      <c r="D1575" s="138"/>
      <c r="E1575" s="59" t="s">
        <v>134</v>
      </c>
    </row>
    <row r="1576" spans="1:5" ht="15" customHeight="1" x14ac:dyDescent="0.2"/>
    <row r="1577" spans="1:5" ht="15" customHeight="1" x14ac:dyDescent="0.2">
      <c r="B1577" s="63" t="s">
        <v>61</v>
      </c>
      <c r="C1577" s="47" t="s">
        <v>48</v>
      </c>
      <c r="D1577" s="112" t="s">
        <v>49</v>
      </c>
      <c r="E1577" s="80" t="s">
        <v>50</v>
      </c>
    </row>
    <row r="1578" spans="1:5" ht="15" customHeight="1" x14ac:dyDescent="0.2">
      <c r="B1578" s="107">
        <v>10</v>
      </c>
      <c r="C1578" s="67"/>
      <c r="D1578" s="105" t="s">
        <v>136</v>
      </c>
      <c r="E1578" s="69">
        <v>-400000</v>
      </c>
    </row>
    <row r="1579" spans="1:5" ht="15" customHeight="1" x14ac:dyDescent="0.2">
      <c r="B1579" s="107">
        <v>10</v>
      </c>
      <c r="C1579" s="67"/>
      <c r="D1579" s="88" t="s">
        <v>248</v>
      </c>
      <c r="E1579" s="69">
        <v>400000</v>
      </c>
    </row>
    <row r="1580" spans="1:5" ht="15" customHeight="1" x14ac:dyDescent="0.2">
      <c r="B1580" s="139"/>
      <c r="C1580" s="55" t="s">
        <v>52</v>
      </c>
      <c r="D1580" s="114"/>
      <c r="E1580" s="115">
        <f>SUM(E1578:E1579)</f>
        <v>0</v>
      </c>
    </row>
    <row r="1581" spans="1:5" ht="15" customHeight="1" x14ac:dyDescent="0.2"/>
    <row r="1582" spans="1:5" ht="15" customHeight="1" x14ac:dyDescent="0.2"/>
    <row r="1583" spans="1:5" ht="15" customHeight="1" x14ac:dyDescent="0.25">
      <c r="A1583" s="104" t="s">
        <v>399</v>
      </c>
    </row>
    <row r="1584" spans="1:5" ht="15" customHeight="1" x14ac:dyDescent="0.2">
      <c r="A1584" s="188" t="s">
        <v>246</v>
      </c>
      <c r="B1584" s="188"/>
      <c r="C1584" s="188"/>
      <c r="D1584" s="188"/>
      <c r="E1584" s="188"/>
    </row>
    <row r="1585" spans="1:5" ht="15" customHeight="1" x14ac:dyDescent="0.2">
      <c r="A1585" s="188"/>
      <c r="B1585" s="188"/>
      <c r="C1585" s="188"/>
      <c r="D1585" s="188"/>
      <c r="E1585" s="188"/>
    </row>
    <row r="1586" spans="1:5" ht="15" customHeight="1" x14ac:dyDescent="0.2">
      <c r="A1586" s="185" t="s">
        <v>400</v>
      </c>
      <c r="B1586" s="185"/>
      <c r="C1586" s="185"/>
      <c r="D1586" s="185"/>
      <c r="E1586" s="185"/>
    </row>
    <row r="1587" spans="1:5" ht="15" customHeight="1" x14ac:dyDescent="0.2">
      <c r="A1587" s="185"/>
      <c r="B1587" s="185"/>
      <c r="C1587" s="185"/>
      <c r="D1587" s="185"/>
      <c r="E1587" s="185"/>
    </row>
    <row r="1588" spans="1:5" ht="15" customHeight="1" x14ac:dyDescent="0.2">
      <c r="A1588" s="185"/>
      <c r="B1588" s="185"/>
      <c r="C1588" s="185"/>
      <c r="D1588" s="185"/>
      <c r="E1588" s="185"/>
    </row>
    <row r="1589" spans="1:5" ht="15" customHeight="1" x14ac:dyDescent="0.2">
      <c r="A1589" s="185"/>
      <c r="B1589" s="185"/>
      <c r="C1589" s="185"/>
      <c r="D1589" s="185"/>
      <c r="E1589" s="185"/>
    </row>
    <row r="1590" spans="1:5" ht="15" customHeight="1" x14ac:dyDescent="0.2">
      <c r="A1590" s="185"/>
      <c r="B1590" s="185"/>
      <c r="C1590" s="185"/>
      <c r="D1590" s="185"/>
      <c r="E1590" s="185"/>
    </row>
    <row r="1591" spans="1:5" ht="15" customHeight="1" x14ac:dyDescent="0.2">
      <c r="A1591" s="185"/>
      <c r="B1591" s="185"/>
      <c r="C1591" s="185"/>
      <c r="D1591" s="185"/>
      <c r="E1591" s="185"/>
    </row>
    <row r="1592" spans="1:5" ht="15" customHeight="1" x14ac:dyDescent="0.2">
      <c r="A1592" s="185"/>
      <c r="B1592" s="185"/>
      <c r="C1592" s="185"/>
      <c r="D1592" s="185"/>
      <c r="E1592" s="185"/>
    </row>
    <row r="1593" spans="1:5" ht="15" customHeight="1" x14ac:dyDescent="0.2">
      <c r="A1593" s="185"/>
      <c r="B1593" s="185"/>
      <c r="C1593" s="185"/>
      <c r="D1593" s="185"/>
      <c r="E1593" s="185"/>
    </row>
    <row r="1594" spans="1:5" ht="15" customHeight="1" x14ac:dyDescent="0.2">
      <c r="A1594" s="185"/>
      <c r="B1594" s="185"/>
      <c r="C1594" s="185"/>
      <c r="D1594" s="185"/>
      <c r="E1594" s="185"/>
    </row>
    <row r="1595" spans="1:5" ht="15" customHeight="1" x14ac:dyDescent="0.2"/>
    <row r="1596" spans="1:5" ht="15" customHeight="1" x14ac:dyDescent="0.25">
      <c r="A1596" s="39" t="s">
        <v>16</v>
      </c>
      <c r="B1596" s="40"/>
      <c r="C1596" s="40"/>
      <c r="D1596" s="40"/>
      <c r="E1596" s="59"/>
    </row>
    <row r="1597" spans="1:5" ht="15" customHeight="1" x14ac:dyDescent="0.2">
      <c r="A1597" s="41" t="s">
        <v>133</v>
      </c>
      <c r="B1597" s="138"/>
      <c r="C1597" s="138"/>
      <c r="D1597" s="138"/>
      <c r="E1597" s="59" t="s">
        <v>134</v>
      </c>
    </row>
    <row r="1598" spans="1:5" ht="15" customHeight="1" x14ac:dyDescent="0.2"/>
    <row r="1599" spans="1:5" ht="15" customHeight="1" x14ac:dyDescent="0.2">
      <c r="B1599" s="63" t="s">
        <v>61</v>
      </c>
      <c r="C1599" s="47" t="s">
        <v>48</v>
      </c>
      <c r="D1599" s="112" t="s">
        <v>49</v>
      </c>
      <c r="E1599" s="80" t="s">
        <v>50</v>
      </c>
    </row>
    <row r="1600" spans="1:5" ht="15" customHeight="1" x14ac:dyDescent="0.2">
      <c r="B1600" s="107">
        <v>137.13300000000001</v>
      </c>
      <c r="C1600" s="67"/>
      <c r="D1600" s="105" t="s">
        <v>136</v>
      </c>
      <c r="E1600" s="69">
        <v>-3159581</v>
      </c>
    </row>
    <row r="1601" spans="1:5" ht="15" customHeight="1" x14ac:dyDescent="0.2">
      <c r="B1601" s="107">
        <v>130</v>
      </c>
      <c r="C1601" s="67"/>
      <c r="D1601" s="105" t="s">
        <v>136</v>
      </c>
      <c r="E1601" s="69">
        <v>3159581</v>
      </c>
    </row>
    <row r="1602" spans="1:5" ht="15" customHeight="1" x14ac:dyDescent="0.2">
      <c r="B1602" s="139"/>
      <c r="C1602" s="55" t="s">
        <v>52</v>
      </c>
      <c r="D1602" s="114"/>
      <c r="E1602" s="115">
        <f>SUM(E1600:E1601)</f>
        <v>0</v>
      </c>
    </row>
    <row r="1603" spans="1:5" ht="15" customHeight="1" x14ac:dyDescent="0.2"/>
    <row r="1604" spans="1:5" ht="15" customHeight="1" x14ac:dyDescent="0.2"/>
    <row r="1605" spans="1:5" ht="15" customHeight="1" x14ac:dyDescent="0.2"/>
    <row r="1606" spans="1:5" ht="15" customHeight="1" x14ac:dyDescent="0.2"/>
    <row r="1607" spans="1:5" ht="15" customHeight="1" x14ac:dyDescent="0.2"/>
    <row r="1608" spans="1:5" ht="15" customHeight="1" x14ac:dyDescent="0.2"/>
    <row r="1609" spans="1:5" ht="15" customHeight="1" x14ac:dyDescent="0.2"/>
    <row r="1610" spans="1:5" ht="15" customHeight="1" x14ac:dyDescent="0.2"/>
    <row r="1611" spans="1:5" ht="15" customHeight="1" x14ac:dyDescent="0.2"/>
    <row r="1612" spans="1:5" ht="15" customHeight="1" x14ac:dyDescent="0.2"/>
    <row r="1613" spans="1:5" ht="15" customHeight="1" x14ac:dyDescent="0.2"/>
    <row r="1614" spans="1:5" ht="15" customHeight="1" x14ac:dyDescent="0.25">
      <c r="A1614" s="104" t="s">
        <v>401</v>
      </c>
    </row>
    <row r="1615" spans="1:5" ht="15" customHeight="1" x14ac:dyDescent="0.2">
      <c r="A1615" s="188" t="s">
        <v>246</v>
      </c>
      <c r="B1615" s="188"/>
      <c r="C1615" s="188"/>
      <c r="D1615" s="188"/>
      <c r="E1615" s="188"/>
    </row>
    <row r="1616" spans="1:5" ht="15" customHeight="1" x14ac:dyDescent="0.2">
      <c r="A1616" s="188"/>
      <c r="B1616" s="188"/>
      <c r="C1616" s="188"/>
      <c r="D1616" s="188"/>
      <c r="E1616" s="188"/>
    </row>
    <row r="1617" spans="1:5" ht="15" customHeight="1" x14ac:dyDescent="0.2">
      <c r="A1617" s="185" t="s">
        <v>402</v>
      </c>
      <c r="B1617" s="185"/>
      <c r="C1617" s="185"/>
      <c r="D1617" s="185"/>
      <c r="E1617" s="185"/>
    </row>
    <row r="1618" spans="1:5" ht="15" customHeight="1" x14ac:dyDescent="0.2">
      <c r="A1618" s="185"/>
      <c r="B1618" s="185"/>
      <c r="C1618" s="185"/>
      <c r="D1618" s="185"/>
      <c r="E1618" s="185"/>
    </row>
    <row r="1619" spans="1:5" ht="15" customHeight="1" x14ac:dyDescent="0.2">
      <c r="A1619" s="185"/>
      <c r="B1619" s="185"/>
      <c r="C1619" s="185"/>
      <c r="D1619" s="185"/>
      <c r="E1619" s="185"/>
    </row>
    <row r="1620" spans="1:5" ht="15" customHeight="1" x14ac:dyDescent="0.2">
      <c r="A1620" s="185"/>
      <c r="B1620" s="185"/>
      <c r="C1620" s="185"/>
      <c r="D1620" s="185"/>
      <c r="E1620" s="185"/>
    </row>
    <row r="1621" spans="1:5" ht="15" customHeight="1" x14ac:dyDescent="0.2">
      <c r="A1621" s="185"/>
      <c r="B1621" s="185"/>
      <c r="C1621" s="185"/>
      <c r="D1621" s="185"/>
      <c r="E1621" s="185"/>
    </row>
    <row r="1622" spans="1:5" ht="15" customHeight="1" x14ac:dyDescent="0.2">
      <c r="A1622" s="185"/>
      <c r="B1622" s="185"/>
      <c r="C1622" s="185"/>
      <c r="D1622" s="185"/>
      <c r="E1622" s="185"/>
    </row>
    <row r="1623" spans="1:5" ht="15" customHeight="1" x14ac:dyDescent="0.2">
      <c r="A1623" s="185"/>
      <c r="B1623" s="185"/>
      <c r="C1623" s="185"/>
      <c r="D1623" s="185"/>
      <c r="E1623" s="185"/>
    </row>
    <row r="1624" spans="1:5" ht="15" customHeight="1" x14ac:dyDescent="0.2">
      <c r="A1624" s="185"/>
      <c r="B1624" s="185"/>
      <c r="C1624" s="185"/>
      <c r="D1624" s="185"/>
      <c r="E1624" s="185"/>
    </row>
    <row r="1625" spans="1:5" ht="15" customHeight="1" x14ac:dyDescent="0.2"/>
    <row r="1626" spans="1:5" ht="15" customHeight="1" x14ac:dyDescent="0.25">
      <c r="A1626" s="39" t="s">
        <v>16</v>
      </c>
      <c r="B1626" s="40"/>
      <c r="C1626" s="40"/>
      <c r="D1626" s="40"/>
      <c r="E1626" s="59"/>
    </row>
    <row r="1627" spans="1:5" ht="15" customHeight="1" x14ac:dyDescent="0.2">
      <c r="A1627" s="41" t="s">
        <v>133</v>
      </c>
      <c r="B1627" s="138"/>
      <c r="C1627" s="138"/>
      <c r="D1627" s="138"/>
      <c r="E1627" s="59" t="s">
        <v>134</v>
      </c>
    </row>
    <row r="1628" spans="1:5" ht="15" customHeight="1" x14ac:dyDescent="0.2"/>
    <row r="1629" spans="1:5" ht="15" customHeight="1" x14ac:dyDescent="0.2">
      <c r="B1629" s="63" t="s">
        <v>61</v>
      </c>
      <c r="C1629" s="47" t="s">
        <v>48</v>
      </c>
      <c r="D1629" s="112" t="s">
        <v>49</v>
      </c>
      <c r="E1629" s="80" t="s">
        <v>50</v>
      </c>
    </row>
    <row r="1630" spans="1:5" ht="15" customHeight="1" x14ac:dyDescent="0.2">
      <c r="B1630" s="107">
        <v>307</v>
      </c>
      <c r="C1630" s="67"/>
      <c r="D1630" s="105" t="s">
        <v>136</v>
      </c>
      <c r="E1630" s="69">
        <v>-121909.77</v>
      </c>
    </row>
    <row r="1631" spans="1:5" ht="15" customHeight="1" x14ac:dyDescent="0.2">
      <c r="B1631" s="107">
        <v>880</v>
      </c>
      <c r="C1631" s="67"/>
      <c r="D1631" s="88" t="s">
        <v>136</v>
      </c>
      <c r="E1631" s="69">
        <v>121909.77</v>
      </c>
    </row>
    <row r="1632" spans="1:5" ht="15" customHeight="1" x14ac:dyDescent="0.2">
      <c r="B1632" s="139"/>
      <c r="C1632" s="55" t="s">
        <v>52</v>
      </c>
      <c r="D1632" s="114"/>
      <c r="E1632" s="115">
        <f>SUM(E1630:E1631)</f>
        <v>0</v>
      </c>
    </row>
    <row r="1633" spans="1:5" ht="15" customHeight="1" x14ac:dyDescent="0.2"/>
    <row r="1634" spans="1:5" ht="15" customHeight="1" x14ac:dyDescent="0.2"/>
    <row r="1635" spans="1:5" ht="15" customHeight="1" x14ac:dyDescent="0.25">
      <c r="A1635" s="104" t="s">
        <v>403</v>
      </c>
    </row>
    <row r="1636" spans="1:5" ht="15" customHeight="1" x14ac:dyDescent="0.2">
      <c r="A1636" s="189" t="s">
        <v>228</v>
      </c>
      <c r="B1636" s="189"/>
      <c r="C1636" s="189"/>
      <c r="D1636" s="189"/>
      <c r="E1636" s="189"/>
    </row>
    <row r="1637" spans="1:5" ht="15" customHeight="1" x14ac:dyDescent="0.2">
      <c r="A1637" s="189"/>
      <c r="B1637" s="189"/>
      <c r="C1637" s="189"/>
      <c r="D1637" s="189"/>
      <c r="E1637" s="189"/>
    </row>
    <row r="1638" spans="1:5" ht="15" customHeight="1" x14ac:dyDescent="0.2">
      <c r="A1638" s="185" t="s">
        <v>404</v>
      </c>
      <c r="B1638" s="185"/>
      <c r="C1638" s="185"/>
      <c r="D1638" s="185"/>
      <c r="E1638" s="185"/>
    </row>
    <row r="1639" spans="1:5" ht="15" customHeight="1" x14ac:dyDescent="0.2">
      <c r="A1639" s="185"/>
      <c r="B1639" s="185"/>
      <c r="C1639" s="185"/>
      <c r="D1639" s="185"/>
      <c r="E1639" s="185"/>
    </row>
    <row r="1640" spans="1:5" ht="15" customHeight="1" x14ac:dyDescent="0.2">
      <c r="A1640" s="185"/>
      <c r="B1640" s="185"/>
      <c r="C1640" s="185"/>
      <c r="D1640" s="185"/>
      <c r="E1640" s="185"/>
    </row>
    <row r="1641" spans="1:5" ht="15" customHeight="1" x14ac:dyDescent="0.2">
      <c r="A1641" s="185"/>
      <c r="B1641" s="185"/>
      <c r="C1641" s="185"/>
      <c r="D1641" s="185"/>
      <c r="E1641" s="185"/>
    </row>
    <row r="1642" spans="1:5" ht="15" customHeight="1" x14ac:dyDescent="0.2">
      <c r="A1642" s="185"/>
      <c r="B1642" s="185"/>
      <c r="C1642" s="185"/>
      <c r="D1642" s="185"/>
      <c r="E1642" s="185"/>
    </row>
    <row r="1643" spans="1:5" ht="15" customHeight="1" x14ac:dyDescent="0.2">
      <c r="A1643" s="185"/>
      <c r="B1643" s="185"/>
      <c r="C1643" s="185"/>
      <c r="D1643" s="185"/>
      <c r="E1643" s="185"/>
    </row>
    <row r="1644" spans="1:5" ht="15" customHeight="1" x14ac:dyDescent="0.2">
      <c r="A1644" s="40"/>
      <c r="B1644" s="150"/>
      <c r="C1644" s="152"/>
      <c r="D1644" s="40"/>
      <c r="E1644" s="153"/>
    </row>
    <row r="1645" spans="1:5" ht="15" customHeight="1" x14ac:dyDescent="0.25">
      <c r="A1645" s="58" t="s">
        <v>16</v>
      </c>
      <c r="B1645" s="54"/>
      <c r="C1645" s="54"/>
      <c r="D1645" s="59"/>
      <c r="E1645" s="59"/>
    </row>
    <row r="1646" spans="1:5" ht="15" customHeight="1" x14ac:dyDescent="0.2">
      <c r="A1646" s="85" t="s">
        <v>102</v>
      </c>
      <c r="B1646" s="54"/>
      <c r="C1646" s="54"/>
      <c r="D1646" s="54"/>
      <c r="E1646" s="78" t="s">
        <v>230</v>
      </c>
    </row>
    <row r="1647" spans="1:5" ht="15" customHeight="1" x14ac:dyDescent="0.25">
      <c r="A1647" s="155"/>
      <c r="B1647" s="156"/>
      <c r="C1647" s="54"/>
      <c r="D1647" s="60"/>
      <c r="E1647" s="62"/>
    </row>
    <row r="1648" spans="1:5" ht="15" customHeight="1" x14ac:dyDescent="0.25">
      <c r="A1648" s="37"/>
      <c r="B1648" s="47" t="s">
        <v>231</v>
      </c>
      <c r="C1648" s="47" t="s">
        <v>48</v>
      </c>
      <c r="D1648" s="48" t="s">
        <v>55</v>
      </c>
      <c r="E1648" s="63" t="s">
        <v>50</v>
      </c>
    </row>
    <row r="1649" spans="1:5" ht="15" customHeight="1" x14ac:dyDescent="0.25">
      <c r="A1649" s="37"/>
      <c r="B1649" s="107">
        <v>11</v>
      </c>
      <c r="C1649" s="67"/>
      <c r="D1649" s="88" t="s">
        <v>140</v>
      </c>
      <c r="E1649" s="69">
        <v>-5000000</v>
      </c>
    </row>
    <row r="1650" spans="1:5" ht="15" customHeight="1" x14ac:dyDescent="0.25">
      <c r="A1650" s="37"/>
      <c r="B1650" s="107">
        <v>10</v>
      </c>
      <c r="C1650" s="67"/>
      <c r="D1650" s="88" t="s">
        <v>140</v>
      </c>
      <c r="E1650" s="69">
        <v>5000000</v>
      </c>
    </row>
    <row r="1651" spans="1:5" ht="15" customHeight="1" x14ac:dyDescent="0.25">
      <c r="A1651" s="37"/>
      <c r="B1651" s="157"/>
      <c r="C1651" s="55" t="s">
        <v>52</v>
      </c>
      <c r="D1651" s="56"/>
      <c r="E1651" s="57">
        <f>SUM(E1649:E1650)</f>
        <v>0</v>
      </c>
    </row>
    <row r="1652" spans="1:5" ht="15" customHeight="1" x14ac:dyDescent="0.2"/>
    <row r="1653" spans="1:5" ht="15" customHeight="1" x14ac:dyDescent="0.2"/>
    <row r="1654" spans="1:5" ht="15" customHeight="1" x14ac:dyDescent="0.25">
      <c r="A1654" s="104" t="s">
        <v>405</v>
      </c>
    </row>
    <row r="1655" spans="1:5" ht="15" customHeight="1" x14ac:dyDescent="0.2">
      <c r="A1655" s="189" t="s">
        <v>228</v>
      </c>
      <c r="B1655" s="189"/>
      <c r="C1655" s="189"/>
      <c r="D1655" s="189"/>
      <c r="E1655" s="189"/>
    </row>
    <row r="1656" spans="1:5" ht="15" customHeight="1" x14ac:dyDescent="0.2">
      <c r="A1656" s="189"/>
      <c r="B1656" s="189"/>
      <c r="C1656" s="189"/>
      <c r="D1656" s="189"/>
      <c r="E1656" s="189"/>
    </row>
    <row r="1657" spans="1:5" ht="15" customHeight="1" x14ac:dyDescent="0.2">
      <c r="A1657" s="185" t="s">
        <v>406</v>
      </c>
      <c r="B1657" s="185"/>
      <c r="C1657" s="185"/>
      <c r="D1657" s="185"/>
      <c r="E1657" s="185"/>
    </row>
    <row r="1658" spans="1:5" ht="15" customHeight="1" x14ac:dyDescent="0.2">
      <c r="A1658" s="185"/>
      <c r="B1658" s="185"/>
      <c r="C1658" s="185"/>
      <c r="D1658" s="185"/>
      <c r="E1658" s="185"/>
    </row>
    <row r="1659" spans="1:5" ht="15" customHeight="1" x14ac:dyDescent="0.2">
      <c r="A1659" s="185"/>
      <c r="B1659" s="185"/>
      <c r="C1659" s="185"/>
      <c r="D1659" s="185"/>
      <c r="E1659" s="185"/>
    </row>
    <row r="1660" spans="1:5" ht="15" customHeight="1" x14ac:dyDescent="0.2">
      <c r="A1660" s="185"/>
      <c r="B1660" s="185"/>
      <c r="C1660" s="185"/>
      <c r="D1660" s="185"/>
      <c r="E1660" s="185"/>
    </row>
    <row r="1661" spans="1:5" ht="15" customHeight="1" x14ac:dyDescent="0.2">
      <c r="A1661" s="185"/>
      <c r="B1661" s="185"/>
      <c r="C1661" s="185"/>
      <c r="D1661" s="185"/>
      <c r="E1661" s="185"/>
    </row>
    <row r="1662" spans="1:5" ht="15" customHeight="1" x14ac:dyDescent="0.2">
      <c r="A1662" s="185"/>
      <c r="B1662" s="185"/>
      <c r="C1662" s="185"/>
      <c r="D1662" s="185"/>
      <c r="E1662" s="185"/>
    </row>
    <row r="1663" spans="1:5" ht="15" customHeight="1" x14ac:dyDescent="0.2">
      <c r="A1663" s="40"/>
      <c r="B1663" s="150"/>
      <c r="C1663" s="152"/>
      <c r="D1663" s="40"/>
      <c r="E1663" s="153"/>
    </row>
    <row r="1664" spans="1:5" ht="15" customHeight="1" x14ac:dyDescent="0.2">
      <c r="A1664" s="40"/>
      <c r="B1664" s="150"/>
      <c r="C1664" s="152"/>
      <c r="D1664" s="40"/>
      <c r="E1664" s="153"/>
    </row>
    <row r="1665" spans="1:5" ht="15" customHeight="1" x14ac:dyDescent="0.2">
      <c r="A1665" s="40"/>
      <c r="B1665" s="150"/>
      <c r="C1665" s="152"/>
      <c r="D1665" s="40"/>
      <c r="E1665" s="153"/>
    </row>
    <row r="1666" spans="1:5" ht="15" customHeight="1" x14ac:dyDescent="0.25">
      <c r="A1666" s="58" t="s">
        <v>16</v>
      </c>
      <c r="B1666" s="54"/>
      <c r="C1666" s="54"/>
      <c r="D1666" s="59"/>
      <c r="E1666" s="59"/>
    </row>
    <row r="1667" spans="1:5" ht="15" customHeight="1" x14ac:dyDescent="0.2">
      <c r="A1667" s="85" t="s">
        <v>102</v>
      </c>
      <c r="B1667" s="54"/>
      <c r="C1667" s="54"/>
      <c r="D1667" s="54"/>
      <c r="E1667" s="78" t="s">
        <v>153</v>
      </c>
    </row>
    <row r="1668" spans="1:5" ht="15" customHeight="1" x14ac:dyDescent="0.2"/>
    <row r="1669" spans="1:5" ht="15" customHeight="1" x14ac:dyDescent="0.2">
      <c r="C1669" s="47" t="s">
        <v>48</v>
      </c>
      <c r="D1669" s="48" t="s">
        <v>55</v>
      </c>
      <c r="E1669" s="63" t="s">
        <v>50</v>
      </c>
    </row>
    <row r="1670" spans="1:5" ht="15" customHeight="1" x14ac:dyDescent="0.2">
      <c r="C1670" s="51">
        <v>3122</v>
      </c>
      <c r="D1670" s="88" t="s">
        <v>140</v>
      </c>
      <c r="E1670" s="132">
        <v>-2650000</v>
      </c>
    </row>
    <row r="1671" spans="1:5" ht="15" customHeight="1" x14ac:dyDescent="0.2">
      <c r="C1671" s="55" t="s">
        <v>52</v>
      </c>
      <c r="D1671" s="56"/>
      <c r="E1671" s="57">
        <f>SUM(E1670:E1670)</f>
        <v>-2650000</v>
      </c>
    </row>
    <row r="1672" spans="1:5" ht="15" customHeight="1" x14ac:dyDescent="0.2"/>
    <row r="1673" spans="1:5" ht="15" customHeight="1" x14ac:dyDescent="0.25">
      <c r="A1673" s="58" t="s">
        <v>16</v>
      </c>
      <c r="B1673" s="54"/>
      <c r="C1673" s="54"/>
      <c r="D1673" s="59"/>
      <c r="E1673" s="59"/>
    </row>
    <row r="1674" spans="1:5" ht="15" customHeight="1" x14ac:dyDescent="0.2">
      <c r="A1674" s="85" t="s">
        <v>102</v>
      </c>
      <c r="B1674" s="54"/>
      <c r="C1674" s="54"/>
      <c r="D1674" s="54"/>
      <c r="E1674" s="78" t="s">
        <v>230</v>
      </c>
    </row>
    <row r="1675" spans="1:5" ht="15" customHeight="1" x14ac:dyDescent="0.25">
      <c r="A1675" s="155"/>
      <c r="B1675" s="156"/>
      <c r="C1675" s="54"/>
      <c r="D1675" s="60"/>
      <c r="E1675" s="62"/>
    </row>
    <row r="1676" spans="1:5" ht="15" customHeight="1" x14ac:dyDescent="0.25">
      <c r="A1676" s="37"/>
      <c r="B1676" s="47" t="s">
        <v>231</v>
      </c>
      <c r="C1676" s="47" t="s">
        <v>48</v>
      </c>
      <c r="D1676" s="48" t="s">
        <v>55</v>
      </c>
      <c r="E1676" s="63" t="s">
        <v>50</v>
      </c>
    </row>
    <row r="1677" spans="1:5" ht="15" customHeight="1" x14ac:dyDescent="0.25">
      <c r="A1677" s="37"/>
      <c r="B1677" s="107">
        <v>10</v>
      </c>
      <c r="C1677" s="67"/>
      <c r="D1677" s="88" t="s">
        <v>140</v>
      </c>
      <c r="E1677" s="69">
        <v>2650000</v>
      </c>
    </row>
    <row r="1678" spans="1:5" ht="15" customHeight="1" x14ac:dyDescent="0.25">
      <c r="A1678" s="37"/>
      <c r="B1678" s="157"/>
      <c r="C1678" s="55" t="s">
        <v>52</v>
      </c>
      <c r="D1678" s="56"/>
      <c r="E1678" s="57">
        <f>SUM(E1677:E1677)</f>
        <v>2650000</v>
      </c>
    </row>
    <row r="1679" spans="1:5" ht="15" customHeight="1" x14ac:dyDescent="0.2"/>
    <row r="1680" spans="1:5" ht="15" customHeight="1" x14ac:dyDescent="0.2"/>
    <row r="1681" spans="1:5" ht="15" customHeight="1" x14ac:dyDescent="0.25">
      <c r="A1681" s="104" t="s">
        <v>407</v>
      </c>
    </row>
    <row r="1682" spans="1:5" ht="15" customHeight="1" x14ac:dyDescent="0.2">
      <c r="A1682" s="189" t="s">
        <v>228</v>
      </c>
      <c r="B1682" s="189"/>
      <c r="C1682" s="189"/>
      <c r="D1682" s="189"/>
      <c r="E1682" s="189"/>
    </row>
    <row r="1683" spans="1:5" ht="15" customHeight="1" x14ac:dyDescent="0.2">
      <c r="A1683" s="189"/>
      <c r="B1683" s="189"/>
      <c r="C1683" s="189"/>
      <c r="D1683" s="189"/>
      <c r="E1683" s="189"/>
    </row>
    <row r="1684" spans="1:5" ht="15" customHeight="1" x14ac:dyDescent="0.2">
      <c r="A1684" s="185" t="s">
        <v>408</v>
      </c>
      <c r="B1684" s="185"/>
      <c r="C1684" s="185"/>
      <c r="D1684" s="185"/>
      <c r="E1684" s="185"/>
    </row>
    <row r="1685" spans="1:5" ht="15" customHeight="1" x14ac:dyDescent="0.2">
      <c r="A1685" s="185"/>
      <c r="B1685" s="185"/>
      <c r="C1685" s="185"/>
      <c r="D1685" s="185"/>
      <c r="E1685" s="185"/>
    </row>
    <row r="1686" spans="1:5" ht="15" customHeight="1" x14ac:dyDescent="0.2">
      <c r="A1686" s="185"/>
      <c r="B1686" s="185"/>
      <c r="C1686" s="185"/>
      <c r="D1686" s="185"/>
      <c r="E1686" s="185"/>
    </row>
    <row r="1687" spans="1:5" ht="15" customHeight="1" x14ac:dyDescent="0.2">
      <c r="A1687" s="185"/>
      <c r="B1687" s="185"/>
      <c r="C1687" s="185"/>
      <c r="D1687" s="185"/>
      <c r="E1687" s="185"/>
    </row>
    <row r="1688" spans="1:5" ht="15" customHeight="1" x14ac:dyDescent="0.2">
      <c r="A1688" s="185"/>
      <c r="B1688" s="185"/>
      <c r="C1688" s="185"/>
      <c r="D1688" s="185"/>
      <c r="E1688" s="185"/>
    </row>
    <row r="1689" spans="1:5" ht="15" customHeight="1" x14ac:dyDescent="0.2">
      <c r="A1689" s="185"/>
      <c r="B1689" s="185"/>
      <c r="C1689" s="185"/>
      <c r="D1689" s="185"/>
      <c r="E1689" s="185"/>
    </row>
    <row r="1690" spans="1:5" ht="15" customHeight="1" x14ac:dyDescent="0.2">
      <c r="A1690" s="40"/>
      <c r="B1690" s="150"/>
      <c r="C1690" s="152"/>
      <c r="D1690" s="40"/>
      <c r="E1690" s="153"/>
    </row>
    <row r="1691" spans="1:5" ht="15" customHeight="1" x14ac:dyDescent="0.25">
      <c r="A1691" s="58" t="s">
        <v>16</v>
      </c>
      <c r="B1691" s="54"/>
      <c r="C1691" s="54"/>
      <c r="D1691" s="59"/>
      <c r="E1691" s="59"/>
    </row>
    <row r="1692" spans="1:5" ht="15" customHeight="1" x14ac:dyDescent="0.2">
      <c r="A1692" s="85" t="s">
        <v>102</v>
      </c>
      <c r="B1692" s="54"/>
      <c r="C1692" s="54"/>
      <c r="D1692" s="54"/>
      <c r="E1692" s="78" t="s">
        <v>153</v>
      </c>
    </row>
    <row r="1693" spans="1:5" ht="15" customHeight="1" x14ac:dyDescent="0.2"/>
    <row r="1694" spans="1:5" ht="15" customHeight="1" x14ac:dyDescent="0.2">
      <c r="C1694" s="47" t="s">
        <v>48</v>
      </c>
      <c r="D1694" s="48" t="s">
        <v>55</v>
      </c>
      <c r="E1694" s="63" t="s">
        <v>50</v>
      </c>
    </row>
    <row r="1695" spans="1:5" ht="15" customHeight="1" x14ac:dyDescent="0.2">
      <c r="C1695" s="51">
        <v>3146</v>
      </c>
      <c r="D1695" s="88" t="s">
        <v>140</v>
      </c>
      <c r="E1695" s="132">
        <f>-415000-318000-183000-165000-657000-670000-475000-428000-657000-796000</f>
        <v>-4764000</v>
      </c>
    </row>
    <row r="1696" spans="1:5" ht="15" customHeight="1" x14ac:dyDescent="0.2">
      <c r="C1696" s="51">
        <v>3122</v>
      </c>
      <c r="D1696" s="130" t="s">
        <v>140</v>
      </c>
      <c r="E1696" s="132">
        <f>2764000+2000000</f>
        <v>4764000</v>
      </c>
    </row>
    <row r="1697" spans="1:5" ht="15" customHeight="1" x14ac:dyDescent="0.2">
      <c r="C1697" s="55" t="s">
        <v>52</v>
      </c>
      <c r="D1697" s="56"/>
      <c r="E1697" s="57">
        <f>SUM(E1695:E1696)</f>
        <v>0</v>
      </c>
    </row>
    <row r="1698" spans="1:5" ht="15" customHeight="1" x14ac:dyDescent="0.2"/>
    <row r="1699" spans="1:5" ht="15" customHeight="1" x14ac:dyDescent="0.2"/>
    <row r="1700" spans="1:5" ht="15" customHeight="1" x14ac:dyDescent="0.25">
      <c r="A1700" s="104" t="s">
        <v>409</v>
      </c>
    </row>
    <row r="1701" spans="1:5" ht="15" customHeight="1" x14ac:dyDescent="0.2">
      <c r="A1701" s="189" t="s">
        <v>228</v>
      </c>
      <c r="B1701" s="189"/>
      <c r="C1701" s="189"/>
      <c r="D1701" s="189"/>
      <c r="E1701" s="189"/>
    </row>
    <row r="1702" spans="1:5" ht="15" customHeight="1" x14ac:dyDescent="0.2">
      <c r="A1702" s="189"/>
      <c r="B1702" s="189"/>
      <c r="C1702" s="189"/>
      <c r="D1702" s="189"/>
      <c r="E1702" s="189"/>
    </row>
    <row r="1703" spans="1:5" ht="15" customHeight="1" x14ac:dyDescent="0.2">
      <c r="A1703" s="185" t="s">
        <v>410</v>
      </c>
      <c r="B1703" s="185"/>
      <c r="C1703" s="185"/>
      <c r="D1703" s="185"/>
      <c r="E1703" s="185"/>
    </row>
    <row r="1704" spans="1:5" ht="15" customHeight="1" x14ac:dyDescent="0.2">
      <c r="A1704" s="185"/>
      <c r="B1704" s="185"/>
      <c r="C1704" s="185"/>
      <c r="D1704" s="185"/>
      <c r="E1704" s="185"/>
    </row>
    <row r="1705" spans="1:5" ht="15" customHeight="1" x14ac:dyDescent="0.2">
      <c r="A1705" s="185"/>
      <c r="B1705" s="185"/>
      <c r="C1705" s="185"/>
      <c r="D1705" s="185"/>
      <c r="E1705" s="185"/>
    </row>
    <row r="1706" spans="1:5" ht="15" customHeight="1" x14ac:dyDescent="0.2">
      <c r="A1706" s="185"/>
      <c r="B1706" s="185"/>
      <c r="C1706" s="185"/>
      <c r="D1706" s="185"/>
      <c r="E1706" s="185"/>
    </row>
    <row r="1707" spans="1:5" ht="15" customHeight="1" x14ac:dyDescent="0.2">
      <c r="A1707" s="185"/>
      <c r="B1707" s="185"/>
      <c r="C1707" s="185"/>
      <c r="D1707" s="185"/>
      <c r="E1707" s="185"/>
    </row>
    <row r="1708" spans="1:5" ht="15" customHeight="1" x14ac:dyDescent="0.2">
      <c r="A1708" s="185"/>
      <c r="B1708" s="185"/>
      <c r="C1708" s="185"/>
      <c r="D1708" s="185"/>
      <c r="E1708" s="185"/>
    </row>
    <row r="1709" spans="1:5" ht="15" customHeight="1" x14ac:dyDescent="0.2">
      <c r="A1709" s="185"/>
      <c r="B1709" s="185"/>
      <c r="C1709" s="185"/>
      <c r="D1709" s="185"/>
      <c r="E1709" s="185"/>
    </row>
    <row r="1710" spans="1:5" ht="15" customHeight="1" x14ac:dyDescent="0.2">
      <c r="A1710" s="185"/>
      <c r="B1710" s="185"/>
      <c r="C1710" s="185"/>
      <c r="D1710" s="185"/>
      <c r="E1710" s="185"/>
    </row>
    <row r="1711" spans="1:5" ht="15" customHeight="1" x14ac:dyDescent="0.2">
      <c r="A1711" s="185"/>
      <c r="B1711" s="185"/>
      <c r="C1711" s="185"/>
      <c r="D1711" s="185"/>
      <c r="E1711" s="185"/>
    </row>
    <row r="1712" spans="1:5" ht="15" customHeight="1" x14ac:dyDescent="0.2">
      <c r="A1712" s="185"/>
      <c r="B1712" s="185"/>
      <c r="C1712" s="185"/>
      <c r="D1712" s="185"/>
      <c r="E1712" s="185"/>
    </row>
    <row r="1713" spans="1:5" ht="15" customHeight="1" x14ac:dyDescent="0.2">
      <c r="A1713" s="185"/>
      <c r="B1713" s="185"/>
      <c r="C1713" s="185"/>
      <c r="D1713" s="185"/>
      <c r="E1713" s="185"/>
    </row>
    <row r="1714" spans="1:5" ht="15" customHeight="1" x14ac:dyDescent="0.2">
      <c r="A1714" s="40"/>
      <c r="B1714" s="150"/>
      <c r="C1714" s="152"/>
      <c r="D1714" s="40"/>
      <c r="E1714" s="153"/>
    </row>
    <row r="1715" spans="1:5" ht="15" customHeight="1" x14ac:dyDescent="0.2">
      <c r="A1715" s="40"/>
      <c r="B1715" s="150"/>
      <c r="C1715" s="152"/>
      <c r="D1715" s="40"/>
      <c r="E1715" s="153"/>
    </row>
    <row r="1716" spans="1:5" ht="15" customHeight="1" x14ac:dyDescent="0.2">
      <c r="A1716" s="40"/>
      <c r="B1716" s="150"/>
      <c r="C1716" s="152"/>
      <c r="D1716" s="40"/>
      <c r="E1716" s="153"/>
    </row>
    <row r="1717" spans="1:5" ht="15" customHeight="1" x14ac:dyDescent="0.2">
      <c r="A1717" s="40"/>
      <c r="B1717" s="150"/>
      <c r="C1717" s="152"/>
      <c r="D1717" s="40"/>
      <c r="E1717" s="153"/>
    </row>
    <row r="1718" spans="1:5" ht="15" customHeight="1" x14ac:dyDescent="0.25">
      <c r="A1718" s="58" t="s">
        <v>16</v>
      </c>
      <c r="B1718" s="54"/>
      <c r="C1718" s="54"/>
      <c r="D1718" s="59"/>
      <c r="E1718" s="59"/>
    </row>
    <row r="1719" spans="1:5" ht="15" customHeight="1" x14ac:dyDescent="0.2">
      <c r="A1719" s="85" t="s">
        <v>102</v>
      </c>
      <c r="B1719" s="54"/>
      <c r="C1719" s="54"/>
      <c r="D1719" s="54"/>
      <c r="E1719" s="78" t="s">
        <v>153</v>
      </c>
    </row>
    <row r="1720" spans="1:5" ht="15" customHeight="1" x14ac:dyDescent="0.2"/>
    <row r="1721" spans="1:5" ht="15" customHeight="1" x14ac:dyDescent="0.2">
      <c r="C1721" s="47" t="s">
        <v>48</v>
      </c>
      <c r="D1721" s="48" t="s">
        <v>55</v>
      </c>
      <c r="E1721" s="63" t="s">
        <v>50</v>
      </c>
    </row>
    <row r="1722" spans="1:5" ht="15" customHeight="1" x14ac:dyDescent="0.2">
      <c r="C1722" s="51">
        <v>4357</v>
      </c>
      <c r="D1722" s="88" t="s">
        <v>140</v>
      </c>
      <c r="E1722" s="132">
        <v>-1589000</v>
      </c>
    </row>
    <row r="1723" spans="1:5" ht="15" customHeight="1" x14ac:dyDescent="0.2">
      <c r="C1723" s="51">
        <v>4357</v>
      </c>
      <c r="D1723" s="88" t="s">
        <v>87</v>
      </c>
      <c r="E1723" s="132">
        <f>330000+33000+360000+40000+330000+33000+300000+33000</f>
        <v>1459000</v>
      </c>
    </row>
    <row r="1724" spans="1:5" ht="15" customHeight="1" x14ac:dyDescent="0.2">
      <c r="C1724" s="51">
        <v>4357</v>
      </c>
      <c r="D1724" s="130" t="s">
        <v>140</v>
      </c>
      <c r="E1724" s="132">
        <f>55000+10000+55000+10000</f>
        <v>130000</v>
      </c>
    </row>
    <row r="1725" spans="1:5" ht="15" customHeight="1" x14ac:dyDescent="0.2">
      <c r="C1725" s="55" t="s">
        <v>52</v>
      </c>
      <c r="D1725" s="56"/>
      <c r="E1725" s="57">
        <f>SUM(E1722:E1724)</f>
        <v>0</v>
      </c>
    </row>
    <row r="1726" spans="1:5" ht="15" customHeight="1" x14ac:dyDescent="0.2"/>
    <row r="1727" spans="1:5" ht="15" customHeight="1" x14ac:dyDescent="0.2"/>
    <row r="1728" spans="1:5" ht="15" customHeight="1" x14ac:dyDescent="0.25">
      <c r="A1728" s="104" t="s">
        <v>411</v>
      </c>
    </row>
    <row r="1729" spans="1:5" ht="15" customHeight="1" x14ac:dyDescent="0.2">
      <c r="A1729" s="188" t="s">
        <v>210</v>
      </c>
      <c r="B1729" s="188"/>
      <c r="C1729" s="188"/>
      <c r="D1729" s="188"/>
      <c r="E1729" s="188"/>
    </row>
    <row r="1730" spans="1:5" ht="15" customHeight="1" x14ac:dyDescent="0.2">
      <c r="A1730" s="188"/>
      <c r="B1730" s="188"/>
      <c r="C1730" s="188"/>
      <c r="D1730" s="188"/>
      <c r="E1730" s="188"/>
    </row>
    <row r="1731" spans="1:5" ht="15" customHeight="1" x14ac:dyDescent="0.2">
      <c r="A1731" s="187" t="s">
        <v>412</v>
      </c>
      <c r="B1731" s="187"/>
      <c r="C1731" s="187"/>
      <c r="D1731" s="187"/>
      <c r="E1731" s="187"/>
    </row>
    <row r="1732" spans="1:5" ht="15" customHeight="1" x14ac:dyDescent="0.2">
      <c r="A1732" s="187"/>
      <c r="B1732" s="187"/>
      <c r="C1732" s="187"/>
      <c r="D1732" s="187"/>
      <c r="E1732" s="187"/>
    </row>
    <row r="1733" spans="1:5" ht="15" customHeight="1" x14ac:dyDescent="0.2">
      <c r="A1733" s="187"/>
      <c r="B1733" s="187"/>
      <c r="C1733" s="187"/>
      <c r="D1733" s="187"/>
      <c r="E1733" s="187"/>
    </row>
    <row r="1734" spans="1:5" ht="15" customHeight="1" x14ac:dyDescent="0.2">
      <c r="A1734" s="187"/>
      <c r="B1734" s="187"/>
      <c r="C1734" s="187"/>
      <c r="D1734" s="187"/>
      <c r="E1734" s="187"/>
    </row>
    <row r="1735" spans="1:5" ht="15" customHeight="1" x14ac:dyDescent="0.2">
      <c r="A1735" s="187"/>
      <c r="B1735" s="187"/>
      <c r="C1735" s="187"/>
      <c r="D1735" s="187"/>
      <c r="E1735" s="187"/>
    </row>
    <row r="1736" spans="1:5" ht="15" customHeight="1" x14ac:dyDescent="0.2">
      <c r="A1736" s="187"/>
      <c r="B1736" s="187"/>
      <c r="C1736" s="187"/>
      <c r="D1736" s="187"/>
      <c r="E1736" s="187"/>
    </row>
    <row r="1737" spans="1:5" ht="15" customHeight="1" x14ac:dyDescent="0.2">
      <c r="A1737" s="187"/>
      <c r="B1737" s="187"/>
      <c r="C1737" s="187"/>
      <c r="D1737" s="187"/>
      <c r="E1737" s="187"/>
    </row>
    <row r="1738" spans="1:5" ht="15" customHeight="1" x14ac:dyDescent="0.2"/>
    <row r="1739" spans="1:5" ht="15" customHeight="1" x14ac:dyDescent="0.25">
      <c r="A1739" s="39" t="s">
        <v>16</v>
      </c>
      <c r="B1739" s="40"/>
      <c r="C1739" s="40"/>
      <c r="D1739" s="40"/>
      <c r="E1739" s="40"/>
    </row>
    <row r="1740" spans="1:5" ht="15" customHeight="1" x14ac:dyDescent="0.2">
      <c r="A1740" s="77" t="s">
        <v>59</v>
      </c>
      <c r="B1740" s="40"/>
      <c r="C1740" s="40"/>
      <c r="D1740" s="40"/>
      <c r="E1740" s="42" t="s">
        <v>413</v>
      </c>
    </row>
    <row r="1741" spans="1:5" ht="15" customHeight="1" x14ac:dyDescent="0.25">
      <c r="A1741" s="39"/>
      <c r="B1741" s="59"/>
      <c r="C1741" s="40"/>
      <c r="D1741" s="40"/>
      <c r="E1741" s="44"/>
    </row>
    <row r="1742" spans="1:5" ht="15" customHeight="1" x14ac:dyDescent="0.2">
      <c r="A1742" s="134"/>
      <c r="B1742" s="45"/>
      <c r="C1742" s="47" t="s">
        <v>48</v>
      </c>
      <c r="D1742" s="99" t="s">
        <v>55</v>
      </c>
      <c r="E1742" s="63" t="s">
        <v>50</v>
      </c>
    </row>
    <row r="1743" spans="1:5" ht="15" customHeight="1" x14ac:dyDescent="0.2">
      <c r="A1743" s="65"/>
      <c r="B1743" s="66"/>
      <c r="C1743" s="51">
        <v>3713</v>
      </c>
      <c r="D1743" s="88" t="s">
        <v>121</v>
      </c>
      <c r="E1743" s="132">
        <f>-855.21-9431.06-9289.74</f>
        <v>-19576.010000000002</v>
      </c>
    </row>
    <row r="1744" spans="1:5" ht="15" customHeight="1" x14ac:dyDescent="0.2">
      <c r="A1744" s="65"/>
      <c r="B1744" s="66"/>
      <c r="C1744" s="51">
        <v>3713</v>
      </c>
      <c r="D1744" s="88" t="s">
        <v>87</v>
      </c>
      <c r="E1744" s="132">
        <v>-250000</v>
      </c>
    </row>
    <row r="1745" spans="1:5" ht="15" customHeight="1" x14ac:dyDescent="0.2">
      <c r="A1745" s="65"/>
      <c r="B1745" s="66"/>
      <c r="C1745" s="51">
        <v>3713</v>
      </c>
      <c r="D1745" s="88" t="s">
        <v>113</v>
      </c>
      <c r="E1745" s="132">
        <v>-2905647.59</v>
      </c>
    </row>
    <row r="1746" spans="1:5" ht="15" customHeight="1" x14ac:dyDescent="0.2">
      <c r="A1746" s="65"/>
      <c r="B1746" s="66"/>
      <c r="C1746" s="51">
        <v>6402</v>
      </c>
      <c r="D1746" s="68" t="s">
        <v>189</v>
      </c>
      <c r="E1746" s="132">
        <v>3175223.6</v>
      </c>
    </row>
    <row r="1747" spans="1:5" ht="15" customHeight="1" x14ac:dyDescent="0.2">
      <c r="A1747" s="94"/>
      <c r="B1747" s="135"/>
      <c r="C1747" s="55" t="s">
        <v>52</v>
      </c>
      <c r="D1747" s="56"/>
      <c r="E1747" s="57">
        <f>SUM(E1743:E1746)</f>
        <v>0</v>
      </c>
    </row>
    <row r="1748" spans="1:5" ht="15" customHeight="1" x14ac:dyDescent="0.2"/>
    <row r="1749" spans="1:5" ht="15" customHeight="1" x14ac:dyDescent="0.2"/>
    <row r="1750" spans="1:5" ht="15" customHeight="1" x14ac:dyDescent="0.25">
      <c r="A1750" s="104" t="s">
        <v>414</v>
      </c>
    </row>
    <row r="1751" spans="1:5" ht="15" customHeight="1" x14ac:dyDescent="0.2">
      <c r="A1751" s="188" t="s">
        <v>210</v>
      </c>
      <c r="B1751" s="188"/>
      <c r="C1751" s="188"/>
      <c r="D1751" s="188"/>
      <c r="E1751" s="188"/>
    </row>
    <row r="1752" spans="1:5" ht="15" customHeight="1" x14ac:dyDescent="0.2">
      <c r="A1752" s="188"/>
      <c r="B1752" s="188"/>
      <c r="C1752" s="188"/>
      <c r="D1752" s="188"/>
      <c r="E1752" s="188"/>
    </row>
    <row r="1753" spans="1:5" ht="15" customHeight="1" x14ac:dyDescent="0.2">
      <c r="A1753" s="187" t="s">
        <v>415</v>
      </c>
      <c r="B1753" s="187"/>
      <c r="C1753" s="187"/>
      <c r="D1753" s="187"/>
      <c r="E1753" s="187"/>
    </row>
    <row r="1754" spans="1:5" ht="15" customHeight="1" x14ac:dyDescent="0.2">
      <c r="A1754" s="187"/>
      <c r="B1754" s="187"/>
      <c r="C1754" s="187"/>
      <c r="D1754" s="187"/>
      <c r="E1754" s="187"/>
    </row>
    <row r="1755" spans="1:5" ht="15" customHeight="1" x14ac:dyDescent="0.2">
      <c r="A1755" s="187"/>
      <c r="B1755" s="187"/>
      <c r="C1755" s="187"/>
      <c r="D1755" s="187"/>
      <c r="E1755" s="187"/>
    </row>
    <row r="1756" spans="1:5" ht="15" customHeight="1" x14ac:dyDescent="0.2">
      <c r="A1756" s="187"/>
      <c r="B1756" s="187"/>
      <c r="C1756" s="187"/>
      <c r="D1756" s="187"/>
      <c r="E1756" s="187"/>
    </row>
    <row r="1757" spans="1:5" ht="15" customHeight="1" x14ac:dyDescent="0.2">
      <c r="A1757" s="187"/>
      <c r="B1757" s="187"/>
      <c r="C1757" s="187"/>
      <c r="D1757" s="187"/>
      <c r="E1757" s="187"/>
    </row>
    <row r="1758" spans="1:5" ht="15" customHeight="1" x14ac:dyDescent="0.2">
      <c r="A1758" s="187"/>
      <c r="B1758" s="187"/>
      <c r="C1758" s="187"/>
      <c r="D1758" s="187"/>
      <c r="E1758" s="187"/>
    </row>
    <row r="1759" spans="1:5" ht="15" customHeight="1" x14ac:dyDescent="0.2"/>
    <row r="1760" spans="1:5" ht="15" customHeight="1" x14ac:dyDescent="0.25">
      <c r="A1760" s="39" t="s">
        <v>16</v>
      </c>
      <c r="B1760" s="40"/>
      <c r="C1760" s="40"/>
      <c r="D1760" s="40"/>
      <c r="E1760" s="40"/>
    </row>
    <row r="1761" spans="1:5" ht="15" customHeight="1" x14ac:dyDescent="0.2">
      <c r="A1761" s="77" t="s">
        <v>59</v>
      </c>
      <c r="B1761" s="40"/>
      <c r="C1761" s="40"/>
      <c r="D1761" s="40"/>
      <c r="E1761" s="42" t="s">
        <v>119</v>
      </c>
    </row>
    <row r="1762" spans="1:5" ht="15" customHeight="1" x14ac:dyDescent="0.25">
      <c r="A1762" s="39"/>
      <c r="B1762" s="59"/>
      <c r="C1762" s="40"/>
      <c r="D1762" s="40"/>
      <c r="E1762" s="44"/>
    </row>
    <row r="1763" spans="1:5" ht="15" customHeight="1" x14ac:dyDescent="0.2">
      <c r="A1763" s="134"/>
      <c r="B1763" s="45"/>
      <c r="C1763" s="47" t="s">
        <v>48</v>
      </c>
      <c r="D1763" s="99" t="s">
        <v>55</v>
      </c>
      <c r="E1763" s="63" t="s">
        <v>50</v>
      </c>
    </row>
    <row r="1764" spans="1:5" ht="15" customHeight="1" x14ac:dyDescent="0.2">
      <c r="A1764" s="65"/>
      <c r="B1764" s="66"/>
      <c r="C1764" s="51">
        <v>3713</v>
      </c>
      <c r="D1764" s="88" t="s">
        <v>87</v>
      </c>
      <c r="E1764" s="132">
        <v>-61039.6</v>
      </c>
    </row>
    <row r="1765" spans="1:5" ht="15" customHeight="1" x14ac:dyDescent="0.2">
      <c r="A1765" s="65"/>
      <c r="B1765" s="66"/>
      <c r="C1765" s="51">
        <v>3713</v>
      </c>
      <c r="D1765" s="88" t="s">
        <v>121</v>
      </c>
      <c r="E1765" s="132">
        <v>61039.6</v>
      </c>
    </row>
    <row r="1766" spans="1:5" ht="15" customHeight="1" x14ac:dyDescent="0.2">
      <c r="A1766" s="94"/>
      <c r="B1766" s="135"/>
      <c r="C1766" s="55" t="s">
        <v>52</v>
      </c>
      <c r="D1766" s="56"/>
      <c r="E1766" s="57">
        <f>SUM(E1764:E1765)</f>
        <v>0</v>
      </c>
    </row>
    <row r="1767" spans="1:5" ht="15" customHeight="1" x14ac:dyDescent="0.2"/>
    <row r="1768" spans="1:5" ht="15" customHeight="1" x14ac:dyDescent="0.2"/>
    <row r="1769" spans="1:5" ht="15" customHeight="1" x14ac:dyDescent="0.2"/>
    <row r="1770" spans="1:5" ht="15" customHeight="1" x14ac:dyDescent="0.25">
      <c r="A1770" s="104" t="s">
        <v>416</v>
      </c>
    </row>
    <row r="1771" spans="1:5" ht="15" customHeight="1" x14ac:dyDescent="0.2">
      <c r="A1771" s="188" t="s">
        <v>187</v>
      </c>
      <c r="B1771" s="188"/>
      <c r="C1771" s="188"/>
      <c r="D1771" s="188"/>
      <c r="E1771" s="188"/>
    </row>
    <row r="1772" spans="1:5" ht="15" customHeight="1" x14ac:dyDescent="0.2">
      <c r="A1772" s="188"/>
      <c r="B1772" s="188"/>
      <c r="C1772" s="188"/>
      <c r="D1772" s="188"/>
      <c r="E1772" s="188"/>
    </row>
    <row r="1773" spans="1:5" ht="15" customHeight="1" x14ac:dyDescent="0.2">
      <c r="A1773" s="185" t="s">
        <v>417</v>
      </c>
      <c r="B1773" s="185"/>
      <c r="C1773" s="185"/>
      <c r="D1773" s="185"/>
      <c r="E1773" s="185"/>
    </row>
    <row r="1774" spans="1:5" ht="15" customHeight="1" x14ac:dyDescent="0.2">
      <c r="A1774" s="185"/>
      <c r="B1774" s="185"/>
      <c r="C1774" s="185"/>
      <c r="D1774" s="185"/>
      <c r="E1774" s="185"/>
    </row>
    <row r="1775" spans="1:5" ht="15" customHeight="1" x14ac:dyDescent="0.2">
      <c r="A1775" s="185"/>
      <c r="B1775" s="185"/>
      <c r="C1775" s="185"/>
      <c r="D1775" s="185"/>
      <c r="E1775" s="185"/>
    </row>
    <row r="1776" spans="1:5" ht="15" customHeight="1" x14ac:dyDescent="0.2">
      <c r="A1776" s="185"/>
      <c r="B1776" s="185"/>
      <c r="C1776" s="185"/>
      <c r="D1776" s="185"/>
      <c r="E1776" s="185"/>
    </row>
    <row r="1777" spans="1:5" ht="15" customHeight="1" x14ac:dyDescent="0.2">
      <c r="A1777" s="185"/>
      <c r="B1777" s="185"/>
      <c r="C1777" s="185"/>
      <c r="D1777" s="185"/>
      <c r="E1777" s="185"/>
    </row>
    <row r="1778" spans="1:5" ht="15" customHeight="1" x14ac:dyDescent="0.2">
      <c r="A1778" s="185"/>
      <c r="B1778" s="185"/>
      <c r="C1778" s="185"/>
      <c r="D1778" s="185"/>
      <c r="E1778" s="185"/>
    </row>
    <row r="1779" spans="1:5" ht="15" customHeight="1" x14ac:dyDescent="0.2">
      <c r="A1779" s="185"/>
      <c r="B1779" s="185"/>
      <c r="C1779" s="185"/>
      <c r="D1779" s="185"/>
      <c r="E1779" s="185"/>
    </row>
    <row r="1780" spans="1:5" ht="15" customHeight="1" x14ac:dyDescent="0.2">
      <c r="A1780" s="185"/>
      <c r="B1780" s="185"/>
      <c r="C1780" s="185"/>
      <c r="D1780" s="185"/>
      <c r="E1780" s="185"/>
    </row>
    <row r="1781" spans="1:5" ht="15" customHeight="1" x14ac:dyDescent="0.2"/>
    <row r="1782" spans="1:5" ht="15" customHeight="1" x14ac:dyDescent="0.25">
      <c r="A1782" s="39" t="s">
        <v>16</v>
      </c>
      <c r="B1782" s="40"/>
      <c r="C1782" s="40"/>
      <c r="D1782" s="40"/>
      <c r="E1782" s="59"/>
    </row>
    <row r="1783" spans="1:5" ht="15" customHeight="1" x14ac:dyDescent="0.2">
      <c r="A1783" s="77" t="s">
        <v>179</v>
      </c>
      <c r="B1783" s="54"/>
      <c r="C1783" s="54"/>
      <c r="D1783" s="54"/>
      <c r="E1783" s="78" t="s">
        <v>180</v>
      </c>
    </row>
    <row r="1784" spans="1:5" ht="15" customHeight="1" x14ac:dyDescent="0.2"/>
    <row r="1785" spans="1:5" ht="15" customHeight="1" x14ac:dyDescent="0.2">
      <c r="A1785" s="45"/>
      <c r="B1785" s="45"/>
      <c r="C1785" s="47" t="s">
        <v>48</v>
      </c>
      <c r="D1785" s="64" t="s">
        <v>55</v>
      </c>
      <c r="E1785" s="63" t="s">
        <v>50</v>
      </c>
    </row>
    <row r="1786" spans="1:5" ht="15" customHeight="1" x14ac:dyDescent="0.2">
      <c r="A1786" s="49"/>
      <c r="B1786" s="66"/>
      <c r="C1786" s="51">
        <v>2143</v>
      </c>
      <c r="D1786" s="88" t="s">
        <v>113</v>
      </c>
      <c r="E1786" s="132">
        <v>-626000</v>
      </c>
    </row>
    <row r="1787" spans="1:5" ht="15" customHeight="1" x14ac:dyDescent="0.2">
      <c r="A1787" s="49"/>
      <c r="B1787" s="66"/>
      <c r="C1787" s="51">
        <v>2143</v>
      </c>
      <c r="D1787" s="68" t="s">
        <v>189</v>
      </c>
      <c r="E1787" s="132">
        <v>626000</v>
      </c>
    </row>
    <row r="1788" spans="1:5" ht="15" customHeight="1" x14ac:dyDescent="0.2">
      <c r="A1788" s="94"/>
      <c r="B1788" s="94"/>
      <c r="C1788" s="55" t="s">
        <v>52</v>
      </c>
      <c r="D1788" s="126"/>
      <c r="E1788" s="57">
        <f>SUM(E1786:E1787)</f>
        <v>0</v>
      </c>
    </row>
    <row r="1789" spans="1:5" ht="15" customHeight="1" x14ac:dyDescent="0.2"/>
    <row r="1790" spans="1:5" ht="15" customHeight="1" x14ac:dyDescent="0.2"/>
    <row r="1791" spans="1:5" ht="15" customHeight="1" x14ac:dyDescent="0.25">
      <c r="A1791" s="104" t="s">
        <v>418</v>
      </c>
    </row>
    <row r="1792" spans="1:5" ht="15" customHeight="1" x14ac:dyDescent="0.2">
      <c r="A1792" s="190" t="s">
        <v>44</v>
      </c>
      <c r="B1792" s="190"/>
      <c r="C1792" s="190"/>
      <c r="D1792" s="190"/>
      <c r="E1792" s="190"/>
    </row>
    <row r="1793" spans="1:5" ht="15" customHeight="1" x14ac:dyDescent="0.2">
      <c r="A1793" s="186" t="s">
        <v>89</v>
      </c>
      <c r="B1793" s="186"/>
      <c r="C1793" s="186"/>
      <c r="D1793" s="186"/>
      <c r="E1793" s="186"/>
    </row>
    <row r="1794" spans="1:5" ht="15" customHeight="1" x14ac:dyDescent="0.2">
      <c r="A1794" s="185" t="s">
        <v>419</v>
      </c>
      <c r="B1794" s="185"/>
      <c r="C1794" s="185"/>
      <c r="D1794" s="185"/>
      <c r="E1794" s="185"/>
    </row>
    <row r="1795" spans="1:5" ht="15" customHeight="1" x14ac:dyDescent="0.2">
      <c r="A1795" s="185"/>
      <c r="B1795" s="185"/>
      <c r="C1795" s="185"/>
      <c r="D1795" s="185"/>
      <c r="E1795" s="185"/>
    </row>
    <row r="1796" spans="1:5" ht="15" customHeight="1" x14ac:dyDescent="0.2">
      <c r="A1796" s="185"/>
      <c r="B1796" s="185"/>
      <c r="C1796" s="185"/>
      <c r="D1796" s="185"/>
      <c r="E1796" s="185"/>
    </row>
    <row r="1797" spans="1:5" ht="15" customHeight="1" x14ac:dyDescent="0.2">
      <c r="A1797" s="185"/>
      <c r="B1797" s="185"/>
      <c r="C1797" s="185"/>
      <c r="D1797" s="185"/>
      <c r="E1797" s="185"/>
    </row>
    <row r="1798" spans="1:5" ht="15" customHeight="1" x14ac:dyDescent="0.2">
      <c r="A1798" s="185"/>
      <c r="B1798" s="185"/>
      <c r="C1798" s="185"/>
      <c r="D1798" s="185"/>
      <c r="E1798" s="185"/>
    </row>
    <row r="1799" spans="1:5" ht="15" customHeight="1" x14ac:dyDescent="0.2">
      <c r="A1799" s="185"/>
      <c r="B1799" s="185"/>
      <c r="C1799" s="185"/>
      <c r="D1799" s="185"/>
      <c r="E1799" s="185"/>
    </row>
    <row r="1800" spans="1:5" ht="15" customHeight="1" x14ac:dyDescent="0.2">
      <c r="A1800" s="124"/>
      <c r="B1800" s="124"/>
      <c r="C1800" s="124"/>
      <c r="D1800" s="124"/>
      <c r="E1800" s="124"/>
    </row>
    <row r="1801" spans="1:5" ht="15" customHeight="1" x14ac:dyDescent="0.25">
      <c r="A1801" s="58" t="s">
        <v>1</v>
      </c>
      <c r="B1801" s="54"/>
      <c r="C1801" s="54"/>
      <c r="D1801" s="54"/>
      <c r="E1801" s="54"/>
    </row>
    <row r="1802" spans="1:5" ht="15" customHeight="1" x14ac:dyDescent="0.2">
      <c r="A1802" s="85" t="s">
        <v>53</v>
      </c>
      <c r="B1802" s="59"/>
      <c r="C1802" s="59"/>
      <c r="D1802" s="59"/>
      <c r="E1802" s="59" t="s">
        <v>54</v>
      </c>
    </row>
    <row r="1803" spans="1:5" ht="15" customHeight="1" x14ac:dyDescent="0.25">
      <c r="A1803" s="60"/>
      <c r="B1803" s="58"/>
      <c r="C1803" s="54"/>
      <c r="D1803" s="54"/>
      <c r="E1803" s="86"/>
    </row>
    <row r="1804" spans="1:5" ht="15" customHeight="1" x14ac:dyDescent="0.2">
      <c r="B1804" s="63" t="s">
        <v>61</v>
      </c>
      <c r="C1804" s="63" t="s">
        <v>48</v>
      </c>
      <c r="D1804" s="99" t="s">
        <v>49</v>
      </c>
      <c r="E1804" s="63" t="s">
        <v>50</v>
      </c>
    </row>
    <row r="1805" spans="1:5" ht="15" customHeight="1" x14ac:dyDescent="0.2">
      <c r="B1805" s="107">
        <v>13351</v>
      </c>
      <c r="C1805" s="82"/>
      <c r="D1805" s="83" t="s">
        <v>71</v>
      </c>
      <c r="E1805" s="69">
        <v>71285891</v>
      </c>
    </row>
    <row r="1806" spans="1:5" ht="15" customHeight="1" x14ac:dyDescent="0.2">
      <c r="B1806" s="109"/>
      <c r="C1806" s="71" t="s">
        <v>52</v>
      </c>
      <c r="D1806" s="103"/>
      <c r="E1806" s="95">
        <f>SUM(E1805:E1805)</f>
        <v>71285891</v>
      </c>
    </row>
    <row r="1807" spans="1:5" ht="15" customHeight="1" x14ac:dyDescent="0.2"/>
    <row r="1808" spans="1:5" ht="15" customHeight="1" x14ac:dyDescent="0.25">
      <c r="A1808" s="58" t="s">
        <v>16</v>
      </c>
      <c r="B1808" s="54"/>
      <c r="C1808" s="54"/>
      <c r="D1808" s="54"/>
      <c r="E1808" s="60"/>
    </row>
    <row r="1809" spans="1:5" ht="15" customHeight="1" x14ac:dyDescent="0.2">
      <c r="A1809" s="41" t="s">
        <v>91</v>
      </c>
      <c r="B1809" s="59"/>
      <c r="C1809" s="59"/>
      <c r="D1809" s="59"/>
      <c r="E1809" s="59" t="s">
        <v>92</v>
      </c>
    </row>
    <row r="1810" spans="1:5" ht="15" customHeight="1" x14ac:dyDescent="0.25">
      <c r="A1810" s="60"/>
      <c r="B1810" s="58"/>
      <c r="C1810" s="54"/>
      <c r="D1810" s="54"/>
      <c r="E1810" s="86"/>
    </row>
    <row r="1811" spans="1:5" ht="15" customHeight="1" x14ac:dyDescent="0.2">
      <c r="B1811" s="63" t="s">
        <v>61</v>
      </c>
      <c r="C1811" s="63" t="s">
        <v>48</v>
      </c>
      <c r="D1811" s="99" t="s">
        <v>49</v>
      </c>
      <c r="E1811" s="63" t="s">
        <v>50</v>
      </c>
    </row>
    <row r="1812" spans="1:5" ht="15" customHeight="1" x14ac:dyDescent="0.2">
      <c r="B1812" s="107">
        <v>13351</v>
      </c>
      <c r="C1812" s="101"/>
      <c r="D1812" s="105" t="s">
        <v>165</v>
      </c>
      <c r="E1812" s="69">
        <v>71285891</v>
      </c>
    </row>
    <row r="1813" spans="1:5" ht="15" customHeight="1" x14ac:dyDescent="0.2">
      <c r="B1813" s="102"/>
      <c r="C1813" s="71" t="s">
        <v>52</v>
      </c>
      <c r="D1813" s="103"/>
      <c r="E1813" s="95">
        <f>SUM(E1812:E1812)</f>
        <v>71285891</v>
      </c>
    </row>
    <row r="1814" spans="1:5" ht="15" customHeight="1" x14ac:dyDescent="0.2"/>
    <row r="1815" spans="1:5" ht="15" customHeight="1" x14ac:dyDescent="0.2"/>
    <row r="1816" spans="1:5" ht="15" customHeight="1" x14ac:dyDescent="0.2"/>
    <row r="1817" spans="1:5" ht="15" customHeight="1" x14ac:dyDescent="0.2"/>
    <row r="1818" spans="1:5" ht="15" customHeight="1" x14ac:dyDescent="0.2"/>
    <row r="1819" spans="1:5" ht="15" customHeight="1" x14ac:dyDescent="0.2"/>
    <row r="1820" spans="1:5" ht="15" customHeight="1" x14ac:dyDescent="0.2"/>
    <row r="1821" spans="1:5" ht="15" customHeight="1" x14ac:dyDescent="0.2"/>
    <row r="1822" spans="1:5" ht="15" customHeight="1" x14ac:dyDescent="0.25">
      <c r="A1822" s="37" t="s">
        <v>420</v>
      </c>
      <c r="B1822" s="59"/>
      <c r="C1822" s="59"/>
      <c r="D1822" s="59"/>
      <c r="E1822" s="59"/>
    </row>
    <row r="1823" spans="1:5" ht="15" customHeight="1" x14ac:dyDescent="0.2">
      <c r="A1823" s="186" t="s">
        <v>44</v>
      </c>
      <c r="B1823" s="186"/>
      <c r="C1823" s="186"/>
      <c r="D1823" s="186"/>
      <c r="E1823" s="186"/>
    </row>
    <row r="1824" spans="1:5" ht="15" customHeight="1" x14ac:dyDescent="0.2">
      <c r="A1824" s="186" t="s">
        <v>69</v>
      </c>
      <c r="B1824" s="186"/>
      <c r="C1824" s="186"/>
      <c r="D1824" s="186"/>
      <c r="E1824" s="186"/>
    </row>
    <row r="1825" spans="1:5" ht="15" customHeight="1" x14ac:dyDescent="0.2">
      <c r="A1825" s="185" t="s">
        <v>421</v>
      </c>
      <c r="B1825" s="185"/>
      <c r="C1825" s="185"/>
      <c r="D1825" s="185"/>
      <c r="E1825" s="185"/>
    </row>
    <row r="1826" spans="1:5" ht="15" customHeight="1" x14ac:dyDescent="0.2">
      <c r="A1826" s="185"/>
      <c r="B1826" s="185"/>
      <c r="C1826" s="185"/>
      <c r="D1826" s="185"/>
      <c r="E1826" s="185"/>
    </row>
    <row r="1827" spans="1:5" ht="15" customHeight="1" x14ac:dyDescent="0.2">
      <c r="A1827" s="185"/>
      <c r="B1827" s="185"/>
      <c r="C1827" s="185"/>
      <c r="D1827" s="185"/>
      <c r="E1827" s="185"/>
    </row>
    <row r="1828" spans="1:5" ht="15" customHeight="1" x14ac:dyDescent="0.2">
      <c r="A1828" s="185"/>
      <c r="B1828" s="185"/>
      <c r="C1828" s="185"/>
      <c r="D1828" s="185"/>
      <c r="E1828" s="185"/>
    </row>
    <row r="1829" spans="1:5" ht="15" customHeight="1" x14ac:dyDescent="0.2">
      <c r="A1829" s="185"/>
      <c r="B1829" s="185"/>
      <c r="C1829" s="185"/>
      <c r="D1829" s="185"/>
      <c r="E1829" s="185"/>
    </row>
    <row r="1830" spans="1:5" ht="15" customHeight="1" x14ac:dyDescent="0.2">
      <c r="A1830" s="185"/>
      <c r="B1830" s="185"/>
      <c r="C1830" s="185"/>
      <c r="D1830" s="185"/>
      <c r="E1830" s="185"/>
    </row>
    <row r="1831" spans="1:5" ht="15" customHeight="1" x14ac:dyDescent="0.2">
      <c r="A1831" s="185"/>
      <c r="B1831" s="185"/>
      <c r="C1831" s="185"/>
      <c r="D1831" s="185"/>
      <c r="E1831" s="185"/>
    </row>
    <row r="1832" spans="1:5" ht="15" customHeight="1" x14ac:dyDescent="0.2">
      <c r="A1832" s="97"/>
      <c r="B1832" s="97"/>
      <c r="C1832" s="97"/>
      <c r="D1832" s="97"/>
      <c r="E1832" s="97"/>
    </row>
    <row r="1833" spans="1:5" ht="15" customHeight="1" x14ac:dyDescent="0.25">
      <c r="A1833" s="58" t="s">
        <v>1</v>
      </c>
      <c r="B1833" s="54"/>
      <c r="C1833" s="54"/>
      <c r="D1833" s="54"/>
      <c r="E1833" s="54"/>
    </row>
    <row r="1834" spans="1:5" ht="15" customHeight="1" x14ac:dyDescent="0.2">
      <c r="A1834" s="41" t="s">
        <v>53</v>
      </c>
      <c r="E1834" t="s">
        <v>54</v>
      </c>
    </row>
    <row r="1835" spans="1:5" ht="15" customHeight="1" x14ac:dyDescent="0.25">
      <c r="A1835" s="98"/>
      <c r="B1835" s="58"/>
      <c r="C1835" s="54"/>
      <c r="D1835" s="54"/>
      <c r="E1835" s="86"/>
    </row>
    <row r="1836" spans="1:5" ht="15" customHeight="1" x14ac:dyDescent="0.2">
      <c r="B1836" s="63" t="s">
        <v>61</v>
      </c>
      <c r="C1836" s="63" t="s">
        <v>48</v>
      </c>
      <c r="D1836" s="99" t="s">
        <v>49</v>
      </c>
      <c r="E1836" s="63" t="s">
        <v>50</v>
      </c>
    </row>
    <row r="1837" spans="1:5" ht="15" customHeight="1" x14ac:dyDescent="0.2">
      <c r="B1837" s="100">
        <v>103533063</v>
      </c>
      <c r="C1837" s="101"/>
      <c r="D1837" s="83" t="s">
        <v>71</v>
      </c>
      <c r="E1837" s="69">
        <v>1780683.32</v>
      </c>
    </row>
    <row r="1838" spans="1:5" ht="15" customHeight="1" x14ac:dyDescent="0.2">
      <c r="B1838" s="100">
        <v>103133063</v>
      </c>
      <c r="C1838" s="101"/>
      <c r="D1838" s="83" t="s">
        <v>71</v>
      </c>
      <c r="E1838" s="69">
        <v>312941.87</v>
      </c>
    </row>
    <row r="1839" spans="1:5" ht="15" customHeight="1" x14ac:dyDescent="0.2">
      <c r="B1839" s="102"/>
      <c r="C1839" s="71" t="s">
        <v>52</v>
      </c>
      <c r="D1839" s="103"/>
      <c r="E1839" s="95">
        <f>SUM(E1837:E1838)</f>
        <v>2093625.19</v>
      </c>
    </row>
    <row r="1840" spans="1:5" ht="15" customHeight="1" x14ac:dyDescent="0.25">
      <c r="A1840" s="104"/>
      <c r="B1840" s="90"/>
      <c r="C1840" s="90"/>
      <c r="D1840" s="90"/>
      <c r="E1840" s="90"/>
    </row>
    <row r="1841" spans="1:5" ht="15" customHeight="1" x14ac:dyDescent="0.25">
      <c r="A1841" s="58" t="s">
        <v>16</v>
      </c>
      <c r="B1841" s="54"/>
      <c r="C1841" s="54"/>
      <c r="D1841" s="54"/>
      <c r="E1841" s="98"/>
    </row>
    <row r="1842" spans="1:5" ht="15" customHeight="1" x14ac:dyDescent="0.2">
      <c r="A1842" s="41" t="s">
        <v>133</v>
      </c>
      <c r="B1842" s="138"/>
      <c r="C1842" s="138"/>
      <c r="D1842" s="138"/>
      <c r="E1842" s="59" t="s">
        <v>134</v>
      </c>
    </row>
    <row r="1843" spans="1:5" ht="15" customHeight="1" x14ac:dyDescent="0.25">
      <c r="A1843" s="98"/>
      <c r="B1843" s="58"/>
      <c r="C1843" s="54"/>
      <c r="D1843" s="54"/>
      <c r="E1843" s="86"/>
    </row>
    <row r="1844" spans="1:5" ht="15" customHeight="1" x14ac:dyDescent="0.2">
      <c r="B1844" s="63" t="s">
        <v>61</v>
      </c>
      <c r="C1844" s="63" t="s">
        <v>48</v>
      </c>
      <c r="D1844" s="99" t="s">
        <v>49</v>
      </c>
      <c r="E1844" s="63" t="s">
        <v>50</v>
      </c>
    </row>
    <row r="1845" spans="1:5" ht="15" customHeight="1" x14ac:dyDescent="0.2">
      <c r="B1845" s="100">
        <v>103533063</v>
      </c>
      <c r="C1845" s="101"/>
      <c r="D1845" s="105" t="s">
        <v>72</v>
      </c>
      <c r="E1845" s="69">
        <v>1780683.32</v>
      </c>
    </row>
    <row r="1846" spans="1:5" ht="15" customHeight="1" x14ac:dyDescent="0.2">
      <c r="B1846" s="100">
        <v>103133063</v>
      </c>
      <c r="C1846" s="101"/>
      <c r="D1846" s="105" t="s">
        <v>72</v>
      </c>
      <c r="E1846" s="69">
        <v>312941.87</v>
      </c>
    </row>
    <row r="1847" spans="1:5" ht="15" customHeight="1" x14ac:dyDescent="0.2">
      <c r="B1847" s="102"/>
      <c r="C1847" s="71" t="s">
        <v>52</v>
      </c>
      <c r="D1847" s="103"/>
      <c r="E1847" s="95">
        <f>SUM(E1845:E1846)</f>
        <v>2093625.19</v>
      </c>
    </row>
    <row r="1848" spans="1:5" ht="15" customHeight="1" x14ac:dyDescent="0.2"/>
    <row r="1849" spans="1:5" ht="15" customHeight="1" x14ac:dyDescent="0.2"/>
    <row r="1850" spans="1:5" ht="15" customHeight="1" x14ac:dyDescent="0.2"/>
    <row r="1851" spans="1:5" ht="15" customHeight="1" x14ac:dyDescent="0.2"/>
    <row r="1852" spans="1:5" ht="15" customHeight="1" x14ac:dyDescent="0.2"/>
    <row r="1853" spans="1:5" ht="15" customHeight="1" x14ac:dyDescent="0.2"/>
    <row r="1854" spans="1:5" ht="15" customHeight="1" x14ac:dyDescent="0.2"/>
    <row r="1855" spans="1:5" ht="15" customHeight="1" x14ac:dyDescent="0.2"/>
    <row r="1856" spans="1:5"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sheetData>
  <mergeCells count="147">
    <mergeCell ref="A2:E2"/>
    <mergeCell ref="A3:E3"/>
    <mergeCell ref="A4:E9"/>
    <mergeCell ref="A33:E33"/>
    <mergeCell ref="A34:E34"/>
    <mergeCell ref="A35:E40"/>
    <mergeCell ref="A115:E115"/>
    <mergeCell ref="A116:E116"/>
    <mergeCell ref="A117:E121"/>
    <mergeCell ref="A139:E139"/>
    <mergeCell ref="A140:E140"/>
    <mergeCell ref="A141:E145"/>
    <mergeCell ref="A63:E63"/>
    <mergeCell ref="A64:E64"/>
    <mergeCell ref="A65:E69"/>
    <mergeCell ref="A87:E87"/>
    <mergeCell ref="A88:E88"/>
    <mergeCell ref="A89:E93"/>
    <mergeCell ref="A219:E219"/>
    <mergeCell ref="A220:E226"/>
    <mergeCell ref="A245:E245"/>
    <mergeCell ref="A246:E246"/>
    <mergeCell ref="A247:E253"/>
    <mergeCell ref="A284:E284"/>
    <mergeCell ref="A167:E167"/>
    <mergeCell ref="A168:E168"/>
    <mergeCell ref="A169:E174"/>
    <mergeCell ref="A192:E192"/>
    <mergeCell ref="A193:E193"/>
    <mergeCell ref="A194:E200"/>
    <mergeCell ref="A344:E351"/>
    <mergeCell ref="A375:E375"/>
    <mergeCell ref="A376:E384"/>
    <mergeCell ref="A402:E402"/>
    <mergeCell ref="A403:E411"/>
    <mergeCell ref="A434:E434"/>
    <mergeCell ref="A285:E285"/>
    <mergeCell ref="A286:E293"/>
    <mergeCell ref="A315:E315"/>
    <mergeCell ref="A316:E316"/>
    <mergeCell ref="A317:E324"/>
    <mergeCell ref="A343:E343"/>
    <mergeCell ref="A512:E519"/>
    <mergeCell ref="A538:E538"/>
    <mergeCell ref="A539:E545"/>
    <mergeCell ref="A563:E563"/>
    <mergeCell ref="A564:E571"/>
    <mergeCell ref="A590:E590"/>
    <mergeCell ref="A435:E442"/>
    <mergeCell ref="A460:E460"/>
    <mergeCell ref="A461:E468"/>
    <mergeCell ref="A486:E486"/>
    <mergeCell ref="A487:E493"/>
    <mergeCell ref="A511:E511"/>
    <mergeCell ref="A669:E676"/>
    <mergeCell ref="A694:E694"/>
    <mergeCell ref="A695:E701"/>
    <mergeCell ref="A719:E719"/>
    <mergeCell ref="A720:E726"/>
    <mergeCell ref="A745:E745"/>
    <mergeCell ref="A591:E597"/>
    <mergeCell ref="A615:E615"/>
    <mergeCell ref="A616:E624"/>
    <mergeCell ref="A642:E642"/>
    <mergeCell ref="A643:E650"/>
    <mergeCell ref="A668:E668"/>
    <mergeCell ref="A825:E832"/>
    <mergeCell ref="A850:E850"/>
    <mergeCell ref="A851:E859"/>
    <mergeCell ref="A877:E877"/>
    <mergeCell ref="A878:E884"/>
    <mergeCell ref="A904:E904"/>
    <mergeCell ref="A746:E754"/>
    <mergeCell ref="A772:E772"/>
    <mergeCell ref="A773:E780"/>
    <mergeCell ref="A798:E798"/>
    <mergeCell ref="A799:E806"/>
    <mergeCell ref="A824:E824"/>
    <mergeCell ref="A1060:E1068"/>
    <mergeCell ref="A1095:E1096"/>
    <mergeCell ref="A1097:E1105"/>
    <mergeCell ref="A1124:E1125"/>
    <mergeCell ref="A1126:E1134"/>
    <mergeCell ref="A1155:E1156"/>
    <mergeCell ref="A905:E913"/>
    <mergeCell ref="A998:E999"/>
    <mergeCell ref="A1000:E1008"/>
    <mergeCell ref="A1033:E1034"/>
    <mergeCell ref="A1035:E1040"/>
    <mergeCell ref="A1058:E1059"/>
    <mergeCell ref="A1242:E1248"/>
    <mergeCell ref="A1271:E1272"/>
    <mergeCell ref="A1273:E1279"/>
    <mergeCell ref="A1292:E1293"/>
    <mergeCell ref="A1294:E1300"/>
    <mergeCell ref="A1315:E1316"/>
    <mergeCell ref="A1157:E1166"/>
    <mergeCell ref="A1184:E1185"/>
    <mergeCell ref="A1186:E1192"/>
    <mergeCell ref="A1214:E1215"/>
    <mergeCell ref="A1216:E1222"/>
    <mergeCell ref="A1240:E1241"/>
    <mergeCell ref="A1377:E1383"/>
    <mergeCell ref="A1407:E1408"/>
    <mergeCell ref="A1409:E1417"/>
    <mergeCell ref="A1429:E1430"/>
    <mergeCell ref="A1431:E1438"/>
    <mergeCell ref="A1459:E1460"/>
    <mergeCell ref="A1317:E1323"/>
    <mergeCell ref="A1335:E1336"/>
    <mergeCell ref="A1337:E1343"/>
    <mergeCell ref="A1355:E1356"/>
    <mergeCell ref="A1357:E1363"/>
    <mergeCell ref="A1375:E1376"/>
    <mergeCell ref="A1534:E1541"/>
    <mergeCell ref="A1563:E1564"/>
    <mergeCell ref="A1565:E1572"/>
    <mergeCell ref="A1584:E1585"/>
    <mergeCell ref="A1586:E1594"/>
    <mergeCell ref="A1615:E1616"/>
    <mergeCell ref="A1461:E1468"/>
    <mergeCell ref="A1480:E1481"/>
    <mergeCell ref="A1482:E1489"/>
    <mergeCell ref="A1511:E1512"/>
    <mergeCell ref="A1513:E1520"/>
    <mergeCell ref="A1532:E1533"/>
    <mergeCell ref="A1684:E1689"/>
    <mergeCell ref="A1701:E1702"/>
    <mergeCell ref="A1703:E1713"/>
    <mergeCell ref="A1729:E1730"/>
    <mergeCell ref="A1731:E1737"/>
    <mergeCell ref="A1751:E1752"/>
    <mergeCell ref="A1617:E1624"/>
    <mergeCell ref="A1636:E1637"/>
    <mergeCell ref="A1638:E1643"/>
    <mergeCell ref="A1655:E1656"/>
    <mergeCell ref="A1657:E1662"/>
    <mergeCell ref="A1682:E1683"/>
    <mergeCell ref="A1823:E1823"/>
    <mergeCell ref="A1824:E1824"/>
    <mergeCell ref="A1825:E1831"/>
    <mergeCell ref="A1753:E1758"/>
    <mergeCell ref="A1771:E1772"/>
    <mergeCell ref="A1773:E1780"/>
    <mergeCell ref="A1792:E1792"/>
    <mergeCell ref="A1793:E1793"/>
    <mergeCell ref="A1794:E1799"/>
  </mergeCells>
  <pageMargins left="0.98425196850393704" right="0.98425196850393704" top="0.98425196850393704" bottom="0.98425196850393704" header="0.51181102362204722" footer="0.51181102362204722"/>
  <pageSetup paperSize="9" scale="92" firstPageNumber="11" orientation="portrait" useFirstPageNumber="1" r:id="rId1"/>
  <headerFooter alignWithMargins="0">
    <oddHeader>&amp;C&amp;"Arial,Kurzíva"Příloha č. 2: Rozpočtové změny č. 390/20 - 455/20 a 457/20 schválené Radou Olomouckého kraje 27.7.2020</oddHeader>
    <oddFooter xml:space="preserve">&amp;L&amp;"Arial,Kurzíva"Zastupitelstvo OK 21.9.2020
6.1. - Rozpočet Olomouckého kraje 2020 - rozpočtové změny 
Příloha č.2: Rozpočtové změny č. 390/20 - 455/20 a 457/20 schválené Radou Olomouckého kraje 27.7.2020&amp;R&amp;"Arial,Kurzíva"Strana &amp;P (celkem 85)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5"/>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7" t="s">
        <v>68</v>
      </c>
    </row>
    <row r="2" spans="1:5" ht="15" customHeight="1" x14ac:dyDescent="0.2">
      <c r="A2" s="186" t="s">
        <v>44</v>
      </c>
      <c r="B2" s="186"/>
      <c r="C2" s="186"/>
      <c r="D2" s="186"/>
      <c r="E2" s="186"/>
    </row>
    <row r="3" spans="1:5" ht="15" customHeight="1" x14ac:dyDescent="0.2">
      <c r="A3" s="186" t="s">
        <v>69</v>
      </c>
      <c r="B3" s="186"/>
      <c r="C3" s="186"/>
      <c r="D3" s="186"/>
      <c r="E3" s="186"/>
    </row>
    <row r="4" spans="1:5" ht="15" customHeight="1" x14ac:dyDescent="0.2">
      <c r="A4" s="185" t="s">
        <v>70</v>
      </c>
      <c r="B4" s="185"/>
      <c r="C4" s="185"/>
      <c r="D4" s="185"/>
      <c r="E4" s="185"/>
    </row>
    <row r="5" spans="1:5" ht="15" customHeight="1" x14ac:dyDescent="0.2">
      <c r="A5" s="185"/>
      <c r="B5" s="185"/>
      <c r="C5" s="185"/>
      <c r="D5" s="185"/>
      <c r="E5" s="185"/>
    </row>
    <row r="6" spans="1:5" ht="15" customHeight="1" x14ac:dyDescent="0.2">
      <c r="A6" s="185"/>
      <c r="B6" s="185"/>
      <c r="C6" s="185"/>
      <c r="D6" s="185"/>
      <c r="E6" s="185"/>
    </row>
    <row r="7" spans="1:5" ht="15" customHeight="1" x14ac:dyDescent="0.2">
      <c r="A7" s="185"/>
      <c r="B7" s="185"/>
      <c r="C7" s="185"/>
      <c r="D7" s="185"/>
      <c r="E7" s="185"/>
    </row>
    <row r="8" spans="1:5" ht="15" customHeight="1" x14ac:dyDescent="0.2">
      <c r="A8" s="185"/>
      <c r="B8" s="185"/>
      <c r="C8" s="185"/>
      <c r="D8" s="185"/>
      <c r="E8" s="185"/>
    </row>
    <row r="9" spans="1:5" ht="15" customHeight="1" x14ac:dyDescent="0.2">
      <c r="A9" s="185"/>
      <c r="B9" s="185"/>
      <c r="C9" s="185"/>
      <c r="D9" s="185"/>
      <c r="E9" s="185"/>
    </row>
    <row r="10" spans="1:5" ht="15" customHeight="1" x14ac:dyDescent="0.2">
      <c r="A10" s="97"/>
      <c r="B10" s="97"/>
      <c r="C10" s="97"/>
      <c r="D10" s="97"/>
      <c r="E10" s="97"/>
    </row>
    <row r="11" spans="1:5" ht="15" customHeight="1" x14ac:dyDescent="0.25">
      <c r="A11" s="58" t="s">
        <v>1</v>
      </c>
      <c r="B11" s="54"/>
      <c r="C11" s="54"/>
      <c r="D11" s="54"/>
      <c r="E11" s="54"/>
    </row>
    <row r="12" spans="1:5" ht="15" customHeight="1" x14ac:dyDescent="0.2">
      <c r="A12" s="85" t="s">
        <v>65</v>
      </c>
      <c r="B12" s="40"/>
      <c r="C12" s="40"/>
      <c r="D12" s="40"/>
      <c r="E12" s="42" t="s">
        <v>66</v>
      </c>
    </row>
    <row r="13" spans="1:5" ht="15" customHeight="1" x14ac:dyDescent="0.25">
      <c r="A13" s="98"/>
      <c r="B13" s="58"/>
      <c r="C13" s="54"/>
      <c r="D13" s="54"/>
      <c r="E13" s="86"/>
    </row>
    <row r="14" spans="1:5" ht="15" customHeight="1" x14ac:dyDescent="0.2">
      <c r="B14" s="63" t="s">
        <v>61</v>
      </c>
      <c r="C14" s="63" t="s">
        <v>48</v>
      </c>
      <c r="D14" s="99" t="s">
        <v>49</v>
      </c>
      <c r="E14" s="63" t="s">
        <v>50</v>
      </c>
    </row>
    <row r="15" spans="1:5" ht="15" customHeight="1" x14ac:dyDescent="0.2">
      <c r="B15" s="100">
        <v>103533063</v>
      </c>
      <c r="C15" s="101"/>
      <c r="D15" s="83" t="s">
        <v>71</v>
      </c>
      <c r="E15" s="69">
        <v>622755.81999999995</v>
      </c>
    </row>
    <row r="16" spans="1:5" ht="15" customHeight="1" x14ac:dyDescent="0.2">
      <c r="B16" s="100">
        <v>103133063</v>
      </c>
      <c r="C16" s="101"/>
      <c r="D16" s="83" t="s">
        <v>71</v>
      </c>
      <c r="E16" s="69">
        <v>109898.08</v>
      </c>
    </row>
    <row r="17" spans="1:5" ht="15" customHeight="1" x14ac:dyDescent="0.2">
      <c r="B17" s="102"/>
      <c r="C17" s="71" t="s">
        <v>52</v>
      </c>
      <c r="D17" s="103"/>
      <c r="E17" s="95">
        <f>SUM(E15:E16)</f>
        <v>732653.89999999991</v>
      </c>
    </row>
    <row r="18" spans="1:5" ht="15" customHeight="1" x14ac:dyDescent="0.25">
      <c r="A18" s="104"/>
      <c r="B18" s="90"/>
      <c r="C18" s="90"/>
      <c r="D18" s="90"/>
      <c r="E18" s="90"/>
    </row>
    <row r="19" spans="1:5" ht="15" customHeight="1" x14ac:dyDescent="0.25">
      <c r="A19" s="58" t="s">
        <v>16</v>
      </c>
      <c r="B19" s="54"/>
      <c r="C19" s="54"/>
      <c r="D19" s="54"/>
      <c r="E19" s="98"/>
    </row>
    <row r="20" spans="1:5" ht="15" customHeight="1" x14ac:dyDescent="0.2">
      <c r="A20" s="85" t="s">
        <v>65</v>
      </c>
      <c r="B20" s="40"/>
      <c r="C20" s="40"/>
      <c r="D20" s="40"/>
      <c r="E20" s="42" t="s">
        <v>66</v>
      </c>
    </row>
    <row r="21" spans="1:5" ht="15" customHeight="1" x14ac:dyDescent="0.25">
      <c r="A21" s="98"/>
      <c r="B21" s="58"/>
      <c r="C21" s="54"/>
      <c r="D21" s="54"/>
      <c r="E21" s="86"/>
    </row>
    <row r="22" spans="1:5" ht="15" customHeight="1" x14ac:dyDescent="0.2">
      <c r="B22" s="63" t="s">
        <v>61</v>
      </c>
      <c r="C22" s="63" t="s">
        <v>48</v>
      </c>
      <c r="D22" s="99" t="s">
        <v>49</v>
      </c>
      <c r="E22" s="63" t="s">
        <v>50</v>
      </c>
    </row>
    <row r="23" spans="1:5" ht="15" customHeight="1" x14ac:dyDescent="0.2">
      <c r="B23" s="100">
        <v>103533063</v>
      </c>
      <c r="C23" s="101"/>
      <c r="D23" s="105" t="s">
        <v>72</v>
      </c>
      <c r="E23" s="69">
        <v>622755.81999999995</v>
      </c>
    </row>
    <row r="24" spans="1:5" ht="15" customHeight="1" x14ac:dyDescent="0.2">
      <c r="B24" s="100">
        <v>103133063</v>
      </c>
      <c r="C24" s="101"/>
      <c r="D24" s="105" t="s">
        <v>72</v>
      </c>
      <c r="E24" s="69">
        <v>109898.08</v>
      </c>
    </row>
    <row r="25" spans="1:5" ht="15" customHeight="1" x14ac:dyDescent="0.2">
      <c r="B25" s="102"/>
      <c r="C25" s="71" t="s">
        <v>52</v>
      </c>
      <c r="D25" s="103"/>
      <c r="E25" s="95">
        <f>SUM(E23:E24)</f>
        <v>732653.89999999991</v>
      </c>
    </row>
    <row r="26" spans="1:5" ht="15" customHeight="1" x14ac:dyDescent="0.25">
      <c r="A26" s="37"/>
    </row>
    <row r="27" spans="1:5" ht="15" customHeight="1" x14ac:dyDescent="0.25">
      <c r="A27" s="37"/>
    </row>
    <row r="28" spans="1:5" ht="15" customHeight="1" x14ac:dyDescent="0.25">
      <c r="A28" s="37" t="s">
        <v>73</v>
      </c>
    </row>
    <row r="29" spans="1:5" ht="15" customHeight="1" x14ac:dyDescent="0.2">
      <c r="A29" s="186" t="s">
        <v>44</v>
      </c>
      <c r="B29" s="186"/>
      <c r="C29" s="186"/>
      <c r="D29" s="186"/>
      <c r="E29" s="186"/>
    </row>
    <row r="30" spans="1:5" ht="15" customHeight="1" x14ac:dyDescent="0.2">
      <c r="A30" s="186" t="s">
        <v>74</v>
      </c>
      <c r="B30" s="186"/>
      <c r="C30" s="186"/>
      <c r="D30" s="186"/>
      <c r="E30" s="186"/>
    </row>
    <row r="31" spans="1:5" ht="15" customHeight="1" x14ac:dyDescent="0.2">
      <c r="A31" s="187" t="s">
        <v>75</v>
      </c>
      <c r="B31" s="187"/>
      <c r="C31" s="187"/>
      <c r="D31" s="187"/>
      <c r="E31" s="187"/>
    </row>
    <row r="32" spans="1:5" ht="15" customHeight="1" x14ac:dyDescent="0.2">
      <c r="A32" s="187"/>
      <c r="B32" s="187"/>
      <c r="C32" s="187"/>
      <c r="D32" s="187"/>
      <c r="E32" s="187"/>
    </row>
    <row r="33" spans="1:5" ht="15" customHeight="1" x14ac:dyDescent="0.2">
      <c r="A33" s="187"/>
      <c r="B33" s="187"/>
      <c r="C33" s="187"/>
      <c r="D33" s="187"/>
      <c r="E33" s="187"/>
    </row>
    <row r="34" spans="1:5" ht="15" customHeight="1" x14ac:dyDescent="0.2">
      <c r="A34" s="187"/>
      <c r="B34" s="187"/>
      <c r="C34" s="187"/>
      <c r="D34" s="187"/>
      <c r="E34" s="187"/>
    </row>
    <row r="35" spans="1:5" ht="15" customHeight="1" x14ac:dyDescent="0.2">
      <c r="A35" s="187"/>
      <c r="B35" s="187"/>
      <c r="C35" s="187"/>
      <c r="D35" s="187"/>
      <c r="E35" s="187"/>
    </row>
    <row r="36" spans="1:5" ht="15" customHeight="1" x14ac:dyDescent="0.2">
      <c r="A36" s="187"/>
      <c r="B36" s="187"/>
      <c r="C36" s="187"/>
      <c r="D36" s="187"/>
      <c r="E36" s="187"/>
    </row>
    <row r="37" spans="1:5" ht="15" customHeight="1" x14ac:dyDescent="0.2">
      <c r="A37" s="38"/>
      <c r="B37" s="38"/>
      <c r="C37" s="38"/>
      <c r="D37" s="38"/>
      <c r="E37" s="38"/>
    </row>
    <row r="38" spans="1:5" ht="15" customHeight="1" x14ac:dyDescent="0.25">
      <c r="A38" s="39" t="s">
        <v>1</v>
      </c>
      <c r="B38" s="40"/>
      <c r="C38" s="40"/>
      <c r="D38" s="40"/>
      <c r="E38" s="40"/>
    </row>
    <row r="39" spans="1:5" ht="15" customHeight="1" x14ac:dyDescent="0.2">
      <c r="A39" s="41" t="s">
        <v>53</v>
      </c>
      <c r="B39" s="106"/>
      <c r="C39" s="40"/>
      <c r="D39" s="40"/>
      <c r="E39" s="42" t="s">
        <v>54</v>
      </c>
    </row>
    <row r="40" spans="1:5" ht="15" customHeight="1" x14ac:dyDescent="0.25">
      <c r="B40" s="39"/>
      <c r="C40" s="40"/>
      <c r="D40" s="40"/>
      <c r="E40" s="44"/>
    </row>
    <row r="41" spans="1:5" ht="15" customHeight="1" x14ac:dyDescent="0.2">
      <c r="B41" s="63" t="s">
        <v>61</v>
      </c>
      <c r="C41" s="47" t="s">
        <v>48</v>
      </c>
      <c r="D41" s="48" t="s">
        <v>49</v>
      </c>
      <c r="E41" s="80" t="s">
        <v>50</v>
      </c>
    </row>
    <row r="42" spans="1:5" ht="15" customHeight="1" x14ac:dyDescent="0.2">
      <c r="B42" s="107">
        <v>34019</v>
      </c>
      <c r="C42" s="108"/>
      <c r="D42" s="83" t="s">
        <v>71</v>
      </c>
      <c r="E42" s="53">
        <v>77000</v>
      </c>
    </row>
    <row r="43" spans="1:5" ht="15" customHeight="1" x14ac:dyDescent="0.2">
      <c r="B43" s="109"/>
      <c r="C43" s="55" t="s">
        <v>52</v>
      </c>
      <c r="D43" s="56"/>
      <c r="E43" s="57">
        <f>SUM(E42:E42)</f>
        <v>77000</v>
      </c>
    </row>
    <row r="44" spans="1:5" ht="15" customHeight="1" x14ac:dyDescent="0.2">
      <c r="A44" s="59"/>
      <c r="B44" s="59"/>
      <c r="C44" s="59"/>
      <c r="D44" s="59"/>
    </row>
    <row r="45" spans="1:5" ht="15" customHeight="1" x14ac:dyDescent="0.25">
      <c r="A45" s="39" t="s">
        <v>16</v>
      </c>
      <c r="B45" s="40"/>
      <c r="C45" s="40"/>
      <c r="D45" s="40"/>
      <c r="E45" s="40"/>
    </row>
    <row r="46" spans="1:5" ht="15" customHeight="1" x14ac:dyDescent="0.2">
      <c r="A46" s="85" t="s">
        <v>76</v>
      </c>
      <c r="B46" s="40"/>
      <c r="C46" s="40"/>
      <c r="D46" s="40"/>
      <c r="E46" s="42" t="s">
        <v>77</v>
      </c>
    </row>
    <row r="47" spans="1:5" ht="15" customHeight="1" x14ac:dyDescent="0.2">
      <c r="A47" s="59"/>
      <c r="B47" s="110"/>
      <c r="C47" s="40"/>
      <c r="E47" s="111"/>
    </row>
    <row r="48" spans="1:5" ht="15" customHeight="1" x14ac:dyDescent="0.2">
      <c r="B48" s="47" t="s">
        <v>61</v>
      </c>
      <c r="C48" s="47" t="s">
        <v>48</v>
      </c>
      <c r="D48" s="112" t="s">
        <v>49</v>
      </c>
      <c r="E48" s="80" t="s">
        <v>50</v>
      </c>
    </row>
    <row r="49" spans="1:5" ht="15" customHeight="1" x14ac:dyDescent="0.2">
      <c r="B49" s="107">
        <v>34019</v>
      </c>
      <c r="C49" s="67"/>
      <c r="D49" s="105" t="s">
        <v>72</v>
      </c>
      <c r="E49" s="53">
        <v>77000</v>
      </c>
    </row>
    <row r="50" spans="1:5" ht="15" customHeight="1" x14ac:dyDescent="0.2">
      <c r="B50" s="113"/>
      <c r="C50" s="55" t="s">
        <v>52</v>
      </c>
      <c r="D50" s="114"/>
      <c r="E50" s="115">
        <f>SUM(E49:E49)</f>
        <v>77000</v>
      </c>
    </row>
    <row r="51" spans="1:5" ht="15" customHeight="1" x14ac:dyDescent="0.25">
      <c r="A51" s="37"/>
    </row>
    <row r="52" spans="1:5" ht="15" customHeight="1" x14ac:dyDescent="0.25">
      <c r="A52" s="37"/>
    </row>
    <row r="53" spans="1:5" ht="15" customHeight="1" x14ac:dyDescent="0.25">
      <c r="A53" s="37"/>
    </row>
    <row r="54" spans="1:5" ht="15" customHeight="1" x14ac:dyDescent="0.25">
      <c r="A54" s="37" t="s">
        <v>78</v>
      </c>
    </row>
    <row r="55" spans="1:5" ht="15" customHeight="1" x14ac:dyDescent="0.2">
      <c r="A55" s="186" t="s">
        <v>44</v>
      </c>
      <c r="B55" s="186"/>
      <c r="C55" s="186"/>
      <c r="D55" s="186"/>
      <c r="E55" s="186"/>
    </row>
    <row r="56" spans="1:5" ht="15" customHeight="1" x14ac:dyDescent="0.2">
      <c r="A56" s="186" t="s">
        <v>74</v>
      </c>
      <c r="B56" s="186"/>
      <c r="C56" s="186"/>
      <c r="D56" s="186"/>
      <c r="E56" s="186"/>
    </row>
    <row r="57" spans="1:5" ht="15" customHeight="1" x14ac:dyDescent="0.2">
      <c r="A57" s="187" t="s">
        <v>79</v>
      </c>
      <c r="B57" s="187"/>
      <c r="C57" s="187"/>
      <c r="D57" s="187"/>
      <c r="E57" s="187"/>
    </row>
    <row r="58" spans="1:5" ht="15" customHeight="1" x14ac:dyDescent="0.2">
      <c r="A58" s="187"/>
      <c r="B58" s="187"/>
      <c r="C58" s="187"/>
      <c r="D58" s="187"/>
      <c r="E58" s="187"/>
    </row>
    <row r="59" spans="1:5" ht="15" customHeight="1" x14ac:dyDescent="0.2">
      <c r="A59" s="187"/>
      <c r="B59" s="187"/>
      <c r="C59" s="187"/>
      <c r="D59" s="187"/>
      <c r="E59" s="187"/>
    </row>
    <row r="60" spans="1:5" ht="15" customHeight="1" x14ac:dyDescent="0.2">
      <c r="A60" s="187"/>
      <c r="B60" s="187"/>
      <c r="C60" s="187"/>
      <c r="D60" s="187"/>
      <c r="E60" s="187"/>
    </row>
    <row r="61" spans="1:5" ht="15" customHeight="1" x14ac:dyDescent="0.2">
      <c r="A61" s="187"/>
      <c r="B61" s="187"/>
      <c r="C61" s="187"/>
      <c r="D61" s="187"/>
      <c r="E61" s="187"/>
    </row>
    <row r="62" spans="1:5" ht="15" customHeight="1" x14ac:dyDescent="0.2">
      <c r="A62" s="187"/>
      <c r="B62" s="187"/>
      <c r="C62" s="187"/>
      <c r="D62" s="187"/>
      <c r="E62" s="187"/>
    </row>
    <row r="63" spans="1:5" ht="15" customHeight="1" x14ac:dyDescent="0.2">
      <c r="A63" s="38"/>
      <c r="B63" s="38"/>
      <c r="C63" s="38"/>
      <c r="D63" s="38"/>
      <c r="E63" s="38"/>
    </row>
    <row r="64" spans="1:5" ht="15" customHeight="1" x14ac:dyDescent="0.25">
      <c r="A64" s="39" t="s">
        <v>1</v>
      </c>
      <c r="B64" s="40"/>
      <c r="C64" s="40"/>
      <c r="D64" s="40"/>
      <c r="E64" s="40"/>
    </row>
    <row r="65" spans="1:5" ht="15" customHeight="1" x14ac:dyDescent="0.2">
      <c r="A65" s="41" t="s">
        <v>53</v>
      </c>
      <c r="B65" s="106"/>
      <c r="C65" s="40"/>
      <c r="D65" s="40"/>
      <c r="E65" s="42" t="s">
        <v>54</v>
      </c>
    </row>
    <row r="66" spans="1:5" ht="15" customHeight="1" x14ac:dyDescent="0.25">
      <c r="B66" s="39"/>
      <c r="C66" s="40"/>
      <c r="D66" s="40"/>
      <c r="E66" s="44"/>
    </row>
    <row r="67" spans="1:5" ht="15" customHeight="1" x14ac:dyDescent="0.2">
      <c r="B67" s="63" t="s">
        <v>61</v>
      </c>
      <c r="C67" s="47" t="s">
        <v>48</v>
      </c>
      <c r="D67" s="48" t="s">
        <v>49</v>
      </c>
      <c r="E67" s="80" t="s">
        <v>50</v>
      </c>
    </row>
    <row r="68" spans="1:5" ht="15" customHeight="1" x14ac:dyDescent="0.2">
      <c r="B68" s="107">
        <v>34070</v>
      </c>
      <c r="C68" s="108"/>
      <c r="D68" s="83" t="s">
        <v>71</v>
      </c>
      <c r="E68" s="53">
        <v>62000</v>
      </c>
    </row>
    <row r="69" spans="1:5" ht="15" customHeight="1" x14ac:dyDescent="0.2">
      <c r="B69" s="109"/>
      <c r="C69" s="55" t="s">
        <v>52</v>
      </c>
      <c r="D69" s="56"/>
      <c r="E69" s="57">
        <f>SUM(E68:E68)</f>
        <v>62000</v>
      </c>
    </row>
    <row r="70" spans="1:5" ht="15" customHeight="1" x14ac:dyDescent="0.2">
      <c r="A70" s="59"/>
      <c r="B70" s="59"/>
      <c r="C70" s="59"/>
      <c r="D70" s="59"/>
    </row>
    <row r="71" spans="1:5" ht="15" customHeight="1" x14ac:dyDescent="0.25">
      <c r="A71" s="39" t="s">
        <v>16</v>
      </c>
      <c r="B71" s="40"/>
      <c r="C71" s="40"/>
      <c r="D71" s="40"/>
      <c r="E71" s="40"/>
    </row>
    <row r="72" spans="1:5" ht="15" customHeight="1" x14ac:dyDescent="0.2">
      <c r="A72" s="85" t="s">
        <v>76</v>
      </c>
      <c r="B72" s="40"/>
      <c r="C72" s="40"/>
      <c r="D72" s="40"/>
      <c r="E72" s="42" t="s">
        <v>77</v>
      </c>
    </row>
    <row r="73" spans="1:5" ht="15" customHeight="1" x14ac:dyDescent="0.2">
      <c r="A73" s="59"/>
      <c r="B73" s="110"/>
      <c r="C73" s="40"/>
      <c r="E73" s="111"/>
    </row>
    <row r="74" spans="1:5" ht="15" customHeight="1" x14ac:dyDescent="0.2">
      <c r="B74" s="47" t="s">
        <v>61</v>
      </c>
      <c r="C74" s="47" t="s">
        <v>48</v>
      </c>
      <c r="D74" s="112" t="s">
        <v>49</v>
      </c>
      <c r="E74" s="80" t="s">
        <v>50</v>
      </c>
    </row>
    <row r="75" spans="1:5" ht="15" customHeight="1" x14ac:dyDescent="0.2">
      <c r="B75" s="116">
        <v>34070</v>
      </c>
      <c r="C75" s="67"/>
      <c r="D75" s="105" t="s">
        <v>72</v>
      </c>
      <c r="E75" s="117">
        <v>62000</v>
      </c>
    </row>
    <row r="76" spans="1:5" ht="15" customHeight="1" x14ac:dyDescent="0.2">
      <c r="B76" s="113"/>
      <c r="C76" s="55" t="s">
        <v>52</v>
      </c>
      <c r="D76" s="114"/>
      <c r="E76" s="115">
        <f>SUM(E75:E75)</f>
        <v>62000</v>
      </c>
    </row>
    <row r="77" spans="1:5" ht="15" customHeight="1" x14ac:dyDescent="0.25">
      <c r="A77" s="37"/>
    </row>
    <row r="78" spans="1:5" ht="15" customHeight="1" x14ac:dyDescent="0.25">
      <c r="A78" s="37"/>
    </row>
    <row r="79" spans="1:5" ht="15" customHeight="1" x14ac:dyDescent="0.25">
      <c r="A79" s="37"/>
    </row>
    <row r="80" spans="1:5" ht="15" customHeight="1" x14ac:dyDescent="0.25">
      <c r="A80" s="37" t="s">
        <v>80</v>
      </c>
    </row>
    <row r="81" spans="1:5" ht="15" customHeight="1" x14ac:dyDescent="0.2">
      <c r="A81" s="186" t="s">
        <v>44</v>
      </c>
      <c r="B81" s="186"/>
      <c r="C81" s="186"/>
      <c r="D81" s="186"/>
      <c r="E81" s="186"/>
    </row>
    <row r="82" spans="1:5" ht="15" customHeight="1" x14ac:dyDescent="0.2">
      <c r="A82" s="186" t="s">
        <v>81</v>
      </c>
      <c r="B82" s="186"/>
      <c r="C82" s="186"/>
      <c r="D82" s="186"/>
      <c r="E82" s="186"/>
    </row>
    <row r="83" spans="1:5" ht="15" customHeight="1" x14ac:dyDescent="0.2">
      <c r="A83" s="185" t="s">
        <v>82</v>
      </c>
      <c r="B83" s="185"/>
      <c r="C83" s="185"/>
      <c r="D83" s="185"/>
      <c r="E83" s="185"/>
    </row>
    <row r="84" spans="1:5" ht="15" customHeight="1" x14ac:dyDescent="0.2">
      <c r="A84" s="185"/>
      <c r="B84" s="185"/>
      <c r="C84" s="185"/>
      <c r="D84" s="185"/>
      <c r="E84" s="185"/>
    </row>
    <row r="85" spans="1:5" ht="15" customHeight="1" x14ac:dyDescent="0.2">
      <c r="A85" s="185"/>
      <c r="B85" s="185"/>
      <c r="C85" s="185"/>
      <c r="D85" s="185"/>
      <c r="E85" s="185"/>
    </row>
    <row r="86" spans="1:5" ht="15" customHeight="1" x14ac:dyDescent="0.2">
      <c r="A86" s="185"/>
      <c r="B86" s="185"/>
      <c r="C86" s="185"/>
      <c r="D86" s="185"/>
      <c r="E86" s="185"/>
    </row>
    <row r="87" spans="1:5" ht="15" customHeight="1" x14ac:dyDescent="0.2">
      <c r="A87" s="185"/>
      <c r="B87" s="185"/>
      <c r="C87" s="185"/>
      <c r="D87" s="185"/>
      <c r="E87" s="185"/>
    </row>
    <row r="88" spans="1:5" ht="15" customHeight="1" x14ac:dyDescent="0.2">
      <c r="A88" s="185"/>
      <c r="B88" s="185"/>
      <c r="C88" s="185"/>
      <c r="D88" s="185"/>
      <c r="E88" s="185"/>
    </row>
    <row r="89" spans="1:5" ht="15" customHeight="1" x14ac:dyDescent="0.2">
      <c r="A89" s="38"/>
      <c r="B89" s="38"/>
      <c r="C89" s="38"/>
      <c r="D89" s="38"/>
      <c r="E89" s="38"/>
    </row>
    <row r="90" spans="1:5" ht="15" customHeight="1" x14ac:dyDescent="0.25">
      <c r="A90" s="39" t="s">
        <v>1</v>
      </c>
      <c r="B90" s="40"/>
      <c r="C90" s="40"/>
      <c r="D90" s="40"/>
      <c r="E90" s="40"/>
    </row>
    <row r="91" spans="1:5" ht="15" customHeight="1" x14ac:dyDescent="0.2">
      <c r="A91" s="41" t="s">
        <v>53</v>
      </c>
      <c r="B91" s="40"/>
      <c r="C91" s="40"/>
      <c r="D91" s="40"/>
      <c r="E91" s="42" t="s">
        <v>54</v>
      </c>
    </row>
    <row r="92" spans="1:5" ht="15" customHeight="1" x14ac:dyDescent="0.25">
      <c r="B92" s="39"/>
      <c r="C92" s="40"/>
      <c r="D92" s="40"/>
      <c r="E92" s="44"/>
    </row>
    <row r="93" spans="1:5" ht="15" customHeight="1" x14ac:dyDescent="0.2">
      <c r="B93" s="47" t="s">
        <v>61</v>
      </c>
      <c r="C93" s="47" t="s">
        <v>48</v>
      </c>
      <c r="D93" s="48" t="s">
        <v>49</v>
      </c>
      <c r="E93" s="80" t="s">
        <v>50</v>
      </c>
    </row>
    <row r="94" spans="1:5" ht="15" customHeight="1" x14ac:dyDescent="0.2">
      <c r="B94" s="116">
        <v>98193</v>
      </c>
      <c r="C94" s="108"/>
      <c r="D94" s="118" t="s">
        <v>83</v>
      </c>
      <c r="E94" s="53">
        <v>200000</v>
      </c>
    </row>
    <row r="95" spans="1:5" ht="15" customHeight="1" x14ac:dyDescent="0.2">
      <c r="B95" s="113"/>
      <c r="C95" s="55" t="s">
        <v>52</v>
      </c>
      <c r="D95" s="56"/>
      <c r="E95" s="57">
        <f>SUM(E94:E94)</f>
        <v>200000</v>
      </c>
    </row>
    <row r="96" spans="1:5" ht="15" customHeight="1" x14ac:dyDescent="0.2">
      <c r="A96" s="59"/>
      <c r="B96" s="59"/>
      <c r="C96" s="59"/>
      <c r="D96" s="59"/>
    </row>
    <row r="97" spans="1:5" ht="15" customHeight="1" x14ac:dyDescent="0.25">
      <c r="A97" s="58" t="s">
        <v>16</v>
      </c>
      <c r="B97" s="54"/>
      <c r="C97" s="54"/>
      <c r="D97" s="54"/>
      <c r="E97" s="54"/>
    </row>
    <row r="98" spans="1:5" ht="15" customHeight="1" x14ac:dyDescent="0.2">
      <c r="A98" s="85" t="s">
        <v>84</v>
      </c>
      <c r="B98" s="90"/>
      <c r="C98" s="90"/>
      <c r="D98" s="90"/>
      <c r="E98" s="90" t="s">
        <v>85</v>
      </c>
    </row>
    <row r="99" spans="1:5" ht="15" customHeight="1" x14ac:dyDescent="0.2">
      <c r="A99" s="60"/>
      <c r="B99" s="61"/>
      <c r="C99" s="54"/>
      <c r="D99" s="90"/>
      <c r="E99" s="62"/>
    </row>
    <row r="100" spans="1:5" ht="15" customHeight="1" x14ac:dyDescent="0.2">
      <c r="B100" s="46"/>
      <c r="C100" s="63" t="s">
        <v>48</v>
      </c>
      <c r="D100" s="119" t="s">
        <v>55</v>
      </c>
      <c r="E100" s="91" t="s">
        <v>50</v>
      </c>
    </row>
    <row r="101" spans="1:5" ht="15" customHeight="1" x14ac:dyDescent="0.2">
      <c r="B101" s="120"/>
      <c r="C101" s="67">
        <v>6115</v>
      </c>
      <c r="D101" s="121" t="s">
        <v>86</v>
      </c>
      <c r="E101" s="122">
        <f>30000+15000+8000</f>
        <v>53000</v>
      </c>
    </row>
    <row r="102" spans="1:5" ht="15" customHeight="1" x14ac:dyDescent="0.2">
      <c r="B102" s="120"/>
      <c r="C102" s="67">
        <v>6115</v>
      </c>
      <c r="D102" s="121" t="s">
        <v>87</v>
      </c>
      <c r="E102" s="122">
        <f>6000+8000+125000+8000</f>
        <v>147000</v>
      </c>
    </row>
    <row r="103" spans="1:5" ht="15" customHeight="1" x14ac:dyDescent="0.2">
      <c r="B103" s="120"/>
      <c r="C103" s="71" t="s">
        <v>52</v>
      </c>
      <c r="D103" s="123"/>
      <c r="E103" s="73">
        <f>SUM(E101:E102)</f>
        <v>200000</v>
      </c>
    </row>
    <row r="104" spans="1:5" ht="15" customHeight="1" x14ac:dyDescent="0.25">
      <c r="A104" s="37"/>
    </row>
    <row r="105" spans="1:5" ht="15" customHeight="1" x14ac:dyDescent="0.25">
      <c r="A105" s="37"/>
    </row>
    <row r="106" spans="1:5" ht="15" customHeight="1" x14ac:dyDescent="0.25">
      <c r="A106" s="37" t="s">
        <v>88</v>
      </c>
    </row>
    <row r="107" spans="1:5" ht="15" customHeight="1" x14ac:dyDescent="0.2">
      <c r="A107" s="190" t="s">
        <v>44</v>
      </c>
      <c r="B107" s="190"/>
      <c r="C107" s="190"/>
      <c r="D107" s="190"/>
      <c r="E107" s="190"/>
    </row>
    <row r="108" spans="1:5" ht="15" customHeight="1" x14ac:dyDescent="0.2">
      <c r="A108" s="186" t="s">
        <v>89</v>
      </c>
      <c r="B108" s="186"/>
      <c r="C108" s="186"/>
      <c r="D108" s="186"/>
      <c r="E108" s="186"/>
    </row>
    <row r="109" spans="1:5" ht="15" customHeight="1" x14ac:dyDescent="0.2">
      <c r="A109" s="185" t="s">
        <v>90</v>
      </c>
      <c r="B109" s="185"/>
      <c r="C109" s="185"/>
      <c r="D109" s="185"/>
      <c r="E109" s="185"/>
    </row>
    <row r="110" spans="1:5" ht="15" customHeight="1" x14ac:dyDescent="0.2">
      <c r="A110" s="185"/>
      <c r="B110" s="185"/>
      <c r="C110" s="185"/>
      <c r="D110" s="185"/>
      <c r="E110" s="185"/>
    </row>
    <row r="111" spans="1:5" ht="15" customHeight="1" x14ac:dyDescent="0.2">
      <c r="A111" s="185"/>
      <c r="B111" s="185"/>
      <c r="C111" s="185"/>
      <c r="D111" s="185"/>
      <c r="E111" s="185"/>
    </row>
    <row r="112" spans="1:5" ht="15" customHeight="1" x14ac:dyDescent="0.2">
      <c r="A112" s="185"/>
      <c r="B112" s="185"/>
      <c r="C112" s="185"/>
      <c r="D112" s="185"/>
      <c r="E112" s="185"/>
    </row>
    <row r="113" spans="1:5" ht="15" customHeight="1" x14ac:dyDescent="0.2">
      <c r="A113" s="185"/>
      <c r="B113" s="185"/>
      <c r="C113" s="185"/>
      <c r="D113" s="185"/>
      <c r="E113" s="185"/>
    </row>
    <row r="114" spans="1:5" ht="15" customHeight="1" x14ac:dyDescent="0.2">
      <c r="A114" s="185"/>
      <c r="B114" s="185"/>
      <c r="C114" s="185"/>
      <c r="D114" s="185"/>
      <c r="E114" s="185"/>
    </row>
    <row r="115" spans="1:5" ht="15" customHeight="1" x14ac:dyDescent="0.2">
      <c r="A115" s="124"/>
      <c r="B115" s="124"/>
      <c r="C115" s="124"/>
      <c r="D115" s="124"/>
      <c r="E115" s="124"/>
    </row>
    <row r="116" spans="1:5" ht="15" customHeight="1" x14ac:dyDescent="0.25">
      <c r="A116" s="58" t="s">
        <v>1</v>
      </c>
      <c r="B116" s="54"/>
      <c r="C116" s="54"/>
      <c r="D116" s="54"/>
      <c r="E116" s="54"/>
    </row>
    <row r="117" spans="1:5" ht="15" customHeight="1" x14ac:dyDescent="0.2">
      <c r="A117" s="85" t="s">
        <v>53</v>
      </c>
      <c r="B117" s="59"/>
      <c r="C117" s="59"/>
      <c r="D117" s="59"/>
      <c r="E117" s="59" t="s">
        <v>54</v>
      </c>
    </row>
    <row r="118" spans="1:5" ht="15" customHeight="1" x14ac:dyDescent="0.25">
      <c r="A118" s="60"/>
      <c r="B118" s="58"/>
      <c r="C118" s="54"/>
      <c r="D118" s="54"/>
      <c r="E118" s="86"/>
    </row>
    <row r="119" spans="1:5" ht="15" customHeight="1" x14ac:dyDescent="0.2">
      <c r="B119" s="63" t="s">
        <v>61</v>
      </c>
      <c r="C119" s="63" t="s">
        <v>48</v>
      </c>
      <c r="D119" s="99" t="s">
        <v>49</v>
      </c>
      <c r="E119" s="63" t="s">
        <v>50</v>
      </c>
    </row>
    <row r="120" spans="1:5" ht="15" customHeight="1" x14ac:dyDescent="0.2">
      <c r="B120" s="107">
        <v>13351</v>
      </c>
      <c r="C120" s="82"/>
      <c r="D120" s="83" t="s">
        <v>71</v>
      </c>
      <c r="E120" s="69">
        <v>584462</v>
      </c>
    </row>
    <row r="121" spans="1:5" ht="15" customHeight="1" x14ac:dyDescent="0.2">
      <c r="B121" s="109"/>
      <c r="C121" s="71" t="s">
        <v>52</v>
      </c>
      <c r="D121" s="103"/>
      <c r="E121" s="95">
        <f>SUM(E120:E120)</f>
        <v>584462</v>
      </c>
    </row>
    <row r="122" spans="1:5" ht="15" customHeight="1" x14ac:dyDescent="0.2"/>
    <row r="123" spans="1:5" ht="15" customHeight="1" x14ac:dyDescent="0.25">
      <c r="A123" s="58" t="s">
        <v>16</v>
      </c>
      <c r="B123" s="54"/>
      <c r="C123" s="54"/>
      <c r="D123" s="54"/>
      <c r="E123" s="60"/>
    </row>
    <row r="124" spans="1:5" ht="15" customHeight="1" x14ac:dyDescent="0.2">
      <c r="A124" s="41" t="s">
        <v>91</v>
      </c>
      <c r="B124" s="59"/>
      <c r="C124" s="59"/>
      <c r="D124" s="59"/>
      <c r="E124" s="59" t="s">
        <v>92</v>
      </c>
    </row>
    <row r="125" spans="1:5" ht="15" customHeight="1" x14ac:dyDescent="0.25">
      <c r="A125" s="60"/>
      <c r="B125" s="58"/>
      <c r="C125" s="54"/>
      <c r="D125" s="54"/>
      <c r="E125" s="86"/>
    </row>
    <row r="126" spans="1:5" ht="15" customHeight="1" x14ac:dyDescent="0.2">
      <c r="B126" s="46"/>
      <c r="C126" s="63" t="s">
        <v>48</v>
      </c>
      <c r="D126" s="99" t="s">
        <v>55</v>
      </c>
      <c r="E126" s="63" t="s">
        <v>50</v>
      </c>
    </row>
    <row r="127" spans="1:5" ht="15" customHeight="1" x14ac:dyDescent="0.2">
      <c r="B127" s="87"/>
      <c r="C127" s="125">
        <v>4399</v>
      </c>
      <c r="D127" s="126" t="s">
        <v>86</v>
      </c>
      <c r="E127" s="69">
        <v>584462</v>
      </c>
    </row>
    <row r="128" spans="1:5" ht="15" customHeight="1" x14ac:dyDescent="0.2">
      <c r="B128" s="127"/>
      <c r="C128" s="71" t="s">
        <v>52</v>
      </c>
      <c r="D128" s="103"/>
      <c r="E128" s="95">
        <f>SUM(E127:E127)</f>
        <v>584462</v>
      </c>
    </row>
    <row r="129" spans="1:5" ht="15" customHeight="1" x14ac:dyDescent="0.2"/>
    <row r="130" spans="1:5" ht="15" customHeight="1" x14ac:dyDescent="0.25">
      <c r="A130" s="37"/>
    </row>
    <row r="131" spans="1:5" ht="15" customHeight="1" x14ac:dyDescent="0.25">
      <c r="A131" s="37" t="s">
        <v>93</v>
      </c>
    </row>
    <row r="132" spans="1:5" ht="15" customHeight="1" x14ac:dyDescent="0.2">
      <c r="A132" s="186" t="s">
        <v>44</v>
      </c>
      <c r="B132" s="186"/>
      <c r="C132" s="186"/>
      <c r="D132" s="186"/>
      <c r="E132" s="186"/>
    </row>
    <row r="133" spans="1:5" ht="15" customHeight="1" x14ac:dyDescent="0.2">
      <c r="A133" s="186" t="s">
        <v>81</v>
      </c>
      <c r="B133" s="186"/>
      <c r="C133" s="186"/>
      <c r="D133" s="186"/>
      <c r="E133" s="186"/>
    </row>
    <row r="134" spans="1:5" ht="15" customHeight="1" x14ac:dyDescent="0.2">
      <c r="A134" s="185" t="s">
        <v>94</v>
      </c>
      <c r="B134" s="185"/>
      <c r="C134" s="185"/>
      <c r="D134" s="185"/>
      <c r="E134" s="185"/>
    </row>
    <row r="135" spans="1:5" ht="15" customHeight="1" x14ac:dyDescent="0.2">
      <c r="A135" s="185"/>
      <c r="B135" s="185"/>
      <c r="C135" s="185"/>
      <c r="D135" s="185"/>
      <c r="E135" s="185"/>
    </row>
    <row r="136" spans="1:5" ht="15" customHeight="1" x14ac:dyDescent="0.2">
      <c r="A136" s="185"/>
      <c r="B136" s="185"/>
      <c r="C136" s="185"/>
      <c r="D136" s="185"/>
      <c r="E136" s="185"/>
    </row>
    <row r="137" spans="1:5" ht="15" customHeight="1" x14ac:dyDescent="0.2">
      <c r="A137" s="185"/>
      <c r="B137" s="185"/>
      <c r="C137" s="185"/>
      <c r="D137" s="185"/>
      <c r="E137" s="185"/>
    </row>
    <row r="138" spans="1:5" ht="15" customHeight="1" x14ac:dyDescent="0.2">
      <c r="A138" s="185"/>
      <c r="B138" s="185"/>
      <c r="C138" s="185"/>
      <c r="D138" s="185"/>
      <c r="E138" s="185"/>
    </row>
    <row r="139" spans="1:5" ht="15" customHeight="1" x14ac:dyDescent="0.2">
      <c r="A139" s="185"/>
      <c r="B139" s="185"/>
      <c r="C139" s="185"/>
      <c r="D139" s="185"/>
      <c r="E139" s="185"/>
    </row>
    <row r="140" spans="1:5" ht="15" customHeight="1" x14ac:dyDescent="0.2">
      <c r="A140" s="74"/>
      <c r="B140" s="74"/>
      <c r="C140" s="74"/>
      <c r="D140" s="74"/>
      <c r="E140" s="74"/>
    </row>
    <row r="141" spans="1:5" ht="15" customHeight="1" x14ac:dyDescent="0.25">
      <c r="A141" s="58" t="s">
        <v>1</v>
      </c>
      <c r="B141" s="54"/>
      <c r="C141" s="54"/>
      <c r="D141" s="54"/>
      <c r="E141" s="54"/>
    </row>
    <row r="142" spans="1:5" ht="15" customHeight="1" x14ac:dyDescent="0.2">
      <c r="A142" s="41" t="s">
        <v>53</v>
      </c>
      <c r="B142" s="54"/>
      <c r="C142" s="54"/>
      <c r="D142" s="54"/>
      <c r="E142" s="78" t="s">
        <v>54</v>
      </c>
    </row>
    <row r="143" spans="1:5" ht="15" customHeight="1" x14ac:dyDescent="0.25">
      <c r="A143" s="59"/>
      <c r="B143" s="39"/>
      <c r="C143" s="40"/>
      <c r="D143" s="40"/>
      <c r="E143" s="44"/>
    </row>
    <row r="144" spans="1:5" ht="15" customHeight="1" x14ac:dyDescent="0.2">
      <c r="B144" s="47" t="s">
        <v>61</v>
      </c>
      <c r="C144" s="47" t="s">
        <v>48</v>
      </c>
      <c r="D144" s="48" t="s">
        <v>49</v>
      </c>
      <c r="E144" s="80" t="s">
        <v>50</v>
      </c>
    </row>
    <row r="145" spans="1:5" ht="15" customHeight="1" x14ac:dyDescent="0.2">
      <c r="B145" s="128">
        <v>98278</v>
      </c>
      <c r="C145" s="82"/>
      <c r="D145" s="83" t="s">
        <v>95</v>
      </c>
      <c r="E145" s="69">
        <v>197551</v>
      </c>
    </row>
    <row r="146" spans="1:5" ht="15" customHeight="1" x14ac:dyDescent="0.2">
      <c r="B146" s="84"/>
      <c r="C146" s="55" t="s">
        <v>52</v>
      </c>
      <c r="D146" s="56"/>
      <c r="E146" s="57">
        <f>SUM(E145:E145)</f>
        <v>197551</v>
      </c>
    </row>
    <row r="147" spans="1:5" ht="15" customHeight="1" x14ac:dyDescent="0.25">
      <c r="A147" s="104"/>
      <c r="B147" s="90"/>
      <c r="C147" s="90"/>
      <c r="D147" s="90"/>
      <c r="E147" s="90"/>
    </row>
    <row r="148" spans="1:5" ht="15" customHeight="1" x14ac:dyDescent="0.25">
      <c r="A148" s="58" t="s">
        <v>16</v>
      </c>
      <c r="B148" s="54"/>
      <c r="C148" s="54"/>
    </row>
    <row r="149" spans="1:5" ht="15" customHeight="1" x14ac:dyDescent="0.2">
      <c r="A149" s="41" t="s">
        <v>46</v>
      </c>
      <c r="B149" s="40"/>
      <c r="C149" s="40"/>
      <c r="D149" s="40"/>
      <c r="E149" s="42" t="s">
        <v>47</v>
      </c>
    </row>
    <row r="150" spans="1:5" ht="15" customHeight="1" x14ac:dyDescent="0.2">
      <c r="A150" s="60"/>
      <c r="B150" s="61"/>
      <c r="C150" s="54"/>
      <c r="D150" s="90"/>
      <c r="E150" s="62"/>
    </row>
    <row r="151" spans="1:5" ht="15" customHeight="1" x14ac:dyDescent="0.2">
      <c r="C151" s="63" t="s">
        <v>48</v>
      </c>
      <c r="D151" s="119" t="s">
        <v>55</v>
      </c>
      <c r="E151" s="80" t="s">
        <v>50</v>
      </c>
    </row>
    <row r="152" spans="1:5" ht="15" customHeight="1" x14ac:dyDescent="0.2">
      <c r="C152" s="67">
        <v>3769</v>
      </c>
      <c r="D152" s="88" t="s">
        <v>96</v>
      </c>
      <c r="E152" s="69">
        <v>197551</v>
      </c>
    </row>
    <row r="153" spans="1:5" ht="15" customHeight="1" x14ac:dyDescent="0.2">
      <c r="C153" s="71" t="s">
        <v>52</v>
      </c>
      <c r="D153" s="72"/>
      <c r="E153" s="73">
        <f>SUM(E152:E152)</f>
        <v>197551</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7" t="s">
        <v>97</v>
      </c>
    </row>
    <row r="159" spans="1:5" ht="15" customHeight="1" x14ac:dyDescent="0.2">
      <c r="A159" s="186" t="s">
        <v>44</v>
      </c>
      <c r="B159" s="186"/>
      <c r="C159" s="186"/>
      <c r="D159" s="186"/>
      <c r="E159" s="186"/>
    </row>
    <row r="160" spans="1:5" ht="15" customHeight="1" x14ac:dyDescent="0.2">
      <c r="A160" s="186" t="s">
        <v>81</v>
      </c>
      <c r="B160" s="186"/>
      <c r="C160" s="186"/>
      <c r="D160" s="186"/>
      <c r="E160" s="186"/>
    </row>
    <row r="161" spans="1:5" ht="15" customHeight="1" x14ac:dyDescent="0.2">
      <c r="A161" s="185" t="s">
        <v>98</v>
      </c>
      <c r="B161" s="185"/>
      <c r="C161" s="185"/>
      <c r="D161" s="185"/>
      <c r="E161" s="185"/>
    </row>
    <row r="162" spans="1:5" ht="15" customHeight="1" x14ac:dyDescent="0.2">
      <c r="A162" s="185"/>
      <c r="B162" s="185"/>
      <c r="C162" s="185"/>
      <c r="D162" s="185"/>
      <c r="E162" s="185"/>
    </row>
    <row r="163" spans="1:5" ht="15" customHeight="1" x14ac:dyDescent="0.2">
      <c r="A163" s="185"/>
      <c r="B163" s="185"/>
      <c r="C163" s="185"/>
      <c r="D163" s="185"/>
      <c r="E163" s="185"/>
    </row>
    <row r="164" spans="1:5" ht="15" customHeight="1" x14ac:dyDescent="0.2">
      <c r="A164" s="185"/>
      <c r="B164" s="185"/>
      <c r="C164" s="185"/>
      <c r="D164" s="185"/>
      <c r="E164" s="185"/>
    </row>
    <row r="165" spans="1:5" ht="15" customHeight="1" x14ac:dyDescent="0.2">
      <c r="A165" s="185"/>
      <c r="B165" s="185"/>
      <c r="C165" s="185"/>
      <c r="D165" s="185"/>
      <c r="E165" s="185"/>
    </row>
    <row r="166" spans="1:5" ht="15" customHeight="1" x14ac:dyDescent="0.2">
      <c r="A166" s="74"/>
      <c r="B166" s="74"/>
      <c r="C166" s="74"/>
      <c r="D166" s="74"/>
      <c r="E166" s="74"/>
    </row>
    <row r="167" spans="1:5" ht="15" customHeight="1" x14ac:dyDescent="0.25">
      <c r="A167" s="58" t="s">
        <v>1</v>
      </c>
      <c r="B167" s="54"/>
      <c r="C167" s="54"/>
      <c r="D167" s="54"/>
      <c r="E167" s="54"/>
    </row>
    <row r="168" spans="1:5" ht="15" customHeight="1" x14ac:dyDescent="0.2">
      <c r="A168" s="41" t="s">
        <v>53</v>
      </c>
      <c r="B168" s="54"/>
      <c r="C168" s="54"/>
      <c r="D168" s="54"/>
      <c r="E168" s="78" t="s">
        <v>54</v>
      </c>
    </row>
    <row r="169" spans="1:5" ht="15" customHeight="1" x14ac:dyDescent="0.25">
      <c r="A169" s="59"/>
      <c r="B169" s="39"/>
      <c r="C169" s="40"/>
      <c r="D169" s="40"/>
      <c r="E169" s="44"/>
    </row>
    <row r="170" spans="1:5" ht="15" customHeight="1" x14ac:dyDescent="0.2">
      <c r="B170" s="47" t="s">
        <v>61</v>
      </c>
      <c r="C170" s="47" t="s">
        <v>48</v>
      </c>
      <c r="D170" s="48" t="s">
        <v>49</v>
      </c>
      <c r="E170" s="80" t="s">
        <v>50</v>
      </c>
    </row>
    <row r="171" spans="1:5" ht="15" customHeight="1" x14ac:dyDescent="0.2">
      <c r="B171" s="128">
        <v>98278</v>
      </c>
      <c r="C171" s="82"/>
      <c r="D171" s="83" t="s">
        <v>95</v>
      </c>
      <c r="E171" s="69">
        <v>103083</v>
      </c>
    </row>
    <row r="172" spans="1:5" ht="15" customHeight="1" x14ac:dyDescent="0.2">
      <c r="B172" s="84"/>
      <c r="C172" s="55" t="s">
        <v>52</v>
      </c>
      <c r="D172" s="56"/>
      <c r="E172" s="57">
        <f>SUM(E171:E171)</f>
        <v>103083</v>
      </c>
    </row>
    <row r="173" spans="1:5" ht="15" customHeight="1" x14ac:dyDescent="0.25">
      <c r="A173" s="104"/>
      <c r="B173" s="90"/>
      <c r="C173" s="90"/>
      <c r="D173" s="90"/>
      <c r="E173" s="90"/>
    </row>
    <row r="174" spans="1:5" ht="15" customHeight="1" x14ac:dyDescent="0.25">
      <c r="A174" s="58" t="s">
        <v>16</v>
      </c>
      <c r="B174" s="54"/>
      <c r="C174" s="54"/>
    </row>
    <row r="175" spans="1:5" ht="15" customHeight="1" x14ac:dyDescent="0.2">
      <c r="A175" s="41" t="s">
        <v>46</v>
      </c>
      <c r="B175" s="40"/>
      <c r="C175" s="40"/>
      <c r="D175" s="40"/>
      <c r="E175" s="42" t="s">
        <v>47</v>
      </c>
    </row>
    <row r="176" spans="1:5" ht="15" customHeight="1" x14ac:dyDescent="0.2">
      <c r="A176" s="60"/>
      <c r="B176" s="61"/>
      <c r="C176" s="54"/>
      <c r="D176" s="90"/>
      <c r="E176" s="62"/>
    </row>
    <row r="177" spans="1:5" ht="15" customHeight="1" x14ac:dyDescent="0.2">
      <c r="C177" s="63" t="s">
        <v>48</v>
      </c>
      <c r="D177" s="119" t="s">
        <v>55</v>
      </c>
      <c r="E177" s="80" t="s">
        <v>50</v>
      </c>
    </row>
    <row r="178" spans="1:5" ht="15" customHeight="1" x14ac:dyDescent="0.2">
      <c r="C178" s="67">
        <v>3769</v>
      </c>
      <c r="D178" s="88" t="s">
        <v>96</v>
      </c>
      <c r="E178" s="69">
        <v>103083</v>
      </c>
    </row>
    <row r="179" spans="1:5" ht="15" customHeight="1" x14ac:dyDescent="0.2">
      <c r="C179" s="71" t="s">
        <v>52</v>
      </c>
      <c r="D179" s="72"/>
      <c r="E179" s="73">
        <f>SUM(E178:E178)</f>
        <v>103083</v>
      </c>
    </row>
    <row r="180" spans="1:5" ht="15" customHeight="1" x14ac:dyDescent="0.2"/>
    <row r="181" spans="1:5" ht="15" customHeight="1" x14ac:dyDescent="0.2"/>
    <row r="182" spans="1:5" ht="15" customHeight="1" x14ac:dyDescent="0.25">
      <c r="A182" s="37" t="s">
        <v>99</v>
      </c>
    </row>
    <row r="183" spans="1:5" ht="15" customHeight="1" x14ac:dyDescent="0.2">
      <c r="A183" s="186" t="s">
        <v>44</v>
      </c>
      <c r="B183" s="186"/>
      <c r="C183" s="186"/>
      <c r="D183" s="186"/>
      <c r="E183" s="186"/>
    </row>
    <row r="184" spans="1:5" ht="15" customHeight="1" x14ac:dyDescent="0.2">
      <c r="A184" s="186" t="s">
        <v>100</v>
      </c>
      <c r="B184" s="186"/>
      <c r="C184" s="186"/>
      <c r="D184" s="186"/>
      <c r="E184" s="186"/>
    </row>
    <row r="185" spans="1:5" ht="15" customHeight="1" x14ac:dyDescent="0.2">
      <c r="A185" s="187" t="s">
        <v>101</v>
      </c>
      <c r="B185" s="187"/>
      <c r="C185" s="187"/>
      <c r="D185" s="187"/>
      <c r="E185" s="187"/>
    </row>
    <row r="186" spans="1:5" ht="15" customHeight="1" x14ac:dyDescent="0.2">
      <c r="A186" s="187"/>
      <c r="B186" s="187"/>
      <c r="C186" s="187"/>
      <c r="D186" s="187"/>
      <c r="E186" s="187"/>
    </row>
    <row r="187" spans="1:5" ht="15" customHeight="1" x14ac:dyDescent="0.2">
      <c r="A187" s="187"/>
      <c r="B187" s="187"/>
      <c r="C187" s="187"/>
      <c r="D187" s="187"/>
      <c r="E187" s="187"/>
    </row>
    <row r="188" spans="1:5" ht="15" customHeight="1" x14ac:dyDescent="0.2">
      <c r="A188" s="187"/>
      <c r="B188" s="187"/>
      <c r="C188" s="187"/>
      <c r="D188" s="187"/>
      <c r="E188" s="187"/>
    </row>
    <row r="189" spans="1:5" ht="15" customHeight="1" x14ac:dyDescent="0.2">
      <c r="A189" s="187"/>
      <c r="B189" s="187"/>
      <c r="C189" s="187"/>
      <c r="D189" s="187"/>
      <c r="E189" s="187"/>
    </row>
    <row r="190" spans="1:5" ht="15" customHeight="1" x14ac:dyDescent="0.2">
      <c r="A190" s="187"/>
      <c r="B190" s="187"/>
      <c r="C190" s="187"/>
      <c r="D190" s="187"/>
      <c r="E190" s="187"/>
    </row>
    <row r="191" spans="1:5" ht="15" customHeight="1" x14ac:dyDescent="0.2">
      <c r="A191" s="187"/>
      <c r="B191" s="187"/>
      <c r="C191" s="187"/>
      <c r="D191" s="187"/>
      <c r="E191" s="187"/>
    </row>
    <row r="192" spans="1:5" ht="15" customHeight="1" x14ac:dyDescent="0.2">
      <c r="A192" s="74"/>
      <c r="B192" s="75"/>
      <c r="C192" s="74"/>
      <c r="D192" s="74"/>
      <c r="E192" s="74"/>
    </row>
    <row r="193" spans="1:5" ht="15" customHeight="1" x14ac:dyDescent="0.25">
      <c r="A193" s="58" t="s">
        <v>1</v>
      </c>
      <c r="B193" s="76"/>
      <c r="C193" s="54"/>
      <c r="D193" s="54"/>
      <c r="E193" s="54"/>
    </row>
    <row r="194" spans="1:5" ht="15" customHeight="1" x14ac:dyDescent="0.2">
      <c r="A194" s="85" t="s">
        <v>102</v>
      </c>
      <c r="B194" s="54"/>
      <c r="C194" s="54"/>
      <c r="D194" s="54"/>
      <c r="E194" s="78" t="s">
        <v>103</v>
      </c>
    </row>
    <row r="195" spans="1:5" ht="15" customHeight="1" x14ac:dyDescent="0.25">
      <c r="A195" s="59"/>
      <c r="B195" s="79"/>
      <c r="C195" s="40"/>
      <c r="D195" s="40"/>
      <c r="E195" s="44"/>
    </row>
    <row r="196" spans="1:5" ht="15" customHeight="1" x14ac:dyDescent="0.2">
      <c r="B196" s="47" t="s">
        <v>61</v>
      </c>
      <c r="C196" s="47" t="s">
        <v>48</v>
      </c>
      <c r="D196" s="48" t="s">
        <v>49</v>
      </c>
      <c r="E196" s="80" t="s">
        <v>50</v>
      </c>
    </row>
    <row r="197" spans="1:5" ht="15" customHeight="1" x14ac:dyDescent="0.2">
      <c r="B197" s="81">
        <v>107117968</v>
      </c>
      <c r="C197" s="108"/>
      <c r="D197" s="52" t="s">
        <v>104</v>
      </c>
      <c r="E197" s="69">
        <v>2871347.94</v>
      </c>
    </row>
    <row r="198" spans="1:5" ht="15" customHeight="1" x14ac:dyDescent="0.2">
      <c r="B198" s="81">
        <v>107517969</v>
      </c>
      <c r="C198" s="108"/>
      <c r="D198" s="52" t="s">
        <v>104</v>
      </c>
      <c r="E198" s="69">
        <v>48812914.909999996</v>
      </c>
    </row>
    <row r="199" spans="1:5" ht="15" customHeight="1" x14ac:dyDescent="0.2">
      <c r="B199" s="84"/>
      <c r="C199" s="55" t="s">
        <v>52</v>
      </c>
      <c r="D199" s="56"/>
      <c r="E199" s="57">
        <f>SUM(E197:E198)</f>
        <v>51684262.849999994</v>
      </c>
    </row>
    <row r="200" spans="1:5" ht="15" customHeight="1" x14ac:dyDescent="0.2"/>
    <row r="201" spans="1:5" ht="15" customHeight="1" x14ac:dyDescent="0.25">
      <c r="A201" s="39" t="s">
        <v>16</v>
      </c>
      <c r="B201" s="40"/>
      <c r="C201" s="40"/>
      <c r="D201" s="40"/>
      <c r="E201" s="40"/>
    </row>
    <row r="202" spans="1:5" ht="15" customHeight="1" x14ac:dyDescent="0.2">
      <c r="A202" s="41" t="s">
        <v>53</v>
      </c>
      <c r="B202" s="40"/>
      <c r="C202" s="40"/>
      <c r="D202" s="40"/>
      <c r="E202" s="42" t="s">
        <v>54</v>
      </c>
    </row>
    <row r="203" spans="1:5" ht="15" customHeight="1" x14ac:dyDescent="0.2"/>
    <row r="204" spans="1:5" ht="15" customHeight="1" x14ac:dyDescent="0.2">
      <c r="C204" s="47" t="s">
        <v>48</v>
      </c>
      <c r="D204" s="48" t="s">
        <v>49</v>
      </c>
      <c r="E204" s="80" t="s">
        <v>50</v>
      </c>
    </row>
    <row r="205" spans="1:5" ht="15" customHeight="1" x14ac:dyDescent="0.2">
      <c r="C205" s="129"/>
      <c r="D205" s="52" t="s">
        <v>105</v>
      </c>
      <c r="E205" s="69">
        <v>51684262.850000001</v>
      </c>
    </row>
    <row r="206" spans="1:5" ht="15" customHeight="1" x14ac:dyDescent="0.2">
      <c r="C206" s="55" t="s">
        <v>52</v>
      </c>
      <c r="D206" s="56"/>
      <c r="E206" s="57">
        <f>SUM(E205:E205)</f>
        <v>51684262.850000001</v>
      </c>
    </row>
    <row r="207" spans="1:5" ht="15" customHeight="1" x14ac:dyDescent="0.2"/>
    <row r="208" spans="1:5" ht="15" customHeight="1" x14ac:dyDescent="0.2"/>
    <row r="209" spans="1:5" ht="15" customHeight="1" x14ac:dyDescent="0.2"/>
    <row r="210" spans="1:5" ht="15" customHeight="1" x14ac:dyDescent="0.25">
      <c r="A210" s="37" t="s">
        <v>106</v>
      </c>
    </row>
    <row r="211" spans="1:5" ht="15" customHeight="1" x14ac:dyDescent="0.2">
      <c r="A211" s="187" t="s">
        <v>107</v>
      </c>
      <c r="B211" s="187"/>
      <c r="C211" s="187"/>
      <c r="D211" s="187"/>
      <c r="E211" s="187"/>
    </row>
    <row r="212" spans="1:5" ht="15" customHeight="1" x14ac:dyDescent="0.2">
      <c r="A212" s="187"/>
      <c r="B212" s="187"/>
      <c r="C212" s="187"/>
      <c r="D212" s="187"/>
      <c r="E212" s="187"/>
    </row>
    <row r="213" spans="1:5" ht="15" customHeight="1" x14ac:dyDescent="0.2">
      <c r="A213" s="187"/>
      <c r="B213" s="187"/>
      <c r="C213" s="187"/>
      <c r="D213" s="187"/>
      <c r="E213" s="187"/>
    </row>
    <row r="214" spans="1:5" ht="15" customHeight="1" x14ac:dyDescent="0.2">
      <c r="A214" s="187"/>
      <c r="B214" s="187"/>
      <c r="C214" s="187"/>
      <c r="D214" s="187"/>
      <c r="E214" s="187"/>
    </row>
    <row r="215" spans="1:5" ht="15" customHeight="1" x14ac:dyDescent="0.2">
      <c r="A215" s="187"/>
      <c r="B215" s="187"/>
      <c r="C215" s="187"/>
      <c r="D215" s="187"/>
      <c r="E215" s="187"/>
    </row>
    <row r="216" spans="1:5" ht="15" customHeight="1" x14ac:dyDescent="0.2">
      <c r="A216" s="187"/>
      <c r="B216" s="187"/>
      <c r="C216" s="187"/>
      <c r="D216" s="187"/>
      <c r="E216" s="187"/>
    </row>
    <row r="217" spans="1:5" ht="15" customHeight="1" x14ac:dyDescent="0.2">
      <c r="A217" s="187"/>
      <c r="B217" s="187"/>
      <c r="C217" s="187"/>
      <c r="D217" s="187"/>
      <c r="E217" s="187"/>
    </row>
    <row r="218" spans="1:5" ht="15" customHeight="1" x14ac:dyDescent="0.2">
      <c r="A218" s="187"/>
      <c r="B218" s="187"/>
      <c r="C218" s="187"/>
      <c r="D218" s="187"/>
      <c r="E218" s="187"/>
    </row>
    <row r="219" spans="1:5" ht="15" customHeight="1" x14ac:dyDescent="0.2">
      <c r="A219" s="74"/>
      <c r="B219" s="75"/>
      <c r="C219" s="74"/>
      <c r="D219" s="74"/>
      <c r="E219" s="74"/>
    </row>
    <row r="220" spans="1:5" ht="15" customHeight="1" x14ac:dyDescent="0.25">
      <c r="A220" s="58" t="s">
        <v>1</v>
      </c>
      <c r="B220" s="76"/>
      <c r="C220" s="54"/>
      <c r="D220" s="54"/>
      <c r="E220" s="54"/>
    </row>
    <row r="221" spans="1:5" ht="15" customHeight="1" x14ac:dyDescent="0.2">
      <c r="A221" s="85" t="s">
        <v>102</v>
      </c>
      <c r="B221" s="54"/>
      <c r="C221" s="54"/>
      <c r="D221" s="54"/>
      <c r="E221" s="78" t="s">
        <v>103</v>
      </c>
    </row>
    <row r="222" spans="1:5" ht="15" customHeight="1" x14ac:dyDescent="0.25">
      <c r="A222" s="59"/>
      <c r="B222" s="79"/>
      <c r="C222" s="40"/>
      <c r="D222" s="40"/>
      <c r="E222" s="44"/>
    </row>
    <row r="223" spans="1:5" ht="15" customHeight="1" x14ac:dyDescent="0.2">
      <c r="B223" s="47" t="s">
        <v>61</v>
      </c>
      <c r="C223" s="47" t="s">
        <v>48</v>
      </c>
      <c r="D223" s="48" t="s">
        <v>49</v>
      </c>
      <c r="E223" s="80" t="s">
        <v>50</v>
      </c>
    </row>
    <row r="224" spans="1:5" ht="15" customHeight="1" x14ac:dyDescent="0.2">
      <c r="B224" s="81">
        <v>110195113</v>
      </c>
      <c r="C224" s="108"/>
      <c r="D224" s="52" t="s">
        <v>71</v>
      </c>
      <c r="E224" s="69">
        <v>1033.68</v>
      </c>
    </row>
    <row r="225" spans="1:5" ht="15" customHeight="1" x14ac:dyDescent="0.2">
      <c r="B225" s="81">
        <v>110195823</v>
      </c>
      <c r="C225" s="108"/>
      <c r="D225" s="52" t="s">
        <v>104</v>
      </c>
      <c r="E225" s="69">
        <v>2202986.7799999998</v>
      </c>
    </row>
    <row r="226" spans="1:5" ht="15" customHeight="1" x14ac:dyDescent="0.2">
      <c r="B226" s="81">
        <v>110195113</v>
      </c>
      <c r="C226" s="108"/>
      <c r="D226" s="130" t="s">
        <v>108</v>
      </c>
      <c r="E226" s="69">
        <v>17572.29</v>
      </c>
    </row>
    <row r="227" spans="1:5" ht="15" customHeight="1" x14ac:dyDescent="0.2">
      <c r="B227" s="81">
        <v>110195823</v>
      </c>
      <c r="C227" s="108"/>
      <c r="D227" s="130" t="s">
        <v>109</v>
      </c>
      <c r="E227" s="69">
        <v>37450775.479999997</v>
      </c>
    </row>
    <row r="228" spans="1:5" ht="15" customHeight="1" x14ac:dyDescent="0.2">
      <c r="B228" s="84"/>
      <c r="C228" s="55" t="s">
        <v>52</v>
      </c>
      <c r="D228" s="56"/>
      <c r="E228" s="57">
        <f>SUM(E224:E227)</f>
        <v>39672368.229999997</v>
      </c>
    </row>
    <row r="229" spans="1:5" ht="15" customHeight="1" x14ac:dyDescent="0.2"/>
    <row r="230" spans="1:5" ht="15" customHeight="1" x14ac:dyDescent="0.25">
      <c r="A230" s="39" t="s">
        <v>16</v>
      </c>
      <c r="B230" s="40"/>
      <c r="C230" s="40"/>
      <c r="D230" s="40"/>
      <c r="E230" s="40"/>
    </row>
    <row r="231" spans="1:5" ht="15" customHeight="1" x14ac:dyDescent="0.2">
      <c r="A231" s="41" t="s">
        <v>53</v>
      </c>
      <c r="B231" s="40"/>
      <c r="C231" s="40"/>
      <c r="D231" s="40"/>
      <c r="E231" s="42" t="s">
        <v>54</v>
      </c>
    </row>
    <row r="232" spans="1:5" ht="15" customHeight="1" x14ac:dyDescent="0.2"/>
    <row r="233" spans="1:5" ht="15" customHeight="1" x14ac:dyDescent="0.2">
      <c r="C233" s="47" t="s">
        <v>48</v>
      </c>
      <c r="D233" s="48" t="s">
        <v>49</v>
      </c>
      <c r="E233" s="80" t="s">
        <v>50</v>
      </c>
    </row>
    <row r="234" spans="1:5" ht="15" customHeight="1" x14ac:dyDescent="0.2">
      <c r="C234" s="129"/>
      <c r="D234" s="52" t="s">
        <v>105</v>
      </c>
      <c r="E234" s="69">
        <v>39672368.229999997</v>
      </c>
    </row>
    <row r="235" spans="1:5" ht="15" customHeight="1" x14ac:dyDescent="0.2">
      <c r="C235" s="55" t="s">
        <v>52</v>
      </c>
      <c r="D235" s="56"/>
      <c r="E235" s="57">
        <f>SUM(E234:E234)</f>
        <v>39672368.229999997</v>
      </c>
    </row>
    <row r="236" spans="1:5" ht="15" customHeight="1" x14ac:dyDescent="0.2"/>
    <row r="237" spans="1:5" ht="15" customHeight="1" x14ac:dyDescent="0.2"/>
    <row r="238" spans="1:5" ht="15" customHeight="1" x14ac:dyDescent="0.25">
      <c r="A238" s="37" t="s">
        <v>110</v>
      </c>
    </row>
    <row r="239" spans="1:5" ht="15" customHeight="1" x14ac:dyDescent="0.2">
      <c r="A239" s="187" t="s">
        <v>111</v>
      </c>
      <c r="B239" s="187"/>
      <c r="C239" s="187"/>
      <c r="D239" s="187"/>
      <c r="E239" s="187"/>
    </row>
    <row r="240" spans="1:5" ht="15" customHeight="1" x14ac:dyDescent="0.2">
      <c r="A240" s="187"/>
      <c r="B240" s="187"/>
      <c r="C240" s="187"/>
      <c r="D240" s="187"/>
      <c r="E240" s="187"/>
    </row>
    <row r="241" spans="1:5" ht="15" customHeight="1" x14ac:dyDescent="0.2">
      <c r="A241" s="187"/>
      <c r="B241" s="187"/>
      <c r="C241" s="187"/>
      <c r="D241" s="187"/>
      <c r="E241" s="187"/>
    </row>
    <row r="242" spans="1:5" ht="15" customHeight="1" x14ac:dyDescent="0.2">
      <c r="A242" s="187"/>
      <c r="B242" s="187"/>
      <c r="C242" s="187"/>
      <c r="D242" s="187"/>
      <c r="E242" s="187"/>
    </row>
    <row r="243" spans="1:5" ht="15" customHeight="1" x14ac:dyDescent="0.2">
      <c r="A243" s="187"/>
      <c r="B243" s="187"/>
      <c r="C243" s="187"/>
      <c r="D243" s="187"/>
      <c r="E243" s="187"/>
    </row>
    <row r="244" spans="1:5" ht="15" customHeight="1" x14ac:dyDescent="0.2">
      <c r="A244" s="187"/>
      <c r="B244" s="187"/>
      <c r="C244" s="187"/>
      <c r="D244" s="187"/>
      <c r="E244" s="187"/>
    </row>
    <row r="245" spans="1:5" ht="15" customHeight="1" x14ac:dyDescent="0.2">
      <c r="A245" s="187"/>
      <c r="B245" s="187"/>
      <c r="C245" s="187"/>
      <c r="D245" s="187"/>
      <c r="E245" s="187"/>
    </row>
    <row r="246" spans="1:5" ht="15" customHeight="1" x14ac:dyDescent="0.2">
      <c r="A246" s="187"/>
      <c r="B246" s="187"/>
      <c r="C246" s="187"/>
      <c r="D246" s="187"/>
      <c r="E246" s="187"/>
    </row>
    <row r="247" spans="1:5" ht="15" customHeight="1" x14ac:dyDescent="0.2">
      <c r="A247" s="187"/>
      <c r="B247" s="187"/>
      <c r="C247" s="187"/>
      <c r="D247" s="187"/>
      <c r="E247" s="187"/>
    </row>
    <row r="248" spans="1:5" ht="15" customHeight="1" x14ac:dyDescent="0.2">
      <c r="A248" s="74"/>
      <c r="B248" s="75"/>
      <c r="C248" s="74"/>
      <c r="D248" s="74"/>
      <c r="E248" s="74"/>
    </row>
    <row r="249" spans="1:5" ht="15" customHeight="1" x14ac:dyDescent="0.25">
      <c r="A249" s="58" t="s">
        <v>1</v>
      </c>
      <c r="B249" s="76"/>
      <c r="C249" s="54"/>
      <c r="D249" s="54"/>
      <c r="E249" s="54"/>
    </row>
    <row r="250" spans="1:5" ht="15" customHeight="1" x14ac:dyDescent="0.2">
      <c r="A250" s="85" t="s">
        <v>102</v>
      </c>
      <c r="B250" s="54"/>
      <c r="C250" s="54"/>
      <c r="D250" s="54"/>
      <c r="E250" s="78" t="s">
        <v>103</v>
      </c>
    </row>
    <row r="251" spans="1:5" ht="15" customHeight="1" x14ac:dyDescent="0.25">
      <c r="A251" s="59"/>
      <c r="B251" s="79"/>
      <c r="C251" s="40"/>
      <c r="D251" s="40"/>
      <c r="E251" s="44"/>
    </row>
    <row r="252" spans="1:5" ht="15" customHeight="1" x14ac:dyDescent="0.2">
      <c r="B252" s="47" t="s">
        <v>61</v>
      </c>
      <c r="C252" s="47" t="s">
        <v>48</v>
      </c>
      <c r="D252" s="48" t="s">
        <v>49</v>
      </c>
      <c r="E252" s="80" t="s">
        <v>50</v>
      </c>
    </row>
    <row r="253" spans="1:5" ht="15" customHeight="1" x14ac:dyDescent="0.2">
      <c r="B253" s="81">
        <v>110595113</v>
      </c>
      <c r="C253" s="108"/>
      <c r="D253" s="130" t="s">
        <v>108</v>
      </c>
      <c r="E253" s="69">
        <v>255867.51999999999</v>
      </c>
    </row>
    <row r="254" spans="1:5" ht="15" customHeight="1" x14ac:dyDescent="0.2">
      <c r="B254" s="81">
        <v>110595823</v>
      </c>
      <c r="C254" s="108"/>
      <c r="D254" s="130" t="s">
        <v>109</v>
      </c>
      <c r="E254" s="69">
        <v>14446900.220000001</v>
      </c>
    </row>
    <row r="255" spans="1:5" ht="15" customHeight="1" x14ac:dyDescent="0.2">
      <c r="B255" s="84"/>
      <c r="C255" s="55" t="s">
        <v>52</v>
      </c>
      <c r="D255" s="56"/>
      <c r="E255" s="57">
        <f>SUM(E253:E254)</f>
        <v>14702767.74</v>
      </c>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58" t="s">
        <v>16</v>
      </c>
    </row>
    <row r="263" spans="1:5" ht="15" customHeight="1" x14ac:dyDescent="0.2">
      <c r="A263" s="85" t="s">
        <v>102</v>
      </c>
      <c r="B263" s="54"/>
      <c r="C263" s="54"/>
      <c r="D263" s="54"/>
      <c r="E263" s="78" t="s">
        <v>103</v>
      </c>
    </row>
    <row r="264" spans="1:5" ht="15" customHeight="1" x14ac:dyDescent="0.2"/>
    <row r="265" spans="1:5" ht="15" customHeight="1" x14ac:dyDescent="0.2">
      <c r="C265" s="63" t="s">
        <v>48</v>
      </c>
      <c r="D265" s="64" t="s">
        <v>55</v>
      </c>
      <c r="E265" s="63" t="s">
        <v>50</v>
      </c>
    </row>
    <row r="266" spans="1:5" ht="15" customHeight="1" x14ac:dyDescent="0.2">
      <c r="C266" s="67">
        <v>2212</v>
      </c>
      <c r="D266" s="88" t="s">
        <v>112</v>
      </c>
      <c r="E266" s="69">
        <v>255867.51999999999</v>
      </c>
    </row>
    <row r="267" spans="1:5" ht="15" customHeight="1" x14ac:dyDescent="0.2">
      <c r="C267" s="67">
        <v>2212</v>
      </c>
      <c r="D267" s="88" t="s">
        <v>113</v>
      </c>
      <c r="E267" s="69">
        <v>14446900.220000001</v>
      </c>
    </row>
    <row r="268" spans="1:5" ht="15" customHeight="1" x14ac:dyDescent="0.2">
      <c r="C268" s="71" t="s">
        <v>52</v>
      </c>
      <c r="D268" s="72"/>
      <c r="E268" s="73">
        <f>SUM(E266:E267)</f>
        <v>14702767.74</v>
      </c>
    </row>
    <row r="269" spans="1:5" ht="15" customHeight="1" x14ac:dyDescent="0.2"/>
    <row r="270" spans="1:5" ht="15" customHeight="1" x14ac:dyDescent="0.2"/>
    <row r="271" spans="1:5" ht="15" customHeight="1" x14ac:dyDescent="0.25">
      <c r="A271" s="37" t="s">
        <v>114</v>
      </c>
    </row>
    <row r="272" spans="1:5" ht="15" customHeight="1" x14ac:dyDescent="0.2">
      <c r="A272" s="186" t="s">
        <v>44</v>
      </c>
      <c r="B272" s="186"/>
      <c r="C272" s="186"/>
      <c r="D272" s="186"/>
      <c r="E272" s="186"/>
    </row>
    <row r="273" spans="1:5" ht="15" customHeight="1" x14ac:dyDescent="0.2">
      <c r="A273" s="186" t="s">
        <v>100</v>
      </c>
      <c r="B273" s="186"/>
      <c r="C273" s="186"/>
      <c r="D273" s="186"/>
      <c r="E273" s="186"/>
    </row>
    <row r="274" spans="1:5" ht="15" customHeight="1" x14ac:dyDescent="0.2">
      <c r="A274" s="187" t="s">
        <v>115</v>
      </c>
      <c r="B274" s="187"/>
      <c r="C274" s="187"/>
      <c r="D274" s="187"/>
      <c r="E274" s="187"/>
    </row>
    <row r="275" spans="1:5" ht="15" customHeight="1" x14ac:dyDescent="0.2">
      <c r="A275" s="187"/>
      <c r="B275" s="187"/>
      <c r="C275" s="187"/>
      <c r="D275" s="187"/>
      <c r="E275" s="187"/>
    </row>
    <row r="276" spans="1:5" ht="15" customHeight="1" x14ac:dyDescent="0.2">
      <c r="A276" s="187"/>
      <c r="B276" s="187"/>
      <c r="C276" s="187"/>
      <c r="D276" s="187"/>
      <c r="E276" s="187"/>
    </row>
    <row r="277" spans="1:5" ht="15" customHeight="1" x14ac:dyDescent="0.2">
      <c r="A277" s="187"/>
      <c r="B277" s="187"/>
      <c r="C277" s="187"/>
      <c r="D277" s="187"/>
      <c r="E277" s="187"/>
    </row>
    <row r="278" spans="1:5" ht="15" customHeight="1" x14ac:dyDescent="0.2">
      <c r="A278" s="187"/>
      <c r="B278" s="187"/>
      <c r="C278" s="187"/>
      <c r="D278" s="187"/>
      <c r="E278" s="187"/>
    </row>
    <row r="279" spans="1:5" ht="15" customHeight="1" x14ac:dyDescent="0.2">
      <c r="A279" s="187"/>
      <c r="B279" s="187"/>
      <c r="C279" s="187"/>
      <c r="D279" s="187"/>
      <c r="E279" s="187"/>
    </row>
    <row r="280" spans="1:5" ht="15" customHeight="1" x14ac:dyDescent="0.2">
      <c r="A280" s="187"/>
      <c r="B280" s="187"/>
      <c r="C280" s="187"/>
      <c r="D280" s="187"/>
      <c r="E280" s="187"/>
    </row>
    <row r="281" spans="1:5" ht="15" customHeight="1" x14ac:dyDescent="0.2">
      <c r="A281" s="74"/>
      <c r="B281" s="75"/>
      <c r="C281" s="74"/>
      <c r="D281" s="74"/>
      <c r="E281" s="74"/>
    </row>
    <row r="282" spans="1:5" ht="15" customHeight="1" x14ac:dyDescent="0.25">
      <c r="A282" s="58" t="s">
        <v>1</v>
      </c>
      <c r="B282" s="76"/>
      <c r="C282" s="54"/>
      <c r="D282" s="54"/>
      <c r="E282" s="54"/>
    </row>
    <row r="283" spans="1:5" ht="15" customHeight="1" x14ac:dyDescent="0.2">
      <c r="A283" s="77" t="s">
        <v>59</v>
      </c>
      <c r="B283" s="54"/>
      <c r="C283" s="54"/>
      <c r="D283" s="54"/>
      <c r="E283" s="78" t="s">
        <v>60</v>
      </c>
    </row>
    <row r="284" spans="1:5" ht="15" customHeight="1" x14ac:dyDescent="0.25">
      <c r="A284" s="59"/>
      <c r="B284" s="79"/>
      <c r="C284" s="40"/>
      <c r="D284" s="40"/>
      <c r="E284" s="44"/>
    </row>
    <row r="285" spans="1:5" ht="15" customHeight="1" x14ac:dyDescent="0.2">
      <c r="B285" s="47" t="s">
        <v>61</v>
      </c>
      <c r="C285" s="47" t="s">
        <v>48</v>
      </c>
      <c r="D285" s="48" t="s">
        <v>49</v>
      </c>
      <c r="E285" s="80" t="s">
        <v>50</v>
      </c>
    </row>
    <row r="286" spans="1:5" ht="15" customHeight="1" x14ac:dyDescent="0.2">
      <c r="B286" s="81">
        <v>110117051</v>
      </c>
      <c r="C286" s="108"/>
      <c r="D286" s="83" t="s">
        <v>71</v>
      </c>
      <c r="E286" s="69">
        <v>35505.81</v>
      </c>
    </row>
    <row r="287" spans="1:5" ht="15" customHeight="1" x14ac:dyDescent="0.2">
      <c r="B287" s="84"/>
      <c r="C287" s="55" t="s">
        <v>52</v>
      </c>
      <c r="D287" s="56"/>
      <c r="E287" s="57">
        <f>SUM(E286:E286)</f>
        <v>35505.81</v>
      </c>
    </row>
    <row r="288" spans="1:5" ht="15" customHeight="1" x14ac:dyDescent="0.2"/>
    <row r="289" spans="1:5" ht="15" customHeight="1" x14ac:dyDescent="0.25">
      <c r="A289" s="58" t="s">
        <v>16</v>
      </c>
      <c r="B289" s="54"/>
      <c r="C289" s="54"/>
      <c r="D289" s="54"/>
      <c r="E289" s="54"/>
    </row>
    <row r="290" spans="1:5" ht="15" customHeight="1" x14ac:dyDescent="0.2">
      <c r="A290" s="85" t="s">
        <v>53</v>
      </c>
      <c r="B290" s="54"/>
      <c r="C290" s="54"/>
      <c r="D290" s="54"/>
      <c r="E290" s="78" t="s">
        <v>54</v>
      </c>
    </row>
    <row r="291" spans="1:5" ht="15" customHeight="1" x14ac:dyDescent="0.25">
      <c r="A291" s="60"/>
      <c r="B291" s="58"/>
      <c r="C291" s="54"/>
      <c r="D291" s="54"/>
      <c r="E291" s="86"/>
    </row>
    <row r="292" spans="1:5" ht="15" customHeight="1" x14ac:dyDescent="0.2">
      <c r="A292" s="46"/>
      <c r="B292" s="45"/>
      <c r="C292" s="63" t="s">
        <v>48</v>
      </c>
      <c r="D292" s="64" t="s">
        <v>55</v>
      </c>
      <c r="E292" s="63" t="s">
        <v>50</v>
      </c>
    </row>
    <row r="293" spans="1:5" ht="15" customHeight="1" x14ac:dyDescent="0.2">
      <c r="A293" s="87"/>
      <c r="B293" s="50"/>
      <c r="C293" s="67">
        <v>6409</v>
      </c>
      <c r="D293" s="88" t="s">
        <v>56</v>
      </c>
      <c r="E293" s="69">
        <v>35505.81</v>
      </c>
    </row>
    <row r="294" spans="1:5" ht="15" customHeight="1" x14ac:dyDescent="0.2">
      <c r="A294" s="70"/>
      <c r="B294" s="89"/>
      <c r="C294" s="71" t="s">
        <v>52</v>
      </c>
      <c r="D294" s="72"/>
      <c r="E294" s="73">
        <f>SUM(E293:E293)</f>
        <v>35505.81</v>
      </c>
    </row>
    <row r="295" spans="1:5" ht="15" customHeight="1" x14ac:dyDescent="0.2"/>
    <row r="296" spans="1:5" ht="15" customHeight="1" x14ac:dyDescent="0.2"/>
    <row r="297" spans="1:5" ht="15" customHeight="1" x14ac:dyDescent="0.25">
      <c r="A297" s="37" t="s">
        <v>116</v>
      </c>
    </row>
    <row r="298" spans="1:5" ht="15" customHeight="1" x14ac:dyDescent="0.2">
      <c r="A298" s="191" t="s">
        <v>44</v>
      </c>
      <c r="B298" s="191"/>
      <c r="C298" s="191"/>
      <c r="D298" s="191"/>
      <c r="E298" s="191"/>
    </row>
    <row r="299" spans="1:5" ht="15" customHeight="1" x14ac:dyDescent="0.2">
      <c r="A299" s="186" t="s">
        <v>117</v>
      </c>
      <c r="B299" s="186"/>
      <c r="C299" s="186"/>
      <c r="D299" s="186"/>
      <c r="E299" s="186"/>
    </row>
    <row r="300" spans="1:5" ht="15" customHeight="1" x14ac:dyDescent="0.2">
      <c r="A300" s="185" t="s">
        <v>118</v>
      </c>
      <c r="B300" s="185"/>
      <c r="C300" s="185"/>
      <c r="D300" s="185"/>
      <c r="E300" s="185"/>
    </row>
    <row r="301" spans="1:5" ht="15" customHeight="1" x14ac:dyDescent="0.2">
      <c r="A301" s="185"/>
      <c r="B301" s="185"/>
      <c r="C301" s="185"/>
      <c r="D301" s="185"/>
      <c r="E301" s="185"/>
    </row>
    <row r="302" spans="1:5" ht="15" customHeight="1" x14ac:dyDescent="0.2">
      <c r="A302" s="185"/>
      <c r="B302" s="185"/>
      <c r="C302" s="185"/>
      <c r="D302" s="185"/>
      <c r="E302" s="185"/>
    </row>
    <row r="303" spans="1:5" ht="15" customHeight="1" x14ac:dyDescent="0.2">
      <c r="A303" s="185"/>
      <c r="B303" s="185"/>
      <c r="C303" s="185"/>
      <c r="D303" s="185"/>
      <c r="E303" s="185"/>
    </row>
    <row r="304" spans="1:5" ht="15" customHeight="1" x14ac:dyDescent="0.2">
      <c r="A304" s="185"/>
      <c r="B304" s="185"/>
      <c r="C304" s="185"/>
      <c r="D304" s="185"/>
      <c r="E304" s="185"/>
    </row>
    <row r="305" spans="1:5" ht="15" customHeight="1" x14ac:dyDescent="0.2">
      <c r="A305" s="185"/>
      <c r="B305" s="185"/>
      <c r="C305" s="185"/>
      <c r="D305" s="185"/>
      <c r="E305" s="185"/>
    </row>
    <row r="306" spans="1:5" ht="15" customHeight="1" x14ac:dyDescent="0.2">
      <c r="A306" s="185"/>
      <c r="B306" s="185"/>
      <c r="C306" s="185"/>
      <c r="D306" s="185"/>
      <c r="E306" s="185"/>
    </row>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58" t="s">
        <v>1</v>
      </c>
      <c r="B314" s="40"/>
      <c r="C314" s="40"/>
      <c r="D314" s="40"/>
      <c r="E314" s="40"/>
    </row>
    <row r="315" spans="1:5" ht="15" customHeight="1" x14ac:dyDescent="0.2">
      <c r="A315" s="77" t="s">
        <v>59</v>
      </c>
      <c r="B315" s="40"/>
      <c r="C315" s="40"/>
      <c r="D315" s="40"/>
      <c r="E315" s="42" t="s">
        <v>119</v>
      </c>
    </row>
    <row r="316" spans="1:5" ht="15" customHeight="1" x14ac:dyDescent="0.25">
      <c r="A316" s="39"/>
      <c r="B316" s="59"/>
      <c r="C316" s="40"/>
      <c r="D316" s="40"/>
      <c r="E316" s="44"/>
    </row>
    <row r="317" spans="1:5" ht="15" customHeight="1" x14ac:dyDescent="0.2">
      <c r="B317" s="47" t="s">
        <v>61</v>
      </c>
      <c r="C317" s="47" t="s">
        <v>48</v>
      </c>
      <c r="D317" s="48" t="s">
        <v>49</v>
      </c>
      <c r="E317" s="63" t="s">
        <v>50</v>
      </c>
    </row>
    <row r="318" spans="1:5" ht="15" customHeight="1" x14ac:dyDescent="0.2">
      <c r="B318" s="131">
        <v>106515011</v>
      </c>
      <c r="C318" s="51"/>
      <c r="D318" s="68" t="s">
        <v>120</v>
      </c>
      <c r="E318" s="132">
        <v>750122.67</v>
      </c>
    </row>
    <row r="319" spans="1:5" ht="15" customHeight="1" x14ac:dyDescent="0.2">
      <c r="B319" s="131">
        <v>106515974</v>
      </c>
      <c r="C319" s="51"/>
      <c r="D319" s="130" t="s">
        <v>104</v>
      </c>
      <c r="E319" s="132">
        <v>35183569.340000004</v>
      </c>
    </row>
    <row r="320" spans="1:5" ht="15" customHeight="1" x14ac:dyDescent="0.2">
      <c r="B320" s="133"/>
      <c r="C320" s="55" t="s">
        <v>52</v>
      </c>
      <c r="D320" s="56"/>
      <c r="E320" s="57">
        <f>SUM(E318:E319)</f>
        <v>35933692.010000005</v>
      </c>
    </row>
    <row r="321" spans="1:5" ht="15" customHeight="1" x14ac:dyDescent="0.2"/>
    <row r="322" spans="1:5" ht="15" customHeight="1" x14ac:dyDescent="0.25">
      <c r="A322" s="39" t="s">
        <v>16</v>
      </c>
      <c r="B322" s="40"/>
      <c r="C322" s="40"/>
      <c r="D322" s="40"/>
      <c r="E322" s="40"/>
    </row>
    <row r="323" spans="1:5" ht="15" customHeight="1" x14ac:dyDescent="0.2">
      <c r="A323" s="77" t="s">
        <v>59</v>
      </c>
      <c r="B323" s="40"/>
      <c r="C323" s="40"/>
      <c r="D323" s="40"/>
      <c r="E323" s="42" t="s">
        <v>119</v>
      </c>
    </row>
    <row r="324" spans="1:5" ht="15" customHeight="1" x14ac:dyDescent="0.25">
      <c r="A324" s="39"/>
      <c r="B324" s="59"/>
      <c r="C324" s="40"/>
      <c r="D324" s="40"/>
      <c r="E324" s="44"/>
    </row>
    <row r="325" spans="1:5" ht="15" customHeight="1" x14ac:dyDescent="0.2">
      <c r="A325" s="134"/>
      <c r="B325" s="45"/>
      <c r="C325" s="47" t="s">
        <v>48</v>
      </c>
      <c r="D325" s="48" t="s">
        <v>55</v>
      </c>
      <c r="E325" s="63" t="s">
        <v>50</v>
      </c>
    </row>
    <row r="326" spans="1:5" ht="15" customHeight="1" x14ac:dyDescent="0.2">
      <c r="A326" s="65"/>
      <c r="B326" s="66"/>
      <c r="C326" s="51">
        <v>3713</v>
      </c>
      <c r="D326" s="88" t="s">
        <v>121</v>
      </c>
      <c r="E326" s="132">
        <f>496581.21+186030.42+67511.04</f>
        <v>750122.67</v>
      </c>
    </row>
    <row r="327" spans="1:5" ht="15" customHeight="1" x14ac:dyDescent="0.2">
      <c r="A327" s="65"/>
      <c r="B327" s="66"/>
      <c r="C327" s="51">
        <v>3713</v>
      </c>
      <c r="D327" s="130" t="s">
        <v>113</v>
      </c>
      <c r="E327" s="132">
        <v>35183569.340000004</v>
      </c>
    </row>
    <row r="328" spans="1:5" ht="15" customHeight="1" x14ac:dyDescent="0.2">
      <c r="A328" s="94"/>
      <c r="B328" s="135"/>
      <c r="C328" s="55" t="s">
        <v>52</v>
      </c>
      <c r="D328" s="56"/>
      <c r="E328" s="57">
        <f>SUM(E326:E327)</f>
        <v>35933692.010000005</v>
      </c>
    </row>
    <row r="329" spans="1:5" ht="15" customHeight="1" x14ac:dyDescent="0.2"/>
    <row r="330" spans="1:5" ht="15" customHeight="1" x14ac:dyDescent="0.2"/>
    <row r="331" spans="1:5" ht="15" customHeight="1" x14ac:dyDescent="0.25">
      <c r="A331" s="37" t="s">
        <v>122</v>
      </c>
    </row>
    <row r="332" spans="1:5" ht="15" customHeight="1" x14ac:dyDescent="0.2">
      <c r="A332" s="186" t="s">
        <v>123</v>
      </c>
      <c r="B332" s="186"/>
      <c r="C332" s="186"/>
      <c r="D332" s="186"/>
      <c r="E332" s="186"/>
    </row>
    <row r="333" spans="1:5" ht="15" customHeight="1" x14ac:dyDescent="0.2">
      <c r="A333" s="185" t="s">
        <v>124</v>
      </c>
      <c r="B333" s="185"/>
      <c r="C333" s="185"/>
      <c r="D333" s="185"/>
      <c r="E333" s="185"/>
    </row>
    <row r="334" spans="1:5" ht="15" customHeight="1" x14ac:dyDescent="0.2">
      <c r="A334" s="185"/>
      <c r="B334" s="185"/>
      <c r="C334" s="185"/>
      <c r="D334" s="185"/>
      <c r="E334" s="185"/>
    </row>
    <row r="335" spans="1:5" ht="15" customHeight="1" x14ac:dyDescent="0.2">
      <c r="A335" s="185"/>
      <c r="B335" s="185"/>
      <c r="C335" s="185"/>
      <c r="D335" s="185"/>
      <c r="E335" s="185"/>
    </row>
    <row r="336" spans="1:5" ht="15" customHeight="1" x14ac:dyDescent="0.2">
      <c r="A336" s="185"/>
      <c r="B336" s="185"/>
      <c r="C336" s="185"/>
      <c r="D336" s="185"/>
      <c r="E336" s="185"/>
    </row>
    <row r="337" spans="1:5" ht="15" customHeight="1" x14ac:dyDescent="0.2">
      <c r="A337" s="185"/>
      <c r="B337" s="185"/>
      <c r="C337" s="185"/>
      <c r="D337" s="185"/>
      <c r="E337" s="185"/>
    </row>
    <row r="338" spans="1:5" ht="15" customHeight="1" x14ac:dyDescent="0.2">
      <c r="A338" s="185"/>
      <c r="B338" s="185"/>
      <c r="C338" s="185"/>
      <c r="D338" s="185"/>
      <c r="E338" s="185"/>
    </row>
    <row r="339" spans="1:5" ht="15" customHeight="1" x14ac:dyDescent="0.2">
      <c r="A339" s="185"/>
      <c r="B339" s="185"/>
      <c r="C339" s="185"/>
      <c r="D339" s="185"/>
      <c r="E339" s="185"/>
    </row>
    <row r="340" spans="1:5" ht="15" customHeight="1" x14ac:dyDescent="0.2">
      <c r="A340" s="185"/>
      <c r="B340" s="185"/>
      <c r="C340" s="185"/>
      <c r="D340" s="185"/>
      <c r="E340" s="185"/>
    </row>
    <row r="341" spans="1:5" ht="15" customHeight="1" x14ac:dyDescent="0.2">
      <c r="A341" s="185"/>
      <c r="B341" s="185"/>
      <c r="C341" s="185"/>
      <c r="D341" s="185"/>
      <c r="E341" s="185"/>
    </row>
    <row r="342" spans="1:5" ht="15" customHeight="1" x14ac:dyDescent="0.2">
      <c r="A342" s="185"/>
      <c r="B342" s="185"/>
      <c r="C342" s="185"/>
      <c r="D342" s="185"/>
      <c r="E342" s="185"/>
    </row>
    <row r="343" spans="1:5" ht="15" customHeight="1" x14ac:dyDescent="0.2"/>
    <row r="344" spans="1:5" ht="15" customHeight="1" x14ac:dyDescent="0.25">
      <c r="A344" s="39" t="s">
        <v>1</v>
      </c>
      <c r="B344" s="40"/>
      <c r="C344" s="40"/>
      <c r="D344" s="40"/>
      <c r="E344" s="40"/>
    </row>
    <row r="345" spans="1:5" ht="15" customHeight="1" x14ac:dyDescent="0.2">
      <c r="A345" s="41" t="s">
        <v>53</v>
      </c>
      <c r="B345" s="40"/>
      <c r="C345" s="40"/>
      <c r="D345" s="40"/>
      <c r="E345" s="42" t="s">
        <v>54</v>
      </c>
    </row>
    <row r="346" spans="1:5" ht="15" customHeight="1" x14ac:dyDescent="0.25">
      <c r="A346" s="59"/>
      <c r="B346" s="39"/>
      <c r="C346" s="40"/>
      <c r="D346" s="40"/>
      <c r="E346" s="44"/>
    </row>
    <row r="347" spans="1:5" ht="15" customHeight="1" x14ac:dyDescent="0.2">
      <c r="A347" s="59"/>
      <c r="B347" s="47" t="s">
        <v>61</v>
      </c>
      <c r="C347" s="47" t="s">
        <v>48</v>
      </c>
      <c r="D347" s="48" t="s">
        <v>49</v>
      </c>
      <c r="E347" s="47" t="s">
        <v>50</v>
      </c>
    </row>
    <row r="348" spans="1:5" ht="15" customHeight="1" x14ac:dyDescent="0.2">
      <c r="A348" s="59"/>
      <c r="B348" s="133">
        <v>27009</v>
      </c>
      <c r="C348" s="108"/>
      <c r="D348" s="136" t="s">
        <v>71</v>
      </c>
      <c r="E348" s="69">
        <v>-98706.23</v>
      </c>
    </row>
    <row r="349" spans="1:5" ht="15" customHeight="1" x14ac:dyDescent="0.2">
      <c r="A349" s="59"/>
      <c r="B349" s="84"/>
      <c r="C349" s="55" t="s">
        <v>52</v>
      </c>
      <c r="D349" s="56"/>
      <c r="E349" s="57">
        <f>SUM(E348)</f>
        <v>-98706.23</v>
      </c>
    </row>
    <row r="350" spans="1:5" ht="15" customHeight="1" x14ac:dyDescent="0.2"/>
    <row r="351" spans="1:5" ht="15" customHeight="1" x14ac:dyDescent="0.25">
      <c r="A351" s="39" t="s">
        <v>16</v>
      </c>
      <c r="B351" s="40"/>
      <c r="C351" s="40"/>
      <c r="D351" s="40"/>
      <c r="E351" s="40"/>
    </row>
    <row r="352" spans="1:5" ht="15" customHeight="1" x14ac:dyDescent="0.2">
      <c r="A352" s="41" t="s">
        <v>125</v>
      </c>
      <c r="B352" s="40"/>
      <c r="C352" s="40"/>
      <c r="D352" s="40"/>
      <c r="E352" s="42" t="s">
        <v>126</v>
      </c>
    </row>
    <row r="353" spans="1:5" ht="15" customHeight="1" x14ac:dyDescent="0.2"/>
    <row r="354" spans="1:5" ht="15" customHeight="1" x14ac:dyDescent="0.2">
      <c r="C354" s="47" t="s">
        <v>48</v>
      </c>
      <c r="D354" s="64" t="s">
        <v>55</v>
      </c>
      <c r="E354" s="80" t="s">
        <v>50</v>
      </c>
    </row>
    <row r="355" spans="1:5" ht="15" customHeight="1" x14ac:dyDescent="0.2">
      <c r="C355" s="67">
        <v>2292</v>
      </c>
      <c r="D355" s="52" t="s">
        <v>127</v>
      </c>
      <c r="E355" s="69">
        <v>-98706.23</v>
      </c>
    </row>
    <row r="356" spans="1:5" ht="15" customHeight="1" x14ac:dyDescent="0.2">
      <c r="C356" s="55" t="s">
        <v>52</v>
      </c>
      <c r="D356" s="56"/>
      <c r="E356" s="57">
        <f>SUM(E355:E355)</f>
        <v>-98706.23</v>
      </c>
    </row>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5">
      <c r="A365" s="37" t="s">
        <v>128</v>
      </c>
    </row>
    <row r="366" spans="1:5" ht="15" customHeight="1" x14ac:dyDescent="0.2">
      <c r="A366" s="186" t="s">
        <v>123</v>
      </c>
      <c r="B366" s="186"/>
      <c r="C366" s="186"/>
      <c r="D366" s="186"/>
      <c r="E366" s="186"/>
    </row>
    <row r="367" spans="1:5" ht="15" customHeight="1" x14ac:dyDescent="0.2">
      <c r="A367" s="187" t="s">
        <v>129</v>
      </c>
      <c r="B367" s="187"/>
      <c r="C367" s="187"/>
      <c r="D367" s="187"/>
      <c r="E367" s="187"/>
    </row>
    <row r="368" spans="1:5" ht="15" customHeight="1" x14ac:dyDescent="0.2">
      <c r="A368" s="187"/>
      <c r="B368" s="187"/>
      <c r="C368" s="187"/>
      <c r="D368" s="187"/>
      <c r="E368" s="187"/>
    </row>
    <row r="369" spans="1:5" ht="15" customHeight="1" x14ac:dyDescent="0.2">
      <c r="A369" s="187"/>
      <c r="B369" s="187"/>
      <c r="C369" s="187"/>
      <c r="D369" s="187"/>
      <c r="E369" s="187"/>
    </row>
    <row r="370" spans="1:5" ht="15" customHeight="1" x14ac:dyDescent="0.2">
      <c r="A370" s="187"/>
      <c r="B370" s="187"/>
      <c r="C370" s="187"/>
      <c r="D370" s="187"/>
      <c r="E370" s="187"/>
    </row>
    <row r="371" spans="1:5" ht="15" customHeight="1" x14ac:dyDescent="0.2">
      <c r="A371" s="187"/>
      <c r="B371" s="187"/>
      <c r="C371" s="187"/>
      <c r="D371" s="187"/>
      <c r="E371" s="187"/>
    </row>
    <row r="372" spans="1:5" ht="15" customHeight="1" x14ac:dyDescent="0.2">
      <c r="A372" s="187"/>
      <c r="B372" s="187"/>
      <c r="C372" s="187"/>
      <c r="D372" s="187"/>
      <c r="E372" s="187"/>
    </row>
    <row r="373" spans="1:5" ht="15" customHeight="1" x14ac:dyDescent="0.2">
      <c r="A373" s="187"/>
      <c r="B373" s="187"/>
      <c r="C373" s="187"/>
      <c r="D373" s="187"/>
      <c r="E373" s="187"/>
    </row>
    <row r="374" spans="1:5" ht="15" customHeight="1" x14ac:dyDescent="0.2">
      <c r="A374" s="187"/>
      <c r="B374" s="187"/>
      <c r="C374" s="187"/>
      <c r="D374" s="187"/>
      <c r="E374" s="187"/>
    </row>
    <row r="375" spans="1:5" ht="15" customHeight="1" x14ac:dyDescent="0.2">
      <c r="A375" s="187"/>
      <c r="B375" s="187"/>
      <c r="C375" s="187"/>
      <c r="D375" s="187"/>
      <c r="E375" s="187"/>
    </row>
    <row r="376" spans="1:5" ht="15" customHeight="1" x14ac:dyDescent="0.2"/>
    <row r="377" spans="1:5" ht="15" customHeight="1" x14ac:dyDescent="0.25">
      <c r="A377" s="58" t="s">
        <v>1</v>
      </c>
      <c r="B377" s="40"/>
      <c r="C377" s="40"/>
      <c r="D377" s="40"/>
      <c r="E377" s="40"/>
    </row>
    <row r="378" spans="1:5" ht="15" customHeight="1" x14ac:dyDescent="0.2">
      <c r="A378" s="77" t="s">
        <v>59</v>
      </c>
      <c r="B378" s="40"/>
      <c r="C378" s="40"/>
      <c r="D378" s="40"/>
      <c r="E378" s="42" t="s">
        <v>130</v>
      </c>
    </row>
    <row r="379" spans="1:5" ht="15" customHeight="1" x14ac:dyDescent="0.25">
      <c r="A379" s="39"/>
      <c r="B379" s="59"/>
      <c r="C379" s="40"/>
      <c r="D379" s="40"/>
      <c r="E379" s="44"/>
    </row>
    <row r="380" spans="1:5" ht="15" customHeight="1" x14ac:dyDescent="0.2">
      <c r="B380" s="47" t="s">
        <v>61</v>
      </c>
      <c r="C380" s="47" t="s">
        <v>48</v>
      </c>
      <c r="D380" s="48" t="s">
        <v>49</v>
      </c>
      <c r="E380" s="63" t="s">
        <v>50</v>
      </c>
    </row>
    <row r="381" spans="1:5" ht="15" customHeight="1" x14ac:dyDescent="0.2">
      <c r="B381" s="133">
        <v>14034</v>
      </c>
      <c r="C381" s="51"/>
      <c r="D381" s="68" t="s">
        <v>120</v>
      </c>
      <c r="E381" s="132">
        <v>-1874000</v>
      </c>
    </row>
    <row r="382" spans="1:5" ht="15" customHeight="1" x14ac:dyDescent="0.2">
      <c r="B382" s="133">
        <v>14034</v>
      </c>
      <c r="C382" s="51"/>
      <c r="D382" s="68" t="s">
        <v>120</v>
      </c>
      <c r="E382" s="132">
        <v>-2924000</v>
      </c>
    </row>
    <row r="383" spans="1:5" ht="15" customHeight="1" x14ac:dyDescent="0.2">
      <c r="B383" s="133"/>
      <c r="C383" s="55" t="s">
        <v>52</v>
      </c>
      <c r="D383" s="56"/>
      <c r="E383" s="57">
        <f>SUM(E381:E382)</f>
        <v>-4798000</v>
      </c>
    </row>
    <row r="384" spans="1:5" ht="15" customHeight="1" x14ac:dyDescent="0.2"/>
    <row r="385" spans="1:5" ht="15" customHeight="1" x14ac:dyDescent="0.25">
      <c r="A385" s="39" t="s">
        <v>16</v>
      </c>
      <c r="B385" s="40"/>
      <c r="C385" s="40"/>
      <c r="D385" s="40"/>
      <c r="E385" s="40"/>
    </row>
    <row r="386" spans="1:5" ht="15" customHeight="1" x14ac:dyDescent="0.2">
      <c r="A386" s="77" t="s">
        <v>59</v>
      </c>
      <c r="B386" s="40"/>
      <c r="C386" s="40"/>
      <c r="D386" s="40"/>
      <c r="E386" s="42" t="s">
        <v>130</v>
      </c>
    </row>
    <row r="387" spans="1:5" ht="15" customHeight="1" x14ac:dyDescent="0.25">
      <c r="A387" s="39"/>
      <c r="B387" s="59"/>
      <c r="C387" s="40"/>
      <c r="D387" s="40"/>
      <c r="E387" s="44"/>
    </row>
    <row r="388" spans="1:5" ht="15" customHeight="1" x14ac:dyDescent="0.2">
      <c r="A388" s="134"/>
      <c r="B388" s="45"/>
      <c r="C388" s="47" t="s">
        <v>48</v>
      </c>
      <c r="D388" s="48" t="s">
        <v>55</v>
      </c>
      <c r="E388" s="63" t="s">
        <v>50</v>
      </c>
    </row>
    <row r="389" spans="1:5" ht="15" customHeight="1" x14ac:dyDescent="0.2">
      <c r="A389" s="65"/>
      <c r="B389" s="66"/>
      <c r="C389" s="51">
        <v>5272</v>
      </c>
      <c r="D389" s="88" t="s">
        <v>121</v>
      </c>
      <c r="E389" s="132">
        <f>-294492.8-73011.2-26496-294492.8-73011.2-26496</f>
        <v>-788000</v>
      </c>
    </row>
    <row r="390" spans="1:5" ht="15" customHeight="1" x14ac:dyDescent="0.2">
      <c r="A390" s="65"/>
      <c r="B390" s="66"/>
      <c r="C390" s="51">
        <v>5272</v>
      </c>
      <c r="D390" s="88" t="s">
        <v>87</v>
      </c>
      <c r="E390" s="132">
        <f>-1480000-2530000</f>
        <v>-4010000</v>
      </c>
    </row>
    <row r="391" spans="1:5" ht="15" customHeight="1" x14ac:dyDescent="0.2">
      <c r="A391" s="94"/>
      <c r="B391" s="135"/>
      <c r="C391" s="55" t="s">
        <v>52</v>
      </c>
      <c r="D391" s="56"/>
      <c r="E391" s="57">
        <f>SUM(E389:E390)</f>
        <v>-4798000</v>
      </c>
    </row>
    <row r="392" spans="1:5" ht="15" customHeight="1" x14ac:dyDescent="0.2"/>
    <row r="393" spans="1:5" ht="15" customHeight="1" x14ac:dyDescent="0.2"/>
    <row r="394" spans="1:5" ht="15" customHeight="1" x14ac:dyDescent="0.25">
      <c r="A394" s="37" t="s">
        <v>131</v>
      </c>
    </row>
    <row r="395" spans="1:5" ht="15" customHeight="1" x14ac:dyDescent="0.2">
      <c r="A395" s="186" t="s">
        <v>44</v>
      </c>
      <c r="B395" s="186"/>
      <c r="C395" s="186"/>
      <c r="D395" s="186"/>
      <c r="E395" s="186"/>
    </row>
    <row r="396" spans="1:5" ht="15" customHeight="1" x14ac:dyDescent="0.2">
      <c r="A396" s="185" t="s">
        <v>132</v>
      </c>
      <c r="B396" s="185"/>
      <c r="C396" s="185"/>
      <c r="D396" s="185"/>
      <c r="E396" s="185"/>
    </row>
    <row r="397" spans="1:5" ht="15" customHeight="1" x14ac:dyDescent="0.2">
      <c r="A397" s="185"/>
      <c r="B397" s="185"/>
      <c r="C397" s="185"/>
      <c r="D397" s="185"/>
      <c r="E397" s="185"/>
    </row>
    <row r="398" spans="1:5" ht="15" customHeight="1" x14ac:dyDescent="0.2">
      <c r="A398" s="185"/>
      <c r="B398" s="185"/>
      <c r="C398" s="185"/>
      <c r="D398" s="185"/>
      <c r="E398" s="185"/>
    </row>
    <row r="399" spans="1:5" ht="15" customHeight="1" x14ac:dyDescent="0.2">
      <c r="A399" s="185"/>
      <c r="B399" s="185"/>
      <c r="C399" s="185"/>
      <c r="D399" s="185"/>
      <c r="E399" s="185"/>
    </row>
    <row r="400" spans="1:5" ht="15" customHeight="1" x14ac:dyDescent="0.2">
      <c r="A400" s="185"/>
      <c r="B400" s="185"/>
      <c r="C400" s="185"/>
      <c r="D400" s="185"/>
      <c r="E400" s="185"/>
    </row>
    <row r="401" spans="1:5" ht="15" customHeight="1" x14ac:dyDescent="0.2">
      <c r="A401" s="185"/>
      <c r="B401" s="185"/>
      <c r="C401" s="185"/>
      <c r="D401" s="185"/>
      <c r="E401" s="185"/>
    </row>
    <row r="402" spans="1:5" ht="15" customHeight="1" x14ac:dyDescent="0.2">
      <c r="A402" s="185"/>
      <c r="B402" s="185"/>
      <c r="C402" s="185"/>
      <c r="D402" s="185"/>
      <c r="E402" s="185"/>
    </row>
    <row r="403" spans="1:5" ht="15" customHeight="1" x14ac:dyDescent="0.2"/>
    <row r="404" spans="1:5" ht="15" customHeight="1" x14ac:dyDescent="0.25">
      <c r="A404" s="39" t="s">
        <v>1</v>
      </c>
      <c r="B404" s="40"/>
      <c r="C404" s="40"/>
      <c r="D404" s="40"/>
      <c r="E404" s="40"/>
    </row>
    <row r="405" spans="1:5" ht="15" customHeight="1" x14ac:dyDescent="0.2">
      <c r="A405" s="41" t="s">
        <v>133</v>
      </c>
      <c r="B405" s="54"/>
      <c r="C405" s="54"/>
      <c r="D405" s="54"/>
      <c r="E405" s="78" t="s">
        <v>134</v>
      </c>
    </row>
    <row r="406" spans="1:5" ht="15" customHeight="1" x14ac:dyDescent="0.25">
      <c r="A406" s="59"/>
      <c r="B406" s="39"/>
      <c r="C406" s="40"/>
      <c r="D406" s="40"/>
      <c r="E406" s="44"/>
    </row>
    <row r="407" spans="1:5" ht="15" customHeight="1" x14ac:dyDescent="0.2">
      <c r="B407" s="46"/>
      <c r="C407" s="47" t="s">
        <v>48</v>
      </c>
      <c r="D407" s="48" t="s">
        <v>49</v>
      </c>
      <c r="E407" s="80" t="s">
        <v>50</v>
      </c>
    </row>
    <row r="408" spans="1:5" ht="15" customHeight="1" x14ac:dyDescent="0.2">
      <c r="B408" s="87"/>
      <c r="C408" s="137">
        <v>6402</v>
      </c>
      <c r="D408" s="52" t="s">
        <v>135</v>
      </c>
      <c r="E408" s="132">
        <v>486391.59</v>
      </c>
    </row>
    <row r="409" spans="1:5" ht="15" customHeight="1" x14ac:dyDescent="0.2">
      <c r="B409" s="70"/>
      <c r="C409" s="55" t="s">
        <v>52</v>
      </c>
      <c r="D409" s="56"/>
      <c r="E409" s="57">
        <f>SUM(E408:E408)</f>
        <v>486391.59</v>
      </c>
    </row>
    <row r="410" spans="1:5" ht="15" customHeight="1" x14ac:dyDescent="0.2"/>
    <row r="411" spans="1:5" ht="15" customHeight="1" x14ac:dyDescent="0.25">
      <c r="A411" s="39" t="s">
        <v>16</v>
      </c>
      <c r="B411" s="40"/>
      <c r="C411" s="40"/>
      <c r="D411" s="40"/>
      <c r="E411" s="59"/>
    </row>
    <row r="412" spans="1:5" ht="15" customHeight="1" x14ac:dyDescent="0.2">
      <c r="A412" s="41" t="s">
        <v>133</v>
      </c>
      <c r="B412" s="138"/>
      <c r="C412" s="138"/>
      <c r="D412" s="138"/>
      <c r="E412" s="59" t="s">
        <v>134</v>
      </c>
    </row>
    <row r="413" spans="1:5" ht="15" customHeight="1" x14ac:dyDescent="0.2"/>
    <row r="414" spans="1:5" ht="15" customHeight="1" x14ac:dyDescent="0.2">
      <c r="B414" s="63" t="s">
        <v>61</v>
      </c>
      <c r="C414" s="47" t="s">
        <v>48</v>
      </c>
      <c r="D414" s="112" t="s">
        <v>49</v>
      </c>
      <c r="E414" s="80" t="s">
        <v>50</v>
      </c>
    </row>
    <row r="415" spans="1:5" ht="15" customHeight="1" x14ac:dyDescent="0.2">
      <c r="B415" s="107">
        <v>137</v>
      </c>
      <c r="C415" s="67"/>
      <c r="D415" s="105" t="s">
        <v>136</v>
      </c>
      <c r="E415" s="132">
        <v>486391.59</v>
      </c>
    </row>
    <row r="416" spans="1:5" ht="15" customHeight="1" x14ac:dyDescent="0.2">
      <c r="B416" s="139"/>
      <c r="C416" s="55" t="s">
        <v>52</v>
      </c>
      <c r="D416" s="114"/>
      <c r="E416" s="115">
        <f>SUM(E415:E415)</f>
        <v>486391.59</v>
      </c>
    </row>
    <row r="417" spans="1:5" ht="15" customHeight="1" x14ac:dyDescent="0.2"/>
    <row r="418" spans="1:5" ht="15" customHeight="1" x14ac:dyDescent="0.25">
      <c r="A418" s="37" t="s">
        <v>137</v>
      </c>
    </row>
    <row r="419" spans="1:5" ht="15" customHeight="1" x14ac:dyDescent="0.2">
      <c r="A419" s="186" t="s">
        <v>44</v>
      </c>
      <c r="B419" s="186"/>
      <c r="C419" s="186"/>
      <c r="D419" s="186"/>
      <c r="E419" s="186"/>
    </row>
    <row r="420" spans="1:5" ht="15" customHeight="1" x14ac:dyDescent="0.2">
      <c r="A420" s="185" t="s">
        <v>138</v>
      </c>
      <c r="B420" s="185"/>
      <c r="C420" s="185"/>
      <c r="D420" s="185"/>
      <c r="E420" s="185"/>
    </row>
    <row r="421" spans="1:5" ht="15" customHeight="1" x14ac:dyDescent="0.2">
      <c r="A421" s="185"/>
      <c r="B421" s="185"/>
      <c r="C421" s="185"/>
      <c r="D421" s="185"/>
      <c r="E421" s="185"/>
    </row>
    <row r="422" spans="1:5" ht="15" customHeight="1" x14ac:dyDescent="0.2">
      <c r="A422" s="185"/>
      <c r="B422" s="185"/>
      <c r="C422" s="185"/>
      <c r="D422" s="185"/>
      <c r="E422" s="185"/>
    </row>
    <row r="423" spans="1:5" ht="15" customHeight="1" x14ac:dyDescent="0.2">
      <c r="A423" s="185"/>
      <c r="B423" s="185"/>
      <c r="C423" s="185"/>
      <c r="D423" s="185"/>
      <c r="E423" s="185"/>
    </row>
    <row r="424" spans="1:5" ht="15" customHeight="1" x14ac:dyDescent="0.2">
      <c r="A424" s="185"/>
      <c r="B424" s="185"/>
      <c r="C424" s="185"/>
      <c r="D424" s="185"/>
      <c r="E424" s="185"/>
    </row>
    <row r="425" spans="1:5" ht="15" customHeight="1" x14ac:dyDescent="0.2">
      <c r="A425" s="185"/>
      <c r="B425" s="185"/>
      <c r="C425" s="185"/>
      <c r="D425" s="185"/>
      <c r="E425" s="185"/>
    </row>
    <row r="426" spans="1:5" ht="15" customHeight="1" x14ac:dyDescent="0.2">
      <c r="A426" s="185"/>
      <c r="B426" s="185"/>
      <c r="C426" s="185"/>
      <c r="D426" s="185"/>
      <c r="E426" s="185"/>
    </row>
    <row r="427" spans="1:5" ht="15" customHeight="1" x14ac:dyDescent="0.2">
      <c r="A427" s="185"/>
      <c r="B427" s="185"/>
      <c r="C427" s="185"/>
      <c r="D427" s="185"/>
      <c r="E427" s="185"/>
    </row>
    <row r="428" spans="1:5" ht="15" customHeight="1" x14ac:dyDescent="0.2">
      <c r="A428" s="185"/>
      <c r="B428" s="185"/>
      <c r="C428" s="185"/>
      <c r="D428" s="185"/>
      <c r="E428" s="185"/>
    </row>
    <row r="429" spans="1:5" ht="15" customHeight="1" x14ac:dyDescent="0.2">
      <c r="A429" s="124"/>
      <c r="B429" s="124"/>
      <c r="C429" s="124"/>
      <c r="D429" s="124"/>
      <c r="E429" s="124"/>
    </row>
    <row r="430" spans="1:5" ht="15" customHeight="1" x14ac:dyDescent="0.25">
      <c r="A430" s="39" t="s">
        <v>1</v>
      </c>
      <c r="B430" s="40"/>
      <c r="C430" s="40"/>
      <c r="D430" s="40"/>
      <c r="E430" s="40"/>
    </row>
    <row r="431" spans="1:5" ht="15" customHeight="1" x14ac:dyDescent="0.2">
      <c r="A431" s="41" t="s">
        <v>53</v>
      </c>
      <c r="E431" t="s">
        <v>54</v>
      </c>
    </row>
    <row r="432" spans="1:5" ht="15" customHeight="1" x14ac:dyDescent="0.25">
      <c r="B432" s="39"/>
      <c r="C432" s="40"/>
      <c r="D432" s="40"/>
      <c r="E432" s="44"/>
    </row>
    <row r="433" spans="1:5" ht="15" customHeight="1" x14ac:dyDescent="0.2">
      <c r="A433" s="45"/>
      <c r="B433" s="45"/>
      <c r="C433" s="47" t="s">
        <v>48</v>
      </c>
      <c r="D433" s="48" t="s">
        <v>49</v>
      </c>
      <c r="E433" s="63" t="s">
        <v>50</v>
      </c>
    </row>
    <row r="434" spans="1:5" ht="15" customHeight="1" x14ac:dyDescent="0.2">
      <c r="A434" s="87"/>
      <c r="B434" s="50"/>
      <c r="C434" s="67"/>
      <c r="D434" s="52" t="s">
        <v>139</v>
      </c>
      <c r="E434" s="69">
        <f>455651.21+3221086.9+1110444.71</f>
        <v>4787182.82</v>
      </c>
    </row>
    <row r="435" spans="1:5" ht="15" customHeight="1" x14ac:dyDescent="0.2">
      <c r="A435" s="87"/>
      <c r="B435" s="50"/>
      <c r="C435" s="71" t="s">
        <v>52</v>
      </c>
      <c r="D435" s="103"/>
      <c r="E435" s="95">
        <f>SUM(E434:E434)</f>
        <v>4787182.82</v>
      </c>
    </row>
    <row r="436" spans="1:5" ht="15" customHeight="1" x14ac:dyDescent="0.2"/>
    <row r="437" spans="1:5" ht="15" customHeight="1" x14ac:dyDescent="0.25">
      <c r="A437" s="58" t="s">
        <v>16</v>
      </c>
      <c r="B437" s="54"/>
      <c r="C437" s="54"/>
      <c r="D437" s="59"/>
      <c r="E437" s="59"/>
    </row>
    <row r="438" spans="1:5" ht="15" customHeight="1" x14ac:dyDescent="0.2">
      <c r="A438" s="85" t="s">
        <v>59</v>
      </c>
      <c r="B438" s="54"/>
      <c r="C438" s="54"/>
      <c r="D438" s="54"/>
      <c r="E438" s="78" t="s">
        <v>60</v>
      </c>
    </row>
    <row r="439" spans="1:5" ht="15" customHeight="1" x14ac:dyDescent="0.2">
      <c r="A439" s="60"/>
      <c r="B439" s="61"/>
      <c r="C439" s="54"/>
      <c r="D439" s="60"/>
      <c r="E439" s="62"/>
    </row>
    <row r="440" spans="1:5" ht="15" customHeight="1" x14ac:dyDescent="0.2">
      <c r="B440" s="45"/>
      <c r="C440" s="63" t="s">
        <v>48</v>
      </c>
      <c r="D440" s="64" t="s">
        <v>55</v>
      </c>
      <c r="E440" s="63" t="s">
        <v>50</v>
      </c>
    </row>
    <row r="441" spans="1:5" ht="15" customHeight="1" x14ac:dyDescent="0.2">
      <c r="B441" s="140"/>
      <c r="C441" s="67">
        <v>2321</v>
      </c>
      <c r="D441" s="88" t="s">
        <v>140</v>
      </c>
      <c r="E441" s="69">
        <f>1110444.71+3221086.9+455651.21</f>
        <v>4787182.8199999994</v>
      </c>
    </row>
    <row r="442" spans="1:5" ht="15" customHeight="1" x14ac:dyDescent="0.2">
      <c r="B442" s="135"/>
      <c r="C442" s="71" t="s">
        <v>52</v>
      </c>
      <c r="D442" s="72"/>
      <c r="E442" s="73">
        <f>SUM(E441:E441)</f>
        <v>4787182.8199999994</v>
      </c>
    </row>
    <row r="443" spans="1:5" ht="15" customHeight="1" x14ac:dyDescent="0.2"/>
    <row r="444" spans="1:5" ht="15" customHeight="1" x14ac:dyDescent="0.2"/>
    <row r="445" spans="1:5" ht="15" customHeight="1" x14ac:dyDescent="0.25">
      <c r="A445" s="37" t="s">
        <v>141</v>
      </c>
    </row>
    <row r="446" spans="1:5" ht="15" customHeight="1" x14ac:dyDescent="0.2">
      <c r="A446" s="186" t="s">
        <v>44</v>
      </c>
      <c r="B446" s="186"/>
      <c r="C446" s="186"/>
      <c r="D446" s="186"/>
      <c r="E446" s="186"/>
    </row>
    <row r="447" spans="1:5" ht="15" customHeight="1" x14ac:dyDescent="0.2">
      <c r="A447" s="185" t="s">
        <v>142</v>
      </c>
      <c r="B447" s="185"/>
      <c r="C447" s="185"/>
      <c r="D447" s="185"/>
      <c r="E447" s="185"/>
    </row>
    <row r="448" spans="1:5" ht="15" customHeight="1" x14ac:dyDescent="0.2">
      <c r="A448" s="185"/>
      <c r="B448" s="185"/>
      <c r="C448" s="185"/>
      <c r="D448" s="185"/>
      <c r="E448" s="185"/>
    </row>
    <row r="449" spans="1:5" ht="15" customHeight="1" x14ac:dyDescent="0.2">
      <c r="A449" s="185"/>
      <c r="B449" s="185"/>
      <c r="C449" s="185"/>
      <c r="D449" s="185"/>
      <c r="E449" s="185"/>
    </row>
    <row r="450" spans="1:5" ht="15" customHeight="1" x14ac:dyDescent="0.2">
      <c r="A450" s="185"/>
      <c r="B450" s="185"/>
      <c r="C450" s="185"/>
      <c r="D450" s="185"/>
      <c r="E450" s="185"/>
    </row>
    <row r="451" spans="1:5" ht="15" customHeight="1" x14ac:dyDescent="0.2">
      <c r="A451" s="185"/>
      <c r="B451" s="185"/>
      <c r="C451" s="185"/>
      <c r="D451" s="185"/>
      <c r="E451" s="185"/>
    </row>
    <row r="452" spans="1:5" ht="15" customHeight="1" x14ac:dyDescent="0.2">
      <c r="A452" s="185"/>
      <c r="B452" s="185"/>
      <c r="C452" s="185"/>
      <c r="D452" s="185"/>
      <c r="E452" s="185"/>
    </row>
    <row r="453" spans="1:5" ht="15" customHeight="1" x14ac:dyDescent="0.2">
      <c r="A453" s="185"/>
      <c r="B453" s="185"/>
      <c r="C453" s="185"/>
      <c r="D453" s="185"/>
      <c r="E453" s="185"/>
    </row>
    <row r="454" spans="1:5" ht="15" customHeight="1" x14ac:dyDescent="0.2">
      <c r="A454" s="185"/>
      <c r="B454" s="185"/>
      <c r="C454" s="185"/>
      <c r="D454" s="185"/>
      <c r="E454" s="185"/>
    </row>
    <row r="455" spans="1:5" ht="15" customHeight="1" x14ac:dyDescent="0.2">
      <c r="A455" s="124"/>
      <c r="B455" s="124"/>
      <c r="C455" s="124"/>
      <c r="D455" s="124"/>
      <c r="E455" s="124"/>
    </row>
    <row r="456" spans="1:5" ht="15" customHeight="1" x14ac:dyDescent="0.25">
      <c r="A456" s="39" t="s">
        <v>1</v>
      </c>
      <c r="B456" s="40"/>
      <c r="C456" s="40"/>
      <c r="D456" s="40"/>
      <c r="E456" s="40"/>
    </row>
    <row r="457" spans="1:5" ht="15" customHeight="1" x14ac:dyDescent="0.2">
      <c r="A457" s="41" t="s">
        <v>53</v>
      </c>
      <c r="E457" t="s">
        <v>54</v>
      </c>
    </row>
    <row r="458" spans="1:5" ht="15" customHeight="1" x14ac:dyDescent="0.25">
      <c r="B458" s="39"/>
      <c r="C458" s="40"/>
      <c r="D458" s="40"/>
      <c r="E458" s="44"/>
    </row>
    <row r="459" spans="1:5" ht="15" customHeight="1" x14ac:dyDescent="0.2">
      <c r="A459" s="45"/>
      <c r="B459" s="45"/>
      <c r="C459" s="47" t="s">
        <v>48</v>
      </c>
      <c r="D459" s="48" t="s">
        <v>49</v>
      </c>
      <c r="E459" s="63" t="s">
        <v>50</v>
      </c>
    </row>
    <row r="460" spans="1:5" ht="15" customHeight="1" x14ac:dyDescent="0.2">
      <c r="A460" s="87"/>
      <c r="B460" s="50"/>
      <c r="C460" s="67"/>
      <c r="D460" s="52" t="s">
        <v>139</v>
      </c>
      <c r="E460" s="69">
        <f>714.2+12141.4+635.25+10799.25</f>
        <v>24290.1</v>
      </c>
    </row>
    <row r="461" spans="1:5" ht="15" customHeight="1" x14ac:dyDescent="0.2">
      <c r="A461" s="87"/>
      <c r="B461" s="50"/>
      <c r="C461" s="71" t="s">
        <v>52</v>
      </c>
      <c r="D461" s="103"/>
      <c r="E461" s="95">
        <f>SUM(E460:E460)</f>
        <v>24290.1</v>
      </c>
    </row>
    <row r="462" spans="1:5" ht="15" customHeight="1" x14ac:dyDescent="0.2"/>
    <row r="463" spans="1:5" ht="15" customHeight="1" x14ac:dyDescent="0.25">
      <c r="A463" s="58" t="s">
        <v>16</v>
      </c>
      <c r="B463" s="54"/>
      <c r="C463" s="54"/>
      <c r="D463" s="59"/>
      <c r="E463" s="59"/>
    </row>
    <row r="464" spans="1:5" ht="15" customHeight="1" x14ac:dyDescent="0.2">
      <c r="A464" s="85" t="s">
        <v>59</v>
      </c>
      <c r="B464" s="54"/>
      <c r="C464" s="54"/>
      <c r="D464" s="54"/>
      <c r="E464" s="78" t="s">
        <v>60</v>
      </c>
    </row>
    <row r="465" spans="1:5" ht="15" customHeight="1" x14ac:dyDescent="0.2">
      <c r="A465" s="60"/>
      <c r="B465" s="61"/>
      <c r="C465" s="54"/>
      <c r="D465" s="60"/>
      <c r="E465" s="62"/>
    </row>
    <row r="466" spans="1:5" ht="15" customHeight="1" x14ac:dyDescent="0.2">
      <c r="B466" s="45"/>
      <c r="C466" s="63" t="s">
        <v>48</v>
      </c>
      <c r="D466" s="64" t="s">
        <v>55</v>
      </c>
      <c r="E466" s="63" t="s">
        <v>50</v>
      </c>
    </row>
    <row r="467" spans="1:5" ht="15" customHeight="1" x14ac:dyDescent="0.2">
      <c r="B467" s="140"/>
      <c r="C467" s="67">
        <v>3123</v>
      </c>
      <c r="D467" s="88" t="s">
        <v>140</v>
      </c>
      <c r="E467" s="69">
        <f>12855.6+11434.5</f>
        <v>24290.1</v>
      </c>
    </row>
    <row r="468" spans="1:5" ht="15" customHeight="1" x14ac:dyDescent="0.2">
      <c r="B468" s="135"/>
      <c r="C468" s="71" t="s">
        <v>52</v>
      </c>
      <c r="D468" s="72"/>
      <c r="E468" s="73">
        <f>SUM(E467:E467)</f>
        <v>24290.1</v>
      </c>
    </row>
    <row r="469" spans="1:5" ht="15" customHeight="1" x14ac:dyDescent="0.2"/>
    <row r="470" spans="1:5" ht="15" customHeight="1" x14ac:dyDescent="0.25">
      <c r="A470" s="37" t="s">
        <v>143</v>
      </c>
    </row>
    <row r="471" spans="1:5" ht="15" customHeight="1" x14ac:dyDescent="0.2">
      <c r="A471" s="186" t="s">
        <v>44</v>
      </c>
      <c r="B471" s="186"/>
      <c r="C471" s="186"/>
      <c r="D471" s="186"/>
      <c r="E471" s="186"/>
    </row>
    <row r="472" spans="1:5" ht="15" customHeight="1" x14ac:dyDescent="0.2">
      <c r="A472" s="185" t="s">
        <v>144</v>
      </c>
      <c r="B472" s="185"/>
      <c r="C472" s="185"/>
      <c r="D472" s="185"/>
      <c r="E472" s="185"/>
    </row>
    <row r="473" spans="1:5" ht="15" customHeight="1" x14ac:dyDescent="0.2">
      <c r="A473" s="185"/>
      <c r="B473" s="185"/>
      <c r="C473" s="185"/>
      <c r="D473" s="185"/>
      <c r="E473" s="185"/>
    </row>
    <row r="474" spans="1:5" ht="15" customHeight="1" x14ac:dyDescent="0.2">
      <c r="A474" s="185"/>
      <c r="B474" s="185"/>
      <c r="C474" s="185"/>
      <c r="D474" s="185"/>
      <c r="E474" s="185"/>
    </row>
    <row r="475" spans="1:5" ht="15" customHeight="1" x14ac:dyDescent="0.2">
      <c r="A475" s="185"/>
      <c r="B475" s="185"/>
      <c r="C475" s="185"/>
      <c r="D475" s="185"/>
      <c r="E475" s="185"/>
    </row>
    <row r="476" spans="1:5" ht="15" customHeight="1" x14ac:dyDescent="0.2">
      <c r="A476" s="185"/>
      <c r="B476" s="185"/>
      <c r="C476" s="185"/>
      <c r="D476" s="185"/>
      <c r="E476" s="185"/>
    </row>
    <row r="477" spans="1:5" ht="15" customHeight="1" x14ac:dyDescent="0.2">
      <c r="A477" s="185"/>
      <c r="B477" s="185"/>
      <c r="C477" s="185"/>
      <c r="D477" s="185"/>
      <c r="E477" s="185"/>
    </row>
    <row r="478" spans="1:5" ht="15" customHeight="1" x14ac:dyDescent="0.2">
      <c r="A478" s="185"/>
      <c r="B478" s="185"/>
      <c r="C478" s="185"/>
      <c r="D478" s="185"/>
      <c r="E478" s="185"/>
    </row>
    <row r="479" spans="1:5" ht="15" customHeight="1" x14ac:dyDescent="0.2">
      <c r="A479" s="185"/>
      <c r="B479" s="185"/>
      <c r="C479" s="185"/>
      <c r="D479" s="185"/>
      <c r="E479" s="185"/>
    </row>
    <row r="480" spans="1:5" ht="15" customHeight="1" x14ac:dyDescent="0.2">
      <c r="A480" s="124"/>
      <c r="B480" s="124"/>
      <c r="C480" s="124"/>
      <c r="D480" s="124"/>
      <c r="E480" s="124"/>
    </row>
    <row r="481" spans="1:5" ht="15" customHeight="1" x14ac:dyDescent="0.25">
      <c r="A481" s="39" t="s">
        <v>1</v>
      </c>
      <c r="B481" s="40"/>
      <c r="C481" s="40"/>
      <c r="D481" s="40"/>
      <c r="E481" s="40"/>
    </row>
    <row r="482" spans="1:5" ht="15" customHeight="1" x14ac:dyDescent="0.2">
      <c r="A482" s="41" t="s">
        <v>53</v>
      </c>
      <c r="E482" t="s">
        <v>54</v>
      </c>
    </row>
    <row r="483" spans="1:5" ht="15" customHeight="1" x14ac:dyDescent="0.25">
      <c r="B483" s="39"/>
      <c r="C483" s="40"/>
      <c r="D483" s="40"/>
      <c r="E483" s="44"/>
    </row>
    <row r="484" spans="1:5" ht="15" customHeight="1" x14ac:dyDescent="0.2">
      <c r="A484" s="45"/>
      <c r="B484" s="45"/>
      <c r="C484" s="47" t="s">
        <v>48</v>
      </c>
      <c r="D484" s="48" t="s">
        <v>49</v>
      </c>
      <c r="E484" s="63" t="s">
        <v>50</v>
      </c>
    </row>
    <row r="485" spans="1:5" ht="15" customHeight="1" x14ac:dyDescent="0.2">
      <c r="A485" s="87"/>
      <c r="B485" s="50"/>
      <c r="C485" s="67"/>
      <c r="D485" s="52" t="s">
        <v>139</v>
      </c>
      <c r="E485" s="69">
        <f>9827314.41+578077.32+15773116.71+927830.39</f>
        <v>27106338.830000002</v>
      </c>
    </row>
    <row r="486" spans="1:5" ht="15" customHeight="1" x14ac:dyDescent="0.2">
      <c r="A486" s="87"/>
      <c r="B486" s="50"/>
      <c r="C486" s="71" t="s">
        <v>52</v>
      </c>
      <c r="D486" s="103"/>
      <c r="E486" s="95">
        <f>SUM(E485:E485)</f>
        <v>27106338.830000002</v>
      </c>
    </row>
    <row r="487" spans="1:5" ht="15" customHeight="1" x14ac:dyDescent="0.2"/>
    <row r="488" spans="1:5" ht="15" customHeight="1" x14ac:dyDescent="0.25">
      <c r="A488" s="58" t="s">
        <v>16</v>
      </c>
      <c r="B488" s="54"/>
      <c r="C488" s="54"/>
      <c r="D488" s="59"/>
      <c r="E488" s="59"/>
    </row>
    <row r="489" spans="1:5" ht="15" customHeight="1" x14ac:dyDescent="0.2">
      <c r="A489" s="85" t="s">
        <v>102</v>
      </c>
      <c r="B489" s="40"/>
      <c r="C489" s="40"/>
      <c r="D489" s="40"/>
      <c r="E489" s="42" t="s">
        <v>103</v>
      </c>
    </row>
    <row r="490" spans="1:5" ht="15" customHeight="1" x14ac:dyDescent="0.2">
      <c r="A490" s="60"/>
      <c r="B490" s="61"/>
      <c r="C490" s="54"/>
      <c r="D490" s="60"/>
      <c r="E490" s="62"/>
    </row>
    <row r="491" spans="1:5" ht="15" customHeight="1" x14ac:dyDescent="0.2">
      <c r="B491" s="45"/>
      <c r="C491" s="63" t="s">
        <v>48</v>
      </c>
      <c r="D491" s="64" t="s">
        <v>55</v>
      </c>
      <c r="E491" s="63" t="s">
        <v>50</v>
      </c>
    </row>
    <row r="492" spans="1:5" ht="15" customHeight="1" x14ac:dyDescent="0.2">
      <c r="B492" s="140"/>
      <c r="C492" s="67">
        <v>2212</v>
      </c>
      <c r="D492" s="88" t="s">
        <v>140</v>
      </c>
      <c r="E492" s="69">
        <f>10405391.73+16700947.1</f>
        <v>27106338.829999998</v>
      </c>
    </row>
    <row r="493" spans="1:5" ht="15" customHeight="1" x14ac:dyDescent="0.2">
      <c r="B493" s="135"/>
      <c r="C493" s="71" t="s">
        <v>52</v>
      </c>
      <c r="D493" s="72"/>
      <c r="E493" s="73">
        <f>SUM(E492:E492)</f>
        <v>27106338.829999998</v>
      </c>
    </row>
    <row r="494" spans="1:5" ht="15" customHeight="1" x14ac:dyDescent="0.2"/>
    <row r="495" spans="1:5" ht="15" customHeight="1" x14ac:dyDescent="0.2"/>
    <row r="496" spans="1:5" ht="15" customHeight="1" x14ac:dyDescent="0.25">
      <c r="A496" s="37" t="s">
        <v>145</v>
      </c>
    </row>
    <row r="497" spans="1:5" ht="15" customHeight="1" x14ac:dyDescent="0.2">
      <c r="A497" s="186" t="s">
        <v>44</v>
      </c>
      <c r="B497" s="186"/>
      <c r="C497" s="186"/>
      <c r="D497" s="186"/>
      <c r="E497" s="186"/>
    </row>
    <row r="498" spans="1:5" ht="15" customHeight="1" x14ac:dyDescent="0.2">
      <c r="A498" s="185" t="s">
        <v>146</v>
      </c>
      <c r="B498" s="185"/>
      <c r="C498" s="185"/>
      <c r="D498" s="185"/>
      <c r="E498" s="185"/>
    </row>
    <row r="499" spans="1:5" ht="15" customHeight="1" x14ac:dyDescent="0.2">
      <c r="A499" s="185"/>
      <c r="B499" s="185"/>
      <c r="C499" s="185"/>
      <c r="D499" s="185"/>
      <c r="E499" s="185"/>
    </row>
    <row r="500" spans="1:5" ht="15" customHeight="1" x14ac:dyDescent="0.2">
      <c r="A500" s="185"/>
      <c r="B500" s="185"/>
      <c r="C500" s="185"/>
      <c r="D500" s="185"/>
      <c r="E500" s="185"/>
    </row>
    <row r="501" spans="1:5" ht="15" customHeight="1" x14ac:dyDescent="0.2">
      <c r="A501" s="185"/>
      <c r="B501" s="185"/>
      <c r="C501" s="185"/>
      <c r="D501" s="185"/>
      <c r="E501" s="185"/>
    </row>
    <row r="502" spans="1:5" ht="15" customHeight="1" x14ac:dyDescent="0.2">
      <c r="A502" s="185"/>
      <c r="B502" s="185"/>
      <c r="C502" s="185"/>
      <c r="D502" s="185"/>
      <c r="E502" s="185"/>
    </row>
    <row r="503" spans="1:5" ht="15" customHeight="1" x14ac:dyDescent="0.2">
      <c r="A503" s="185"/>
      <c r="B503" s="185"/>
      <c r="C503" s="185"/>
      <c r="D503" s="185"/>
      <c r="E503" s="185"/>
    </row>
    <row r="504" spans="1:5" ht="15" customHeight="1" x14ac:dyDescent="0.2">
      <c r="A504" s="185"/>
      <c r="B504" s="185"/>
      <c r="C504" s="185"/>
      <c r="D504" s="185"/>
      <c r="E504" s="185"/>
    </row>
    <row r="505" spans="1:5" ht="15" customHeight="1" x14ac:dyDescent="0.2">
      <c r="A505" s="124"/>
      <c r="B505" s="124"/>
      <c r="C505" s="124"/>
      <c r="D505" s="124"/>
      <c r="E505" s="124"/>
    </row>
    <row r="506" spans="1:5" ht="15" customHeight="1" x14ac:dyDescent="0.25">
      <c r="A506" s="39" t="s">
        <v>1</v>
      </c>
      <c r="B506" s="40"/>
      <c r="C506" s="40"/>
      <c r="D506" s="40"/>
      <c r="E506" s="40"/>
    </row>
    <row r="507" spans="1:5" ht="15" customHeight="1" x14ac:dyDescent="0.2">
      <c r="A507" s="41" t="s">
        <v>53</v>
      </c>
      <c r="E507" t="s">
        <v>54</v>
      </c>
    </row>
    <row r="508" spans="1:5" ht="15" customHeight="1" x14ac:dyDescent="0.25">
      <c r="B508" s="39"/>
      <c r="C508" s="40"/>
      <c r="D508" s="40"/>
      <c r="E508" s="44"/>
    </row>
    <row r="509" spans="1:5" ht="15" customHeight="1" x14ac:dyDescent="0.2">
      <c r="A509" s="45"/>
      <c r="B509" s="45"/>
      <c r="C509" s="47" t="s">
        <v>48</v>
      </c>
      <c r="D509" s="48" t="s">
        <v>49</v>
      </c>
      <c r="E509" s="63" t="s">
        <v>50</v>
      </c>
    </row>
    <row r="510" spans="1:5" ht="15" customHeight="1" x14ac:dyDescent="0.2">
      <c r="A510" s="87"/>
      <c r="B510" s="50"/>
      <c r="C510" s="67"/>
      <c r="D510" s="52" t="s">
        <v>139</v>
      </c>
      <c r="E510" s="69">
        <f>1422398.02+83670.47+466321.28+27430.66</f>
        <v>1999820.43</v>
      </c>
    </row>
    <row r="511" spans="1:5" ht="15" customHeight="1" x14ac:dyDescent="0.2">
      <c r="A511" s="87"/>
      <c r="B511" s="50"/>
      <c r="C511" s="71" t="s">
        <v>52</v>
      </c>
      <c r="D511" s="103"/>
      <c r="E511" s="95">
        <f>SUM(E510:E510)</f>
        <v>1999820.43</v>
      </c>
    </row>
    <row r="512" spans="1:5" ht="15" customHeight="1" x14ac:dyDescent="0.2"/>
    <row r="513" spans="1:5" ht="15" customHeight="1" x14ac:dyDescent="0.25">
      <c r="A513" s="58" t="s">
        <v>16</v>
      </c>
      <c r="B513" s="54"/>
      <c r="C513" s="54"/>
      <c r="D513" s="59"/>
      <c r="E513" s="59"/>
    </row>
    <row r="514" spans="1:5" ht="15" customHeight="1" x14ac:dyDescent="0.2">
      <c r="A514" s="85" t="s">
        <v>102</v>
      </c>
      <c r="B514" s="40"/>
      <c r="C514" s="40"/>
      <c r="D514" s="40"/>
      <c r="E514" s="42" t="s">
        <v>103</v>
      </c>
    </row>
    <row r="515" spans="1:5" ht="15" customHeight="1" x14ac:dyDescent="0.2">
      <c r="A515" s="60"/>
      <c r="B515" s="61"/>
      <c r="C515" s="54"/>
      <c r="D515" s="60"/>
      <c r="E515" s="62"/>
    </row>
    <row r="516" spans="1:5" ht="15" customHeight="1" x14ac:dyDescent="0.2">
      <c r="B516" s="45"/>
      <c r="C516" s="63" t="s">
        <v>48</v>
      </c>
      <c r="D516" s="64" t="s">
        <v>55</v>
      </c>
      <c r="E516" s="63" t="s">
        <v>50</v>
      </c>
    </row>
    <row r="517" spans="1:5" ht="15" customHeight="1" x14ac:dyDescent="0.2">
      <c r="B517" s="140"/>
      <c r="C517" s="67">
        <v>2212</v>
      </c>
      <c r="D517" s="88" t="s">
        <v>140</v>
      </c>
      <c r="E517" s="69">
        <f>1506068.49+493751.94</f>
        <v>1999820.43</v>
      </c>
    </row>
    <row r="518" spans="1:5" ht="15" customHeight="1" x14ac:dyDescent="0.2">
      <c r="B518" s="135"/>
      <c r="C518" s="71" t="s">
        <v>52</v>
      </c>
      <c r="D518" s="72"/>
      <c r="E518" s="73">
        <f>SUM(E517:E517)</f>
        <v>1999820.43</v>
      </c>
    </row>
    <row r="519" spans="1:5" ht="15" customHeight="1" x14ac:dyDescent="0.2"/>
    <row r="520" spans="1:5" ht="15" customHeight="1" x14ac:dyDescent="0.2"/>
    <row r="521" spans="1:5" ht="15" customHeight="1" x14ac:dyDescent="0.2"/>
    <row r="522" spans="1:5" ht="15" customHeight="1" x14ac:dyDescent="0.25">
      <c r="A522" s="37" t="s">
        <v>147</v>
      </c>
    </row>
    <row r="523" spans="1:5" ht="15" customHeight="1" x14ac:dyDescent="0.2">
      <c r="A523" s="186" t="s">
        <v>44</v>
      </c>
      <c r="B523" s="186"/>
      <c r="C523" s="186"/>
      <c r="D523" s="186"/>
      <c r="E523" s="186"/>
    </row>
    <row r="524" spans="1:5" ht="15" customHeight="1" x14ac:dyDescent="0.2">
      <c r="A524" s="185" t="s">
        <v>148</v>
      </c>
      <c r="B524" s="185"/>
      <c r="C524" s="185"/>
      <c r="D524" s="185"/>
      <c r="E524" s="185"/>
    </row>
    <row r="525" spans="1:5" ht="15" customHeight="1" x14ac:dyDescent="0.2">
      <c r="A525" s="185"/>
      <c r="B525" s="185"/>
      <c r="C525" s="185"/>
      <c r="D525" s="185"/>
      <c r="E525" s="185"/>
    </row>
    <row r="526" spans="1:5" ht="15" customHeight="1" x14ac:dyDescent="0.2">
      <c r="A526" s="185"/>
      <c r="B526" s="185"/>
      <c r="C526" s="185"/>
      <c r="D526" s="185"/>
      <c r="E526" s="185"/>
    </row>
    <row r="527" spans="1:5" ht="15" customHeight="1" x14ac:dyDescent="0.2">
      <c r="A527" s="185"/>
      <c r="B527" s="185"/>
      <c r="C527" s="185"/>
      <c r="D527" s="185"/>
      <c r="E527" s="185"/>
    </row>
    <row r="528" spans="1:5" ht="15" customHeight="1" x14ac:dyDescent="0.2">
      <c r="A528" s="185"/>
      <c r="B528" s="185"/>
      <c r="C528" s="185"/>
      <c r="D528" s="185"/>
      <c r="E528" s="185"/>
    </row>
    <row r="529" spans="1:5" ht="15" customHeight="1" x14ac:dyDescent="0.2">
      <c r="A529" s="185"/>
      <c r="B529" s="185"/>
      <c r="C529" s="185"/>
      <c r="D529" s="185"/>
      <c r="E529" s="185"/>
    </row>
    <row r="530" spans="1:5" ht="15" customHeight="1" x14ac:dyDescent="0.2">
      <c r="A530" s="185"/>
      <c r="B530" s="185"/>
      <c r="C530" s="185"/>
      <c r="D530" s="185"/>
      <c r="E530" s="185"/>
    </row>
    <row r="531" spans="1:5" ht="15" customHeight="1" x14ac:dyDescent="0.2">
      <c r="A531" s="124"/>
      <c r="B531" s="124"/>
      <c r="C531" s="124"/>
      <c r="D531" s="124"/>
      <c r="E531" s="124"/>
    </row>
    <row r="532" spans="1:5" ht="15" customHeight="1" x14ac:dyDescent="0.25">
      <c r="A532" s="39" t="s">
        <v>1</v>
      </c>
      <c r="B532" s="40"/>
      <c r="C532" s="40"/>
      <c r="D532" s="40"/>
      <c r="E532" s="40"/>
    </row>
    <row r="533" spans="1:5" ht="15" customHeight="1" x14ac:dyDescent="0.2">
      <c r="A533" s="41" t="s">
        <v>53</v>
      </c>
      <c r="E533" t="s">
        <v>54</v>
      </c>
    </row>
    <row r="534" spans="1:5" ht="15" customHeight="1" x14ac:dyDescent="0.25">
      <c r="B534" s="39"/>
      <c r="C534" s="40"/>
      <c r="D534" s="40"/>
      <c r="E534" s="44"/>
    </row>
    <row r="535" spans="1:5" ht="15" customHeight="1" x14ac:dyDescent="0.2">
      <c r="A535" s="45"/>
      <c r="B535" s="45"/>
      <c r="C535" s="47" t="s">
        <v>48</v>
      </c>
      <c r="D535" s="48" t="s">
        <v>49</v>
      </c>
      <c r="E535" s="63" t="s">
        <v>50</v>
      </c>
    </row>
    <row r="536" spans="1:5" ht="15" customHeight="1" x14ac:dyDescent="0.2">
      <c r="A536" s="87"/>
      <c r="B536" s="50"/>
      <c r="C536" s="67"/>
      <c r="D536" s="52" t="s">
        <v>139</v>
      </c>
      <c r="E536" s="69">
        <f>6490700.54+381805.91</f>
        <v>6872506.4500000002</v>
      </c>
    </row>
    <row r="537" spans="1:5" ht="15" customHeight="1" x14ac:dyDescent="0.2">
      <c r="A537" s="87"/>
      <c r="B537" s="50"/>
      <c r="C537" s="71" t="s">
        <v>52</v>
      </c>
      <c r="D537" s="103"/>
      <c r="E537" s="95">
        <f>SUM(E536:E536)</f>
        <v>6872506.4500000002</v>
      </c>
    </row>
    <row r="538" spans="1:5" ht="15" customHeight="1" x14ac:dyDescent="0.2"/>
    <row r="539" spans="1:5" ht="15" customHeight="1" x14ac:dyDescent="0.25">
      <c r="A539" s="58" t="s">
        <v>16</v>
      </c>
      <c r="B539" s="54"/>
      <c r="C539" s="54"/>
      <c r="D539" s="59"/>
      <c r="E539" s="59"/>
    </row>
    <row r="540" spans="1:5" ht="15" customHeight="1" x14ac:dyDescent="0.2">
      <c r="A540" s="85" t="s">
        <v>102</v>
      </c>
      <c r="B540" s="40"/>
      <c r="C540" s="40"/>
      <c r="D540" s="40"/>
      <c r="E540" s="42" t="s">
        <v>103</v>
      </c>
    </row>
    <row r="541" spans="1:5" ht="15" customHeight="1" x14ac:dyDescent="0.2">
      <c r="A541" s="60"/>
      <c r="B541" s="61"/>
      <c r="C541" s="54"/>
      <c r="D541" s="60"/>
      <c r="E541" s="62"/>
    </row>
    <row r="542" spans="1:5" ht="15" customHeight="1" x14ac:dyDescent="0.2">
      <c r="B542" s="45"/>
      <c r="C542" s="63" t="s">
        <v>48</v>
      </c>
      <c r="D542" s="64" t="s">
        <v>55</v>
      </c>
      <c r="E542" s="63" t="s">
        <v>50</v>
      </c>
    </row>
    <row r="543" spans="1:5" ht="15" customHeight="1" x14ac:dyDescent="0.2">
      <c r="B543" s="140"/>
      <c r="C543" s="67">
        <v>2212</v>
      </c>
      <c r="D543" s="88" t="s">
        <v>140</v>
      </c>
      <c r="E543" s="69">
        <v>6872506.4500000002</v>
      </c>
    </row>
    <row r="544" spans="1:5" ht="15" customHeight="1" x14ac:dyDescent="0.2">
      <c r="B544" s="135"/>
      <c r="C544" s="71" t="s">
        <v>52</v>
      </c>
      <c r="D544" s="72"/>
      <c r="E544" s="95">
        <f>SUM(E543:E543)</f>
        <v>6872506.4500000002</v>
      </c>
    </row>
    <row r="545" spans="1:5" ht="15" customHeight="1" x14ac:dyDescent="0.2"/>
    <row r="546" spans="1:5" ht="15" customHeight="1" x14ac:dyDescent="0.2"/>
    <row r="547" spans="1:5" ht="15" customHeight="1" x14ac:dyDescent="0.25">
      <c r="A547" s="37" t="s">
        <v>149</v>
      </c>
    </row>
    <row r="548" spans="1:5" ht="15" customHeight="1" x14ac:dyDescent="0.2">
      <c r="A548" s="186" t="s">
        <v>44</v>
      </c>
      <c r="B548" s="186"/>
      <c r="C548" s="186"/>
      <c r="D548" s="186"/>
      <c r="E548" s="186"/>
    </row>
    <row r="549" spans="1:5" ht="15" customHeight="1" x14ac:dyDescent="0.2">
      <c r="A549" s="185" t="s">
        <v>150</v>
      </c>
      <c r="B549" s="185"/>
      <c r="C549" s="185"/>
      <c r="D549" s="185"/>
      <c r="E549" s="185"/>
    </row>
    <row r="550" spans="1:5" ht="15" customHeight="1" x14ac:dyDescent="0.2">
      <c r="A550" s="185"/>
      <c r="B550" s="185"/>
      <c r="C550" s="185"/>
      <c r="D550" s="185"/>
      <c r="E550" s="185"/>
    </row>
    <row r="551" spans="1:5" ht="15" customHeight="1" x14ac:dyDescent="0.2">
      <c r="A551" s="185"/>
      <c r="B551" s="185"/>
      <c r="C551" s="185"/>
      <c r="D551" s="185"/>
      <c r="E551" s="185"/>
    </row>
    <row r="552" spans="1:5" ht="15" customHeight="1" x14ac:dyDescent="0.2">
      <c r="A552" s="185"/>
      <c r="B552" s="185"/>
      <c r="C552" s="185"/>
      <c r="D552" s="185"/>
      <c r="E552" s="185"/>
    </row>
    <row r="553" spans="1:5" ht="15" customHeight="1" x14ac:dyDescent="0.2">
      <c r="A553" s="185"/>
      <c r="B553" s="185"/>
      <c r="C553" s="185"/>
      <c r="D553" s="185"/>
      <c r="E553" s="185"/>
    </row>
    <row r="554" spans="1:5" ht="15" customHeight="1" x14ac:dyDescent="0.2">
      <c r="A554" s="185"/>
      <c r="B554" s="185"/>
      <c r="C554" s="185"/>
      <c r="D554" s="185"/>
      <c r="E554" s="185"/>
    </row>
    <row r="555" spans="1:5" ht="15" customHeight="1" x14ac:dyDescent="0.2">
      <c r="A555" s="185"/>
      <c r="B555" s="185"/>
      <c r="C555" s="185"/>
      <c r="D555" s="185"/>
      <c r="E555" s="185"/>
    </row>
    <row r="556" spans="1:5" ht="15" customHeight="1" x14ac:dyDescent="0.2">
      <c r="A556" s="124"/>
      <c r="B556" s="124"/>
      <c r="C556" s="124"/>
      <c r="D556" s="124"/>
      <c r="E556" s="124"/>
    </row>
    <row r="557" spans="1:5" ht="15" customHeight="1" x14ac:dyDescent="0.25">
      <c r="A557" s="39" t="s">
        <v>1</v>
      </c>
      <c r="B557" s="40"/>
      <c r="C557" s="40"/>
      <c r="D557" s="40"/>
      <c r="E557" s="40"/>
    </row>
    <row r="558" spans="1:5" ht="15" customHeight="1" x14ac:dyDescent="0.2">
      <c r="A558" s="41" t="s">
        <v>53</v>
      </c>
      <c r="E558" t="s">
        <v>54</v>
      </c>
    </row>
    <row r="559" spans="1:5" ht="15" customHeight="1" x14ac:dyDescent="0.25">
      <c r="B559" s="39"/>
      <c r="C559" s="40"/>
      <c r="D559" s="40"/>
      <c r="E559" s="44"/>
    </row>
    <row r="560" spans="1:5" ht="15" customHeight="1" x14ac:dyDescent="0.2">
      <c r="A560" s="45"/>
      <c r="B560" s="45"/>
      <c r="C560" s="47" t="s">
        <v>48</v>
      </c>
      <c r="D560" s="48" t="s">
        <v>49</v>
      </c>
      <c r="E560" s="63" t="s">
        <v>50</v>
      </c>
    </row>
    <row r="561" spans="1:5" ht="15" customHeight="1" x14ac:dyDescent="0.2">
      <c r="A561" s="87"/>
      <c r="B561" s="50"/>
      <c r="C561" s="67"/>
      <c r="D561" s="52" t="s">
        <v>139</v>
      </c>
      <c r="E561" s="69">
        <f>6097633.33+358684.31</f>
        <v>6456317.6399999997</v>
      </c>
    </row>
    <row r="562" spans="1:5" ht="15" customHeight="1" x14ac:dyDescent="0.2">
      <c r="A562" s="87"/>
      <c r="B562" s="50"/>
      <c r="C562" s="71" t="s">
        <v>52</v>
      </c>
      <c r="D562" s="103"/>
      <c r="E562" s="95">
        <f>SUM(E561:E561)</f>
        <v>6456317.6399999997</v>
      </c>
    </row>
    <row r="563" spans="1:5" ht="15" customHeight="1" x14ac:dyDescent="0.2"/>
    <row r="564" spans="1:5" ht="15" customHeight="1" x14ac:dyDescent="0.25">
      <c r="A564" s="58" t="s">
        <v>16</v>
      </c>
      <c r="B564" s="54"/>
      <c r="C564" s="54"/>
      <c r="D564" s="59"/>
      <c r="E564" s="59"/>
    </row>
    <row r="565" spans="1:5" ht="15" customHeight="1" x14ac:dyDescent="0.2">
      <c r="A565" s="85" t="s">
        <v>102</v>
      </c>
      <c r="B565" s="40"/>
      <c r="C565" s="40"/>
      <c r="D565" s="40"/>
      <c r="E565" s="42" t="s">
        <v>103</v>
      </c>
    </row>
    <row r="566" spans="1:5" ht="15" customHeight="1" x14ac:dyDescent="0.2">
      <c r="A566" s="60"/>
      <c r="B566" s="61"/>
      <c r="C566" s="54"/>
      <c r="D566" s="60"/>
      <c r="E566" s="62"/>
    </row>
    <row r="567" spans="1:5" ht="15" customHeight="1" x14ac:dyDescent="0.2">
      <c r="B567" s="45"/>
      <c r="C567" s="63" t="s">
        <v>48</v>
      </c>
      <c r="D567" s="64" t="s">
        <v>55</v>
      </c>
      <c r="E567" s="63" t="s">
        <v>50</v>
      </c>
    </row>
    <row r="568" spans="1:5" ht="15" customHeight="1" x14ac:dyDescent="0.2">
      <c r="B568" s="140"/>
      <c r="C568" s="67">
        <v>2212</v>
      </c>
      <c r="D568" s="88" t="s">
        <v>140</v>
      </c>
      <c r="E568" s="69">
        <v>6456317.6399999997</v>
      </c>
    </row>
    <row r="569" spans="1:5" ht="15" customHeight="1" x14ac:dyDescent="0.2">
      <c r="B569" s="135"/>
      <c r="C569" s="71" t="s">
        <v>52</v>
      </c>
      <c r="D569" s="72"/>
      <c r="E569" s="73">
        <f>SUM(E568:E568)</f>
        <v>6456317.6399999997</v>
      </c>
    </row>
    <row r="570" spans="1:5" ht="15" customHeight="1" x14ac:dyDescent="0.2"/>
    <row r="571" spans="1:5" ht="15" customHeight="1" x14ac:dyDescent="0.2"/>
    <row r="572" spans="1:5" ht="15" customHeight="1" x14ac:dyDescent="0.2"/>
    <row r="573" spans="1:5" ht="15" customHeight="1" x14ac:dyDescent="0.25">
      <c r="A573" s="37" t="s">
        <v>151</v>
      </c>
    </row>
    <row r="574" spans="1:5" ht="15" customHeight="1" x14ac:dyDescent="0.2">
      <c r="A574" s="186" t="s">
        <v>44</v>
      </c>
      <c r="B574" s="186"/>
      <c r="C574" s="186"/>
      <c r="D574" s="186"/>
      <c r="E574" s="186"/>
    </row>
    <row r="575" spans="1:5" ht="15" customHeight="1" x14ac:dyDescent="0.2">
      <c r="A575" s="185" t="s">
        <v>152</v>
      </c>
      <c r="B575" s="185"/>
      <c r="C575" s="185"/>
      <c r="D575" s="185"/>
      <c r="E575" s="185"/>
    </row>
    <row r="576" spans="1:5" ht="15" customHeight="1" x14ac:dyDescent="0.2">
      <c r="A576" s="185"/>
      <c r="B576" s="185"/>
      <c r="C576" s="185"/>
      <c r="D576" s="185"/>
      <c r="E576" s="185"/>
    </row>
    <row r="577" spans="1:5" ht="15" customHeight="1" x14ac:dyDescent="0.2">
      <c r="A577" s="185"/>
      <c r="B577" s="185"/>
      <c r="C577" s="185"/>
      <c r="D577" s="185"/>
      <c r="E577" s="185"/>
    </row>
    <row r="578" spans="1:5" ht="15" customHeight="1" x14ac:dyDescent="0.2">
      <c r="A578" s="185"/>
      <c r="B578" s="185"/>
      <c r="C578" s="185"/>
      <c r="D578" s="185"/>
      <c r="E578" s="185"/>
    </row>
    <row r="579" spans="1:5" ht="15" customHeight="1" x14ac:dyDescent="0.2">
      <c r="A579" s="185"/>
      <c r="B579" s="185"/>
      <c r="C579" s="185"/>
      <c r="D579" s="185"/>
      <c r="E579" s="185"/>
    </row>
    <row r="580" spans="1:5" ht="15" customHeight="1" x14ac:dyDescent="0.2">
      <c r="A580" s="185"/>
      <c r="B580" s="185"/>
      <c r="C580" s="185"/>
      <c r="D580" s="185"/>
      <c r="E580" s="185"/>
    </row>
    <row r="581" spans="1:5" ht="15" customHeight="1" x14ac:dyDescent="0.2">
      <c r="A581" s="185"/>
      <c r="B581" s="185"/>
      <c r="C581" s="185"/>
      <c r="D581" s="185"/>
      <c r="E581" s="185"/>
    </row>
    <row r="582" spans="1:5" ht="15" customHeight="1" x14ac:dyDescent="0.2">
      <c r="A582" s="185"/>
      <c r="B582" s="185"/>
      <c r="C582" s="185"/>
      <c r="D582" s="185"/>
      <c r="E582" s="185"/>
    </row>
    <row r="583" spans="1:5" ht="15" customHeight="1" x14ac:dyDescent="0.2">
      <c r="A583" s="185"/>
      <c r="B583" s="185"/>
      <c r="C583" s="185"/>
      <c r="D583" s="185"/>
      <c r="E583" s="185"/>
    </row>
    <row r="584" spans="1:5" ht="15" customHeight="1" x14ac:dyDescent="0.2">
      <c r="A584" s="124"/>
      <c r="B584" s="124"/>
      <c r="C584" s="124"/>
      <c r="D584" s="124"/>
      <c r="E584" s="124"/>
    </row>
    <row r="585" spans="1:5" ht="15" customHeight="1" x14ac:dyDescent="0.25">
      <c r="A585" s="39" t="s">
        <v>1</v>
      </c>
      <c r="B585" s="40"/>
      <c r="C585" s="40"/>
      <c r="D585" s="40"/>
      <c r="E585" s="40"/>
    </row>
    <row r="586" spans="1:5" ht="15" customHeight="1" x14ac:dyDescent="0.2">
      <c r="A586" s="41" t="s">
        <v>53</v>
      </c>
      <c r="E586" t="s">
        <v>54</v>
      </c>
    </row>
    <row r="587" spans="1:5" ht="15" customHeight="1" x14ac:dyDescent="0.25">
      <c r="B587" s="39"/>
      <c r="C587" s="40"/>
      <c r="D587" s="40"/>
      <c r="E587" s="44"/>
    </row>
    <row r="588" spans="1:5" ht="15" customHeight="1" x14ac:dyDescent="0.2">
      <c r="A588" s="45"/>
      <c r="B588" s="45"/>
      <c r="C588" s="47" t="s">
        <v>48</v>
      </c>
      <c r="D588" s="48" t="s">
        <v>49</v>
      </c>
      <c r="E588" s="63" t="s">
        <v>50</v>
      </c>
    </row>
    <row r="589" spans="1:5" ht="15" customHeight="1" x14ac:dyDescent="0.2">
      <c r="A589" s="87"/>
      <c r="B589" s="50"/>
      <c r="C589" s="67"/>
      <c r="D589" s="52" t="s">
        <v>139</v>
      </c>
      <c r="E589" s="69">
        <f>1871430.39+10959.01+11081.18+1485790.94</f>
        <v>3379261.5199999996</v>
      </c>
    </row>
    <row r="590" spans="1:5" ht="15" customHeight="1" x14ac:dyDescent="0.2">
      <c r="A590" s="87"/>
      <c r="B590" s="50"/>
      <c r="C590" s="71" t="s">
        <v>52</v>
      </c>
      <c r="D590" s="103"/>
      <c r="E590" s="95">
        <f>SUM(E589:E589)</f>
        <v>3379261.5199999996</v>
      </c>
    </row>
    <row r="591" spans="1:5" ht="15" customHeight="1" x14ac:dyDescent="0.2"/>
    <row r="592" spans="1:5" ht="15" customHeight="1" x14ac:dyDescent="0.25">
      <c r="A592" s="58" t="s">
        <v>16</v>
      </c>
      <c r="B592" s="54"/>
      <c r="C592" s="54"/>
      <c r="D592" s="59"/>
      <c r="E592" s="59"/>
    </row>
    <row r="593" spans="1:5" ht="15" customHeight="1" x14ac:dyDescent="0.2">
      <c r="A593" s="85" t="s">
        <v>102</v>
      </c>
      <c r="B593" s="40"/>
      <c r="C593" s="40"/>
      <c r="D593" s="40"/>
      <c r="E593" s="42" t="s">
        <v>153</v>
      </c>
    </row>
    <row r="594" spans="1:5" ht="15" customHeight="1" x14ac:dyDescent="0.2">
      <c r="A594" s="60"/>
      <c r="B594" s="61"/>
      <c r="C594" s="54"/>
      <c r="D594" s="60"/>
      <c r="E594" s="62"/>
    </row>
    <row r="595" spans="1:5" ht="15" customHeight="1" x14ac:dyDescent="0.2">
      <c r="B595" s="45"/>
      <c r="C595" s="63" t="s">
        <v>48</v>
      </c>
      <c r="D595" s="64" t="s">
        <v>55</v>
      </c>
      <c r="E595" s="63" t="s">
        <v>50</v>
      </c>
    </row>
    <row r="596" spans="1:5" ht="15" customHeight="1" x14ac:dyDescent="0.2">
      <c r="B596" s="140"/>
      <c r="C596" s="67">
        <v>3122</v>
      </c>
      <c r="D596" s="88" t="s">
        <v>140</v>
      </c>
      <c r="E596" s="69">
        <f>1485790.94+22040.19+1871430.39</f>
        <v>3379261.5199999996</v>
      </c>
    </row>
    <row r="597" spans="1:5" ht="15" customHeight="1" x14ac:dyDescent="0.2">
      <c r="B597" s="135"/>
      <c r="C597" s="71" t="s">
        <v>52</v>
      </c>
      <c r="D597" s="72"/>
      <c r="E597" s="73">
        <f>SUM(E596:E596)</f>
        <v>3379261.5199999996</v>
      </c>
    </row>
    <row r="598" spans="1:5" ht="15" customHeight="1" x14ac:dyDescent="0.2"/>
    <row r="599" spans="1:5" ht="15" customHeight="1" x14ac:dyDescent="0.2"/>
    <row r="600" spans="1:5" ht="15" customHeight="1" x14ac:dyDescent="0.25">
      <c r="A600" s="37" t="s">
        <v>154</v>
      </c>
    </row>
    <row r="601" spans="1:5" ht="15" customHeight="1" x14ac:dyDescent="0.2">
      <c r="A601" s="186" t="s">
        <v>44</v>
      </c>
      <c r="B601" s="186"/>
      <c r="C601" s="186"/>
      <c r="D601" s="186"/>
      <c r="E601" s="186"/>
    </row>
    <row r="602" spans="1:5" ht="15" customHeight="1" x14ac:dyDescent="0.2">
      <c r="A602" s="185" t="s">
        <v>155</v>
      </c>
      <c r="B602" s="185"/>
      <c r="C602" s="185"/>
      <c r="D602" s="185"/>
      <c r="E602" s="185"/>
    </row>
    <row r="603" spans="1:5" ht="15" customHeight="1" x14ac:dyDescent="0.2">
      <c r="A603" s="185"/>
      <c r="B603" s="185"/>
      <c r="C603" s="185"/>
      <c r="D603" s="185"/>
      <c r="E603" s="185"/>
    </row>
    <row r="604" spans="1:5" ht="15" customHeight="1" x14ac:dyDescent="0.2">
      <c r="A604" s="185"/>
      <c r="B604" s="185"/>
      <c r="C604" s="185"/>
      <c r="D604" s="185"/>
      <c r="E604" s="185"/>
    </row>
    <row r="605" spans="1:5" ht="15" customHeight="1" x14ac:dyDescent="0.2">
      <c r="A605" s="185"/>
      <c r="B605" s="185"/>
      <c r="C605" s="185"/>
      <c r="D605" s="185"/>
      <c r="E605" s="185"/>
    </row>
    <row r="606" spans="1:5" ht="15" customHeight="1" x14ac:dyDescent="0.2">
      <c r="A606" s="185"/>
      <c r="B606" s="185"/>
      <c r="C606" s="185"/>
      <c r="D606" s="185"/>
      <c r="E606" s="185"/>
    </row>
    <row r="607" spans="1:5" ht="15" customHeight="1" x14ac:dyDescent="0.2">
      <c r="A607" s="185"/>
      <c r="B607" s="185"/>
      <c r="C607" s="185"/>
      <c r="D607" s="185"/>
      <c r="E607" s="185"/>
    </row>
    <row r="608" spans="1:5" ht="15" customHeight="1" x14ac:dyDescent="0.2">
      <c r="A608" s="185"/>
      <c r="B608" s="185"/>
      <c r="C608" s="185"/>
      <c r="D608" s="185"/>
      <c r="E608" s="185"/>
    </row>
    <row r="609" spans="1:5" ht="15" customHeight="1" x14ac:dyDescent="0.2">
      <c r="A609" s="185"/>
      <c r="B609" s="185"/>
      <c r="C609" s="185"/>
      <c r="D609" s="185"/>
      <c r="E609" s="185"/>
    </row>
    <row r="610" spans="1:5" ht="15" customHeight="1" x14ac:dyDescent="0.2">
      <c r="A610" s="124"/>
      <c r="B610" s="124"/>
      <c r="C610" s="124"/>
      <c r="D610" s="124"/>
      <c r="E610" s="124"/>
    </row>
    <row r="611" spans="1:5" ht="15" customHeight="1" x14ac:dyDescent="0.25">
      <c r="A611" s="39" t="s">
        <v>1</v>
      </c>
      <c r="B611" s="40"/>
      <c r="C611" s="40"/>
      <c r="D611" s="40"/>
      <c r="E611" s="40"/>
    </row>
    <row r="612" spans="1:5" ht="15" customHeight="1" x14ac:dyDescent="0.2">
      <c r="A612" s="41" t="s">
        <v>53</v>
      </c>
      <c r="E612" t="s">
        <v>54</v>
      </c>
    </row>
    <row r="613" spans="1:5" ht="15" customHeight="1" x14ac:dyDescent="0.25">
      <c r="B613" s="39"/>
      <c r="C613" s="40"/>
      <c r="D613" s="40"/>
      <c r="E613" s="44"/>
    </row>
    <row r="614" spans="1:5" ht="15" customHeight="1" x14ac:dyDescent="0.2">
      <c r="A614" s="45"/>
      <c r="B614" s="45"/>
      <c r="C614" s="47" t="s">
        <v>48</v>
      </c>
      <c r="D614" s="48" t="s">
        <v>49</v>
      </c>
      <c r="E614" s="63" t="s">
        <v>50</v>
      </c>
    </row>
    <row r="615" spans="1:5" ht="15" customHeight="1" x14ac:dyDescent="0.2">
      <c r="A615" s="87"/>
      <c r="B615" s="50"/>
      <c r="C615" s="67"/>
      <c r="D615" s="52" t="s">
        <v>139</v>
      </c>
      <c r="E615" s="69">
        <f>218804.35+12870.84</f>
        <v>231675.19</v>
      </c>
    </row>
    <row r="616" spans="1:5" ht="15" customHeight="1" x14ac:dyDescent="0.2">
      <c r="A616" s="87"/>
      <c r="B616" s="50"/>
      <c r="C616" s="71" t="s">
        <v>52</v>
      </c>
      <c r="D616" s="103"/>
      <c r="E616" s="95">
        <f>SUM(E615:E615)</f>
        <v>231675.19</v>
      </c>
    </row>
    <row r="617" spans="1:5" ht="15" customHeight="1" x14ac:dyDescent="0.2"/>
    <row r="618" spans="1:5" ht="15" customHeight="1" x14ac:dyDescent="0.25">
      <c r="A618" s="58" t="s">
        <v>16</v>
      </c>
      <c r="B618" s="54"/>
      <c r="C618" s="54"/>
      <c r="D618" s="59"/>
      <c r="E618" s="59"/>
    </row>
    <row r="619" spans="1:5" ht="15" customHeight="1" x14ac:dyDescent="0.2">
      <c r="A619" s="85" t="s">
        <v>102</v>
      </c>
      <c r="B619" s="40"/>
      <c r="C619" s="40"/>
      <c r="D619" s="40"/>
      <c r="E619" s="42" t="s">
        <v>153</v>
      </c>
    </row>
    <row r="620" spans="1:5" ht="15" customHeight="1" x14ac:dyDescent="0.2">
      <c r="A620" s="60"/>
      <c r="B620" s="61"/>
      <c r="C620" s="54"/>
      <c r="D620" s="60"/>
      <c r="E620" s="62"/>
    </row>
    <row r="621" spans="1:5" ht="15" customHeight="1" x14ac:dyDescent="0.2">
      <c r="B621" s="45"/>
      <c r="C621" s="63" t="s">
        <v>48</v>
      </c>
      <c r="D621" s="64" t="s">
        <v>55</v>
      </c>
      <c r="E621" s="63" t="s">
        <v>50</v>
      </c>
    </row>
    <row r="622" spans="1:5" ht="15" customHeight="1" x14ac:dyDescent="0.2">
      <c r="B622" s="140"/>
      <c r="C622" s="67">
        <v>4357</v>
      </c>
      <c r="D622" s="88" t="s">
        <v>140</v>
      </c>
      <c r="E622" s="69">
        <v>231675.19</v>
      </c>
    </row>
    <row r="623" spans="1:5" ht="15" customHeight="1" x14ac:dyDescent="0.2">
      <c r="B623" s="135"/>
      <c r="C623" s="71" t="s">
        <v>52</v>
      </c>
      <c r="D623" s="72"/>
      <c r="E623" s="73">
        <f>SUM(E622:E622)</f>
        <v>231675.19</v>
      </c>
    </row>
    <row r="624" spans="1:5" ht="15" customHeight="1" x14ac:dyDescent="0.2"/>
    <row r="625" spans="1:5" ht="15" customHeight="1" x14ac:dyDescent="0.2"/>
    <row r="626" spans="1:5" ht="15" customHeight="1" x14ac:dyDescent="0.25">
      <c r="A626" s="37" t="s">
        <v>156</v>
      </c>
    </row>
    <row r="627" spans="1:5" ht="15" customHeight="1" x14ac:dyDescent="0.2">
      <c r="A627" s="186" t="s">
        <v>44</v>
      </c>
      <c r="B627" s="186"/>
      <c r="C627" s="186"/>
      <c r="D627" s="186"/>
      <c r="E627" s="186"/>
    </row>
    <row r="628" spans="1:5" ht="15" customHeight="1" x14ac:dyDescent="0.2">
      <c r="A628" s="185" t="s">
        <v>157</v>
      </c>
      <c r="B628" s="185"/>
      <c r="C628" s="185"/>
      <c r="D628" s="185"/>
      <c r="E628" s="185"/>
    </row>
    <row r="629" spans="1:5" ht="15" customHeight="1" x14ac:dyDescent="0.2">
      <c r="A629" s="185"/>
      <c r="B629" s="185"/>
      <c r="C629" s="185"/>
      <c r="D629" s="185"/>
      <c r="E629" s="185"/>
    </row>
    <row r="630" spans="1:5" ht="15" customHeight="1" x14ac:dyDescent="0.2">
      <c r="A630" s="185"/>
      <c r="B630" s="185"/>
      <c r="C630" s="185"/>
      <c r="D630" s="185"/>
      <c r="E630" s="185"/>
    </row>
    <row r="631" spans="1:5" ht="15" customHeight="1" x14ac:dyDescent="0.2">
      <c r="A631" s="185"/>
      <c r="B631" s="185"/>
      <c r="C631" s="185"/>
      <c r="D631" s="185"/>
      <c r="E631" s="185"/>
    </row>
    <row r="632" spans="1:5" ht="15" customHeight="1" x14ac:dyDescent="0.2">
      <c r="A632" s="185"/>
      <c r="B632" s="185"/>
      <c r="C632" s="185"/>
      <c r="D632" s="185"/>
      <c r="E632" s="185"/>
    </row>
    <row r="633" spans="1:5" ht="15" customHeight="1" x14ac:dyDescent="0.2">
      <c r="A633" s="185"/>
      <c r="B633" s="185"/>
      <c r="C633" s="185"/>
      <c r="D633" s="185"/>
      <c r="E633" s="185"/>
    </row>
    <row r="634" spans="1:5" ht="15" customHeight="1" x14ac:dyDescent="0.2">
      <c r="A634" s="185"/>
      <c r="B634" s="185"/>
      <c r="C634" s="185"/>
      <c r="D634" s="185"/>
      <c r="E634" s="185"/>
    </row>
    <row r="635" spans="1:5" ht="15" customHeight="1" x14ac:dyDescent="0.2">
      <c r="A635" s="185"/>
      <c r="B635" s="185"/>
      <c r="C635" s="185"/>
      <c r="D635" s="185"/>
      <c r="E635" s="185"/>
    </row>
    <row r="636" spans="1:5" ht="15" customHeight="1" x14ac:dyDescent="0.2">
      <c r="A636" s="124"/>
      <c r="B636" s="124"/>
      <c r="C636" s="124"/>
      <c r="D636" s="124"/>
      <c r="E636" s="124"/>
    </row>
    <row r="637" spans="1:5" ht="15" customHeight="1" x14ac:dyDescent="0.25">
      <c r="A637" s="39" t="s">
        <v>1</v>
      </c>
      <c r="B637" s="40"/>
      <c r="C637" s="40"/>
      <c r="D637" s="40"/>
      <c r="E637" s="40"/>
    </row>
    <row r="638" spans="1:5" ht="15" customHeight="1" x14ac:dyDescent="0.2">
      <c r="A638" s="41" t="s">
        <v>53</v>
      </c>
      <c r="E638" t="s">
        <v>54</v>
      </c>
    </row>
    <row r="639" spans="1:5" ht="15" customHeight="1" x14ac:dyDescent="0.25">
      <c r="B639" s="39"/>
      <c r="C639" s="40"/>
      <c r="D639" s="40"/>
      <c r="E639" s="44"/>
    </row>
    <row r="640" spans="1:5" ht="15" customHeight="1" x14ac:dyDescent="0.2">
      <c r="A640" s="45"/>
      <c r="B640" s="45"/>
      <c r="C640" s="47" t="s">
        <v>48</v>
      </c>
      <c r="D640" s="48" t="s">
        <v>49</v>
      </c>
      <c r="E640" s="63" t="s">
        <v>50</v>
      </c>
    </row>
    <row r="641" spans="1:5" ht="15" customHeight="1" x14ac:dyDescent="0.2">
      <c r="A641" s="87"/>
      <c r="B641" s="50"/>
      <c r="C641" s="67"/>
      <c r="D641" s="52" t="s">
        <v>139</v>
      </c>
      <c r="E641" s="69">
        <f>1196611.32+59830.57</f>
        <v>1256441.8900000001</v>
      </c>
    </row>
    <row r="642" spans="1:5" ht="15" customHeight="1" x14ac:dyDescent="0.2">
      <c r="A642" s="87"/>
      <c r="B642" s="50"/>
      <c r="C642" s="71" t="s">
        <v>52</v>
      </c>
      <c r="D642" s="103"/>
      <c r="E642" s="95">
        <f>SUM(E641:E641)</f>
        <v>1256441.8900000001</v>
      </c>
    </row>
    <row r="643" spans="1:5" ht="15" customHeight="1" x14ac:dyDescent="0.2"/>
    <row r="644" spans="1:5" ht="15" customHeight="1" x14ac:dyDescent="0.25">
      <c r="A644" s="58" t="s">
        <v>16</v>
      </c>
      <c r="B644" s="54"/>
      <c r="C644" s="54"/>
      <c r="D644" s="59"/>
      <c r="E644" s="59"/>
    </row>
    <row r="645" spans="1:5" ht="15" customHeight="1" x14ac:dyDescent="0.2">
      <c r="A645" s="85" t="s">
        <v>102</v>
      </c>
      <c r="B645" s="40"/>
      <c r="C645" s="40"/>
      <c r="D645" s="40"/>
      <c r="E645" s="42" t="s">
        <v>153</v>
      </c>
    </row>
    <row r="646" spans="1:5" ht="15" customHeight="1" x14ac:dyDescent="0.2">
      <c r="A646" s="60"/>
      <c r="B646" s="61"/>
      <c r="C646" s="54"/>
      <c r="D646" s="60"/>
      <c r="E646" s="62"/>
    </row>
    <row r="647" spans="1:5" ht="15" customHeight="1" x14ac:dyDescent="0.2">
      <c r="B647" s="45"/>
      <c r="C647" s="63" t="s">
        <v>48</v>
      </c>
      <c r="D647" s="64" t="s">
        <v>55</v>
      </c>
      <c r="E647" s="63" t="s">
        <v>50</v>
      </c>
    </row>
    <row r="648" spans="1:5" ht="15" customHeight="1" x14ac:dyDescent="0.2">
      <c r="B648" s="140"/>
      <c r="C648" s="67">
        <v>3522</v>
      </c>
      <c r="D648" s="88" t="s">
        <v>140</v>
      </c>
      <c r="E648" s="69">
        <v>1256441.8899999999</v>
      </c>
    </row>
    <row r="649" spans="1:5" ht="15" customHeight="1" x14ac:dyDescent="0.2">
      <c r="B649" s="135"/>
      <c r="C649" s="71" t="s">
        <v>52</v>
      </c>
      <c r="D649" s="72"/>
      <c r="E649" s="73">
        <f>SUM(E648:E648)</f>
        <v>1256441.8899999999</v>
      </c>
    </row>
    <row r="650" spans="1:5" ht="15" customHeight="1" x14ac:dyDescent="0.2"/>
    <row r="651" spans="1:5" ht="15" customHeight="1" x14ac:dyDescent="0.2"/>
    <row r="652" spans="1:5" ht="15" customHeight="1" x14ac:dyDescent="0.25">
      <c r="A652" s="37" t="s">
        <v>158</v>
      </c>
    </row>
    <row r="653" spans="1:5" ht="15" customHeight="1" x14ac:dyDescent="0.2">
      <c r="A653" s="186" t="s">
        <v>44</v>
      </c>
      <c r="B653" s="186"/>
      <c r="C653" s="186"/>
      <c r="D653" s="186"/>
      <c r="E653" s="186"/>
    </row>
    <row r="654" spans="1:5" ht="15" customHeight="1" x14ac:dyDescent="0.2">
      <c r="A654" s="185" t="s">
        <v>159</v>
      </c>
      <c r="B654" s="185"/>
      <c r="C654" s="185"/>
      <c r="D654" s="185"/>
      <c r="E654" s="185"/>
    </row>
    <row r="655" spans="1:5" ht="15" customHeight="1" x14ac:dyDescent="0.2">
      <c r="A655" s="185"/>
      <c r="B655" s="185"/>
      <c r="C655" s="185"/>
      <c r="D655" s="185"/>
      <c r="E655" s="185"/>
    </row>
    <row r="656" spans="1:5" ht="15" customHeight="1" x14ac:dyDescent="0.2">
      <c r="A656" s="185"/>
      <c r="B656" s="185"/>
      <c r="C656" s="185"/>
      <c r="D656" s="185"/>
      <c r="E656" s="185"/>
    </row>
    <row r="657" spans="1:5" ht="15" customHeight="1" x14ac:dyDescent="0.2">
      <c r="A657" s="185"/>
      <c r="B657" s="185"/>
      <c r="C657" s="185"/>
      <c r="D657" s="185"/>
      <c r="E657" s="185"/>
    </row>
    <row r="658" spans="1:5" ht="15" customHeight="1" x14ac:dyDescent="0.2">
      <c r="A658" s="185"/>
      <c r="B658" s="185"/>
      <c r="C658" s="185"/>
      <c r="D658" s="185"/>
      <c r="E658" s="185"/>
    </row>
    <row r="659" spans="1:5" ht="15" customHeight="1" x14ac:dyDescent="0.2">
      <c r="A659" s="185"/>
      <c r="B659" s="185"/>
      <c r="C659" s="185"/>
      <c r="D659" s="185"/>
      <c r="E659" s="185"/>
    </row>
    <row r="660" spans="1:5" ht="15" customHeight="1" x14ac:dyDescent="0.2">
      <c r="A660" s="185"/>
      <c r="B660" s="185"/>
      <c r="C660" s="185"/>
      <c r="D660" s="185"/>
      <c r="E660" s="185"/>
    </row>
    <row r="661" spans="1:5" ht="15" customHeight="1" x14ac:dyDescent="0.2">
      <c r="A661" s="185"/>
      <c r="B661" s="185"/>
      <c r="C661" s="185"/>
      <c r="D661" s="185"/>
      <c r="E661" s="185"/>
    </row>
    <row r="662" spans="1:5" ht="15" customHeight="1" x14ac:dyDescent="0.2">
      <c r="A662" s="124"/>
      <c r="B662" s="124"/>
      <c r="C662" s="124"/>
      <c r="D662" s="124"/>
      <c r="E662" s="124"/>
    </row>
    <row r="663" spans="1:5" ht="15" customHeight="1" x14ac:dyDescent="0.25">
      <c r="A663" s="39" t="s">
        <v>1</v>
      </c>
      <c r="B663" s="40"/>
      <c r="C663" s="40"/>
      <c r="D663" s="40"/>
      <c r="E663" s="40"/>
    </row>
    <row r="664" spans="1:5" ht="15" customHeight="1" x14ac:dyDescent="0.2">
      <c r="A664" s="41" t="s">
        <v>53</v>
      </c>
      <c r="E664" t="s">
        <v>54</v>
      </c>
    </row>
    <row r="665" spans="1:5" ht="15" customHeight="1" x14ac:dyDescent="0.25">
      <c r="B665" s="39"/>
      <c r="C665" s="40"/>
      <c r="D665" s="40"/>
      <c r="E665" s="44"/>
    </row>
    <row r="666" spans="1:5" ht="15" customHeight="1" x14ac:dyDescent="0.2">
      <c r="A666" s="45"/>
      <c r="B666" s="45"/>
      <c r="C666" s="47" t="s">
        <v>48</v>
      </c>
      <c r="D666" s="48" t="s">
        <v>49</v>
      </c>
      <c r="E666" s="63" t="s">
        <v>50</v>
      </c>
    </row>
    <row r="667" spans="1:5" ht="15" customHeight="1" x14ac:dyDescent="0.2">
      <c r="A667" s="87"/>
      <c r="B667" s="50"/>
      <c r="C667" s="67"/>
      <c r="D667" s="52" t="s">
        <v>139</v>
      </c>
      <c r="E667" s="69">
        <f>20102.5+1182.5+10200+600+199206.76+11718.05</f>
        <v>243009.81</v>
      </c>
    </row>
    <row r="668" spans="1:5" ht="15" customHeight="1" x14ac:dyDescent="0.2">
      <c r="A668" s="87"/>
      <c r="B668" s="50"/>
      <c r="C668" s="71" t="s">
        <v>52</v>
      </c>
      <c r="D668" s="103"/>
      <c r="E668" s="95">
        <f>SUM(E667:E667)</f>
        <v>243009.81</v>
      </c>
    </row>
    <row r="669" spans="1:5" ht="15" customHeight="1" x14ac:dyDescent="0.2"/>
    <row r="670" spans="1:5" ht="15" customHeight="1" x14ac:dyDescent="0.25">
      <c r="A670" s="58" t="s">
        <v>16</v>
      </c>
      <c r="B670" s="54"/>
      <c r="C670" s="54"/>
      <c r="D670" s="59"/>
      <c r="E670" s="59"/>
    </row>
    <row r="671" spans="1:5" ht="15" customHeight="1" x14ac:dyDescent="0.2">
      <c r="A671" s="85" t="s">
        <v>102</v>
      </c>
      <c r="B671" s="40"/>
      <c r="C671" s="40"/>
      <c r="D671" s="40"/>
      <c r="E671" s="42" t="s">
        <v>153</v>
      </c>
    </row>
    <row r="672" spans="1:5" ht="15" customHeight="1" x14ac:dyDescent="0.2">
      <c r="A672" s="60"/>
      <c r="B672" s="61"/>
      <c r="C672" s="54"/>
      <c r="D672" s="60"/>
      <c r="E672" s="62"/>
    </row>
    <row r="673" spans="1:5" ht="15" customHeight="1" x14ac:dyDescent="0.2">
      <c r="B673" s="45"/>
      <c r="C673" s="63" t="s">
        <v>48</v>
      </c>
      <c r="D673" s="64" t="s">
        <v>55</v>
      </c>
      <c r="E673" s="63" t="s">
        <v>50</v>
      </c>
    </row>
    <row r="674" spans="1:5" ht="15" customHeight="1" x14ac:dyDescent="0.2">
      <c r="B674" s="140"/>
      <c r="C674" s="67">
        <v>3114</v>
      </c>
      <c r="D674" s="88" t="s">
        <v>140</v>
      </c>
      <c r="E674" s="69">
        <f>21285+10800+210924.81</f>
        <v>243009.81</v>
      </c>
    </row>
    <row r="675" spans="1:5" ht="15" customHeight="1" x14ac:dyDescent="0.2">
      <c r="B675" s="135"/>
      <c r="C675" s="71" t="s">
        <v>52</v>
      </c>
      <c r="D675" s="72"/>
      <c r="E675" s="73">
        <f>SUM(E674:E674)</f>
        <v>243009.81</v>
      </c>
    </row>
    <row r="676" spans="1:5" ht="15" customHeight="1" x14ac:dyDescent="0.2"/>
    <row r="677" spans="1:5" ht="15" customHeight="1" x14ac:dyDescent="0.2"/>
    <row r="678" spans="1:5" ht="15" customHeight="1" x14ac:dyDescent="0.25">
      <c r="A678" s="37" t="s">
        <v>160</v>
      </c>
    </row>
    <row r="679" spans="1:5" ht="15" customHeight="1" x14ac:dyDescent="0.2">
      <c r="A679" s="186" t="s">
        <v>44</v>
      </c>
      <c r="B679" s="186"/>
      <c r="C679" s="186"/>
      <c r="D679" s="186"/>
      <c r="E679" s="186"/>
    </row>
    <row r="680" spans="1:5" ht="15" customHeight="1" x14ac:dyDescent="0.2">
      <c r="A680" s="185" t="s">
        <v>161</v>
      </c>
      <c r="B680" s="185"/>
      <c r="C680" s="185"/>
      <c r="D680" s="185"/>
      <c r="E680" s="185"/>
    </row>
    <row r="681" spans="1:5" ht="15" customHeight="1" x14ac:dyDescent="0.2">
      <c r="A681" s="185"/>
      <c r="B681" s="185"/>
      <c r="C681" s="185"/>
      <c r="D681" s="185"/>
      <c r="E681" s="185"/>
    </row>
    <row r="682" spans="1:5" ht="15" customHeight="1" x14ac:dyDescent="0.2">
      <c r="A682" s="185"/>
      <c r="B682" s="185"/>
      <c r="C682" s="185"/>
      <c r="D682" s="185"/>
      <c r="E682" s="185"/>
    </row>
    <row r="683" spans="1:5" ht="15" customHeight="1" x14ac:dyDescent="0.2">
      <c r="A683" s="185"/>
      <c r="B683" s="185"/>
      <c r="C683" s="185"/>
      <c r="D683" s="185"/>
      <c r="E683" s="185"/>
    </row>
    <row r="684" spans="1:5" ht="15" customHeight="1" x14ac:dyDescent="0.2">
      <c r="A684" s="185"/>
      <c r="B684" s="185"/>
      <c r="C684" s="185"/>
      <c r="D684" s="185"/>
      <c r="E684" s="185"/>
    </row>
    <row r="685" spans="1:5" ht="15" customHeight="1" x14ac:dyDescent="0.2">
      <c r="A685" s="185"/>
      <c r="B685" s="185"/>
      <c r="C685" s="185"/>
      <c r="D685" s="185"/>
      <c r="E685" s="185"/>
    </row>
    <row r="686" spans="1:5" ht="15" customHeight="1" x14ac:dyDescent="0.2">
      <c r="A686" s="124"/>
      <c r="B686" s="124"/>
      <c r="C686" s="124"/>
      <c r="D686" s="124"/>
      <c r="E686" s="124"/>
    </row>
    <row r="687" spans="1:5" ht="15" customHeight="1" x14ac:dyDescent="0.25">
      <c r="A687" s="39" t="s">
        <v>1</v>
      </c>
      <c r="B687" s="40"/>
      <c r="C687" s="40"/>
      <c r="D687" s="40"/>
      <c r="E687" s="40"/>
    </row>
    <row r="688" spans="1:5" ht="15" customHeight="1" x14ac:dyDescent="0.2">
      <c r="A688" s="41" t="s">
        <v>53</v>
      </c>
      <c r="E688" t="s">
        <v>54</v>
      </c>
    </row>
    <row r="689" spans="1:5" ht="15" customHeight="1" x14ac:dyDescent="0.25">
      <c r="B689" s="39"/>
      <c r="C689" s="40"/>
      <c r="D689" s="40"/>
      <c r="E689" s="44"/>
    </row>
    <row r="690" spans="1:5" ht="15" customHeight="1" x14ac:dyDescent="0.2">
      <c r="A690" s="45"/>
      <c r="B690" s="45"/>
      <c r="C690" s="47" t="s">
        <v>48</v>
      </c>
      <c r="D690" s="48" t="s">
        <v>49</v>
      </c>
      <c r="E690" s="63" t="s">
        <v>50</v>
      </c>
    </row>
    <row r="691" spans="1:5" ht="15" customHeight="1" x14ac:dyDescent="0.2">
      <c r="A691" s="87"/>
      <c r="B691" s="50"/>
      <c r="C691" s="67"/>
      <c r="D691" s="52" t="s">
        <v>139</v>
      </c>
      <c r="E691" s="69">
        <v>100000000</v>
      </c>
    </row>
    <row r="692" spans="1:5" ht="15" customHeight="1" x14ac:dyDescent="0.2">
      <c r="A692" s="87"/>
      <c r="B692" s="50"/>
      <c r="C692" s="71" t="s">
        <v>52</v>
      </c>
      <c r="D692" s="103"/>
      <c r="E692" s="95">
        <f>SUM(E691:E691)</f>
        <v>100000000</v>
      </c>
    </row>
    <row r="693" spans="1:5" ht="15" customHeight="1" x14ac:dyDescent="0.2"/>
    <row r="694" spans="1:5" ht="15" customHeight="1" x14ac:dyDescent="0.25">
      <c r="A694" s="58" t="s">
        <v>16</v>
      </c>
      <c r="B694" s="54"/>
      <c r="C694" s="54"/>
      <c r="D694" s="54"/>
      <c r="E694" s="54"/>
    </row>
    <row r="695" spans="1:5" ht="15" customHeight="1" x14ac:dyDescent="0.2">
      <c r="A695" s="85" t="s">
        <v>53</v>
      </c>
      <c r="B695" s="54"/>
      <c r="C695" s="54"/>
      <c r="D695" s="54"/>
      <c r="E695" s="78" t="s">
        <v>54</v>
      </c>
    </row>
    <row r="696" spans="1:5" ht="15" customHeight="1" x14ac:dyDescent="0.25">
      <c r="A696" s="60"/>
      <c r="B696" s="58"/>
      <c r="C696" s="54"/>
      <c r="D696" s="54"/>
      <c r="E696" s="86"/>
    </row>
    <row r="697" spans="1:5" ht="15" customHeight="1" x14ac:dyDescent="0.2">
      <c r="A697" s="46"/>
      <c r="B697" s="45"/>
      <c r="C697" s="63" t="s">
        <v>48</v>
      </c>
      <c r="D697" s="64" t="s">
        <v>55</v>
      </c>
      <c r="E697" s="63" t="s">
        <v>50</v>
      </c>
    </row>
    <row r="698" spans="1:5" ht="15" customHeight="1" x14ac:dyDescent="0.2">
      <c r="A698" s="87"/>
      <c r="B698" s="50"/>
      <c r="C698" s="67"/>
      <c r="D698" s="52" t="s">
        <v>105</v>
      </c>
      <c r="E698" s="69">
        <v>100000000</v>
      </c>
    </row>
    <row r="699" spans="1:5" ht="15" customHeight="1" x14ac:dyDescent="0.2">
      <c r="A699" s="70"/>
      <c r="B699" s="89"/>
      <c r="C699" s="71" t="s">
        <v>52</v>
      </c>
      <c r="D699" s="72"/>
      <c r="E699" s="73">
        <f>SUM(E698:E698)</f>
        <v>100000000</v>
      </c>
    </row>
    <row r="700" spans="1:5" ht="15" customHeight="1" x14ac:dyDescent="0.2"/>
    <row r="701" spans="1:5" ht="15" customHeight="1" x14ac:dyDescent="0.2"/>
    <row r="702" spans="1:5" ht="15" customHeight="1" x14ac:dyDescent="0.25">
      <c r="A702" s="37" t="s">
        <v>162</v>
      </c>
    </row>
    <row r="703" spans="1:5" ht="15" customHeight="1" x14ac:dyDescent="0.2">
      <c r="A703" s="188" t="s">
        <v>163</v>
      </c>
      <c r="B703" s="188"/>
      <c r="C703" s="188"/>
      <c r="D703" s="188"/>
      <c r="E703" s="188"/>
    </row>
    <row r="704" spans="1:5" ht="15" customHeight="1" x14ac:dyDescent="0.2">
      <c r="A704" s="188"/>
      <c r="B704" s="188"/>
      <c r="C704" s="188"/>
      <c r="D704" s="188"/>
      <c r="E704" s="188"/>
    </row>
    <row r="705" spans="1:5" ht="15" customHeight="1" x14ac:dyDescent="0.2">
      <c r="A705" s="185" t="s">
        <v>164</v>
      </c>
      <c r="B705" s="185"/>
      <c r="C705" s="185"/>
      <c r="D705" s="185"/>
      <c r="E705" s="185"/>
    </row>
    <row r="706" spans="1:5" ht="15" customHeight="1" x14ac:dyDescent="0.2">
      <c r="A706" s="185"/>
      <c r="B706" s="185"/>
      <c r="C706" s="185"/>
      <c r="D706" s="185"/>
      <c r="E706" s="185"/>
    </row>
    <row r="707" spans="1:5" ht="15" customHeight="1" x14ac:dyDescent="0.2">
      <c r="A707" s="185"/>
      <c r="B707" s="185"/>
      <c r="C707" s="185"/>
      <c r="D707" s="185"/>
      <c r="E707" s="185"/>
    </row>
    <row r="708" spans="1:5" ht="15" customHeight="1" x14ac:dyDescent="0.2">
      <c r="A708" s="185"/>
      <c r="B708" s="185"/>
      <c r="C708" s="185"/>
      <c r="D708" s="185"/>
      <c r="E708" s="185"/>
    </row>
    <row r="709" spans="1:5" ht="15" customHeight="1" x14ac:dyDescent="0.2">
      <c r="A709" s="185"/>
      <c r="B709" s="185"/>
      <c r="C709" s="185"/>
      <c r="D709" s="185"/>
      <c r="E709" s="185"/>
    </row>
    <row r="710" spans="1:5" ht="15" customHeight="1" x14ac:dyDescent="0.2">
      <c r="A710" s="185"/>
      <c r="B710" s="185"/>
      <c r="C710" s="185"/>
      <c r="D710" s="185"/>
      <c r="E710" s="185"/>
    </row>
    <row r="711" spans="1:5" ht="15" customHeight="1" x14ac:dyDescent="0.2">
      <c r="A711" s="185"/>
      <c r="B711" s="185"/>
      <c r="C711" s="185"/>
      <c r="D711" s="185"/>
      <c r="E711" s="185"/>
    </row>
    <row r="712" spans="1:5" ht="15" customHeight="1" x14ac:dyDescent="0.2">
      <c r="A712" s="185"/>
      <c r="B712" s="185"/>
      <c r="C712" s="185"/>
      <c r="D712" s="185"/>
      <c r="E712" s="185"/>
    </row>
    <row r="713" spans="1:5" ht="15" customHeight="1" x14ac:dyDescent="0.2">
      <c r="A713" s="185"/>
      <c r="B713" s="185"/>
      <c r="C713" s="185"/>
      <c r="D713" s="185"/>
      <c r="E713" s="185"/>
    </row>
    <row r="714" spans="1:5" ht="15" customHeight="1" x14ac:dyDescent="0.2"/>
    <row r="715" spans="1:5" ht="15" customHeight="1" x14ac:dyDescent="0.25">
      <c r="A715" s="58" t="s">
        <v>16</v>
      </c>
      <c r="B715" s="54"/>
      <c r="C715" s="54"/>
      <c r="D715" s="54"/>
      <c r="E715" s="54"/>
    </row>
    <row r="716" spans="1:5" ht="15" customHeight="1" x14ac:dyDescent="0.2">
      <c r="A716" s="85" t="s">
        <v>53</v>
      </c>
      <c r="B716" s="54"/>
      <c r="C716" s="54"/>
      <c r="D716" s="54"/>
      <c r="E716" s="78" t="s">
        <v>54</v>
      </c>
    </row>
    <row r="717" spans="1:5" ht="15" customHeight="1" x14ac:dyDescent="0.25">
      <c r="A717" s="58"/>
      <c r="B717" s="98"/>
      <c r="C717" s="54"/>
      <c r="D717" s="54"/>
      <c r="E717" s="86"/>
    </row>
    <row r="718" spans="1:5" ht="15" customHeight="1" x14ac:dyDescent="0.2">
      <c r="B718" s="63" t="s">
        <v>61</v>
      </c>
      <c r="C718" s="63" t="s">
        <v>48</v>
      </c>
      <c r="D718" s="119" t="s">
        <v>55</v>
      </c>
      <c r="E718" s="80" t="s">
        <v>50</v>
      </c>
    </row>
    <row r="719" spans="1:5" ht="15" customHeight="1" x14ac:dyDescent="0.2">
      <c r="B719" s="141">
        <v>13307</v>
      </c>
      <c r="C719" s="142">
        <v>4324</v>
      </c>
      <c r="D719" s="121" t="s">
        <v>56</v>
      </c>
      <c r="E719" s="143">
        <v>-85120</v>
      </c>
    </row>
    <row r="720" spans="1:5" ht="15" customHeight="1" x14ac:dyDescent="0.2">
      <c r="B720" s="139"/>
      <c r="C720" s="71" t="s">
        <v>52</v>
      </c>
      <c r="D720" s="103"/>
      <c r="E720" s="95">
        <f>SUM(E719:E719)</f>
        <v>-85120</v>
      </c>
    </row>
    <row r="721" spans="1:5" ht="15" customHeight="1" x14ac:dyDescent="0.2"/>
    <row r="722" spans="1:5" ht="15" customHeight="1" x14ac:dyDescent="0.25">
      <c r="A722" s="39" t="s">
        <v>16</v>
      </c>
      <c r="B722" s="40"/>
      <c r="C722" s="40"/>
      <c r="D722" s="40"/>
      <c r="E722" s="40"/>
    </row>
    <row r="723" spans="1:5" ht="15" customHeight="1" x14ac:dyDescent="0.2">
      <c r="A723" s="41" t="s">
        <v>91</v>
      </c>
      <c r="B723" s="138"/>
      <c r="C723" s="138"/>
      <c r="D723" s="138"/>
      <c r="E723" s="138" t="s">
        <v>92</v>
      </c>
    </row>
    <row r="724" spans="1:5" ht="15" customHeight="1" x14ac:dyDescent="0.2">
      <c r="A724" s="138"/>
      <c r="B724" s="110"/>
      <c r="C724" s="40"/>
      <c r="D724" s="138"/>
      <c r="E724" s="111"/>
    </row>
    <row r="725" spans="1:5" ht="15" customHeight="1" x14ac:dyDescent="0.2">
      <c r="B725" s="63" t="s">
        <v>61</v>
      </c>
      <c r="C725" s="47" t="s">
        <v>48</v>
      </c>
      <c r="D725" s="112" t="s">
        <v>49</v>
      </c>
      <c r="E725" s="80" t="s">
        <v>50</v>
      </c>
    </row>
    <row r="726" spans="1:5" ht="15" customHeight="1" x14ac:dyDescent="0.2">
      <c r="B726" s="141">
        <v>13307</v>
      </c>
      <c r="C726" s="144"/>
      <c r="D726" s="105" t="s">
        <v>165</v>
      </c>
      <c r="E726" s="117">
        <v>16720</v>
      </c>
    </row>
    <row r="727" spans="1:5" ht="15" customHeight="1" x14ac:dyDescent="0.2">
      <c r="B727" s="139"/>
      <c r="C727" s="55" t="s">
        <v>52</v>
      </c>
      <c r="D727" s="114"/>
      <c r="E727" s="115">
        <f>SUM(E726:E726)</f>
        <v>16720</v>
      </c>
    </row>
    <row r="728" spans="1:5" ht="15" customHeight="1" x14ac:dyDescent="0.2">
      <c r="A728" s="138"/>
      <c r="B728" s="138"/>
      <c r="C728" s="138"/>
      <c r="D728" s="138"/>
      <c r="E728" s="138"/>
    </row>
    <row r="729" spans="1:5" ht="15" customHeight="1" x14ac:dyDescent="0.2">
      <c r="A729" s="138"/>
      <c r="B729" s="138"/>
      <c r="C729" s="138"/>
      <c r="D729" s="138"/>
      <c r="E729" s="138"/>
    </row>
    <row r="730" spans="1:5" ht="15" customHeight="1" x14ac:dyDescent="0.25">
      <c r="A730" s="39" t="s">
        <v>16</v>
      </c>
      <c r="B730" s="40"/>
      <c r="C730" s="40"/>
      <c r="D730" s="40"/>
      <c r="E730" s="40"/>
    </row>
    <row r="731" spans="1:5" ht="15" customHeight="1" x14ac:dyDescent="0.2">
      <c r="A731" s="41" t="s">
        <v>166</v>
      </c>
      <c r="B731" s="138"/>
      <c r="C731" s="138"/>
      <c r="D731" s="138"/>
      <c r="E731" s="138" t="s">
        <v>167</v>
      </c>
    </row>
    <row r="732" spans="1:5" ht="15" customHeight="1" x14ac:dyDescent="0.2">
      <c r="A732" s="138"/>
      <c r="B732" s="110"/>
      <c r="C732" s="40"/>
      <c r="D732" s="138"/>
      <c r="E732" s="111"/>
    </row>
    <row r="733" spans="1:5" ht="15" customHeight="1" x14ac:dyDescent="0.2">
      <c r="A733" s="46"/>
      <c r="B733" s="63" t="s">
        <v>61</v>
      </c>
      <c r="C733" s="47" t="s">
        <v>48</v>
      </c>
      <c r="D733" s="112" t="s">
        <v>49</v>
      </c>
      <c r="E733" s="80" t="s">
        <v>50</v>
      </c>
    </row>
    <row r="734" spans="1:5" ht="15" customHeight="1" x14ac:dyDescent="0.2">
      <c r="A734" s="145"/>
      <c r="B734" s="141">
        <v>13307</v>
      </c>
      <c r="C734" s="144"/>
      <c r="D734" s="105" t="s">
        <v>165</v>
      </c>
      <c r="E734" s="122">
        <v>68400</v>
      </c>
    </row>
    <row r="735" spans="1:5" ht="15" customHeight="1" x14ac:dyDescent="0.2">
      <c r="A735" s="146"/>
      <c r="B735" s="139"/>
      <c r="C735" s="55" t="s">
        <v>52</v>
      </c>
      <c r="D735" s="114"/>
      <c r="E735" s="115">
        <f>SUM(E734)</f>
        <v>68400</v>
      </c>
    </row>
    <row r="736" spans="1:5" ht="15" customHeight="1" x14ac:dyDescent="0.2"/>
    <row r="737" spans="1:5" ht="15" customHeight="1" x14ac:dyDescent="0.2"/>
    <row r="738" spans="1:5" ht="15" customHeight="1" x14ac:dyDescent="0.25">
      <c r="A738" s="37" t="s">
        <v>168</v>
      </c>
    </row>
    <row r="739" spans="1:5" ht="15" customHeight="1" x14ac:dyDescent="0.2">
      <c r="A739" s="188" t="s">
        <v>169</v>
      </c>
      <c r="B739" s="188"/>
      <c r="C739" s="188"/>
      <c r="D739" s="188"/>
      <c r="E739" s="188"/>
    </row>
    <row r="740" spans="1:5" ht="15" customHeight="1" x14ac:dyDescent="0.2">
      <c r="A740" s="188"/>
      <c r="B740" s="188"/>
      <c r="C740" s="188"/>
      <c r="D740" s="188"/>
      <c r="E740" s="188"/>
    </row>
    <row r="741" spans="1:5" ht="15" customHeight="1" x14ac:dyDescent="0.2">
      <c r="A741" s="185" t="s">
        <v>170</v>
      </c>
      <c r="B741" s="185"/>
      <c r="C741" s="185"/>
      <c r="D741" s="185"/>
      <c r="E741" s="185"/>
    </row>
    <row r="742" spans="1:5" ht="15" customHeight="1" x14ac:dyDescent="0.2">
      <c r="A742" s="185"/>
      <c r="B742" s="185"/>
      <c r="C742" s="185"/>
      <c r="D742" s="185"/>
      <c r="E742" s="185"/>
    </row>
    <row r="743" spans="1:5" ht="15" customHeight="1" x14ac:dyDescent="0.2">
      <c r="A743" s="185"/>
      <c r="B743" s="185"/>
      <c r="C743" s="185"/>
      <c r="D743" s="185"/>
      <c r="E743" s="185"/>
    </row>
    <row r="744" spans="1:5" ht="15" customHeight="1" x14ac:dyDescent="0.2">
      <c r="A744" s="185"/>
      <c r="B744" s="185"/>
      <c r="C744" s="185"/>
      <c r="D744" s="185"/>
      <c r="E744" s="185"/>
    </row>
    <row r="745" spans="1:5" ht="15" customHeight="1" x14ac:dyDescent="0.2">
      <c r="A745" s="185"/>
      <c r="B745" s="185"/>
      <c r="C745" s="185"/>
      <c r="D745" s="185"/>
      <c r="E745" s="185"/>
    </row>
    <row r="746" spans="1:5" ht="15" customHeight="1" x14ac:dyDescent="0.2">
      <c r="A746" s="185"/>
      <c r="B746" s="185"/>
      <c r="C746" s="185"/>
      <c r="D746" s="185"/>
      <c r="E746" s="185"/>
    </row>
    <row r="747" spans="1:5" ht="15" customHeight="1" x14ac:dyDescent="0.2">
      <c r="A747" s="185"/>
      <c r="B747" s="185"/>
      <c r="C747" s="185"/>
      <c r="D747" s="185"/>
      <c r="E747" s="185"/>
    </row>
    <row r="748" spans="1:5" ht="15" customHeight="1" x14ac:dyDescent="0.2">
      <c r="A748" s="185"/>
      <c r="B748" s="185"/>
      <c r="C748" s="185"/>
      <c r="D748" s="185"/>
      <c r="E748" s="185"/>
    </row>
    <row r="749" spans="1:5" ht="15" customHeight="1" x14ac:dyDescent="0.2">
      <c r="A749" s="185"/>
      <c r="B749" s="185"/>
      <c r="C749" s="185"/>
      <c r="D749" s="185"/>
      <c r="E749" s="185"/>
    </row>
    <row r="750" spans="1:5" ht="15" customHeight="1" x14ac:dyDescent="0.2">
      <c r="A750" s="124"/>
      <c r="B750" s="124"/>
      <c r="C750" s="124"/>
      <c r="D750" s="124"/>
      <c r="E750" s="124"/>
    </row>
    <row r="751" spans="1:5" ht="15" customHeight="1" x14ac:dyDescent="0.25">
      <c r="A751" s="39" t="s">
        <v>16</v>
      </c>
      <c r="B751" s="40"/>
      <c r="C751" s="40"/>
      <c r="D751" s="40"/>
      <c r="E751" s="40"/>
    </row>
    <row r="752" spans="1:5" ht="15" customHeight="1" x14ac:dyDescent="0.2">
      <c r="A752" s="41" t="s">
        <v>53</v>
      </c>
      <c r="B752" s="40"/>
      <c r="C752" s="40"/>
      <c r="D752" s="40"/>
      <c r="E752" s="42" t="s">
        <v>54</v>
      </c>
    </row>
    <row r="753" spans="1:5" ht="15" customHeight="1" x14ac:dyDescent="0.25">
      <c r="A753" s="39"/>
      <c r="B753" s="59"/>
      <c r="C753" s="40"/>
      <c r="D753" s="40"/>
      <c r="E753" s="44"/>
    </row>
    <row r="754" spans="1:5" ht="15" customHeight="1" x14ac:dyDescent="0.2">
      <c r="A754" s="45"/>
      <c r="B754" s="45"/>
      <c r="C754" s="47" t="s">
        <v>48</v>
      </c>
      <c r="D754" s="64" t="s">
        <v>55</v>
      </c>
      <c r="E754" s="80" t="s">
        <v>50</v>
      </c>
    </row>
    <row r="755" spans="1:5" ht="15" customHeight="1" x14ac:dyDescent="0.2">
      <c r="A755" s="49"/>
      <c r="B755" s="66"/>
      <c r="C755" s="67">
        <v>6409</v>
      </c>
      <c r="D755" s="88" t="s">
        <v>56</v>
      </c>
      <c r="E755" s="147">
        <v>-4400000</v>
      </c>
    </row>
    <row r="756" spans="1:5" ht="15" customHeight="1" x14ac:dyDescent="0.2">
      <c r="A756" s="148"/>
      <c r="B756" s="149"/>
      <c r="C756" s="55" t="s">
        <v>52</v>
      </c>
      <c r="D756" s="56"/>
      <c r="E756" s="57">
        <f>SUM(E755:E755)</f>
        <v>-4400000</v>
      </c>
    </row>
    <row r="757" spans="1:5" ht="15" customHeight="1" x14ac:dyDescent="0.2"/>
    <row r="758" spans="1:5" ht="15" customHeight="1" x14ac:dyDescent="0.25">
      <c r="A758" s="39" t="s">
        <v>16</v>
      </c>
      <c r="B758" s="40"/>
      <c r="C758" s="40"/>
      <c r="D758" s="40"/>
      <c r="E758" s="59"/>
    </row>
    <row r="759" spans="1:5" ht="15" customHeight="1" x14ac:dyDescent="0.2">
      <c r="A759" s="85" t="s">
        <v>76</v>
      </c>
      <c r="B759" s="40"/>
      <c r="C759" s="40"/>
      <c r="D759" s="40"/>
      <c r="E759" s="78" t="s">
        <v>77</v>
      </c>
    </row>
    <row r="760" spans="1:5" ht="15" customHeight="1" x14ac:dyDescent="0.2">
      <c r="A760" s="41"/>
      <c r="B760" s="59"/>
      <c r="C760" s="40"/>
      <c r="D760" s="40"/>
      <c r="E760" s="44"/>
    </row>
    <row r="761" spans="1:5" ht="15" customHeight="1" x14ac:dyDescent="0.2">
      <c r="A761" s="45"/>
      <c r="B761" s="45"/>
      <c r="C761" s="47" t="s">
        <v>48</v>
      </c>
      <c r="D761" s="64" t="s">
        <v>55</v>
      </c>
      <c r="E761" s="80" t="s">
        <v>50</v>
      </c>
    </row>
    <row r="762" spans="1:5" ht="15" customHeight="1" x14ac:dyDescent="0.2">
      <c r="A762" s="45"/>
      <c r="B762" s="45"/>
      <c r="C762" s="67">
        <v>3412</v>
      </c>
      <c r="D762" s="130" t="s">
        <v>113</v>
      </c>
      <c r="E762" s="93">
        <v>4400000</v>
      </c>
    </row>
    <row r="763" spans="1:5" ht="15" customHeight="1" x14ac:dyDescent="0.2">
      <c r="A763" s="94"/>
      <c r="B763" s="94"/>
      <c r="C763" s="55" t="s">
        <v>52</v>
      </c>
      <c r="D763" s="56"/>
      <c r="E763" s="57">
        <f>SUM(E762:E762)</f>
        <v>4400000</v>
      </c>
    </row>
    <row r="764" spans="1:5" ht="15" customHeight="1" x14ac:dyDescent="0.2"/>
    <row r="765" spans="1:5" ht="15" customHeight="1" x14ac:dyDescent="0.2"/>
    <row r="766" spans="1:5" ht="15" customHeight="1" x14ac:dyDescent="0.25">
      <c r="A766" s="37" t="s">
        <v>171</v>
      </c>
    </row>
    <row r="767" spans="1:5" ht="15" customHeight="1" x14ac:dyDescent="0.2">
      <c r="A767" s="186" t="s">
        <v>172</v>
      </c>
      <c r="B767" s="186"/>
      <c r="C767" s="186"/>
      <c r="D767" s="186"/>
      <c r="E767" s="186"/>
    </row>
    <row r="768" spans="1:5" ht="15" customHeight="1" x14ac:dyDescent="0.2">
      <c r="A768" s="186"/>
      <c r="B768" s="186"/>
      <c r="C768" s="186"/>
      <c r="D768" s="186"/>
      <c r="E768" s="186"/>
    </row>
    <row r="769" spans="1:5" ht="15" customHeight="1" x14ac:dyDescent="0.2">
      <c r="A769" s="185" t="s">
        <v>173</v>
      </c>
      <c r="B769" s="185"/>
      <c r="C769" s="185"/>
      <c r="D769" s="185"/>
      <c r="E769" s="185"/>
    </row>
    <row r="770" spans="1:5" ht="15" customHeight="1" x14ac:dyDescent="0.2">
      <c r="A770" s="185"/>
      <c r="B770" s="185"/>
      <c r="C770" s="185"/>
      <c r="D770" s="185"/>
      <c r="E770" s="185"/>
    </row>
    <row r="771" spans="1:5" ht="15" customHeight="1" x14ac:dyDescent="0.2">
      <c r="A771" s="185"/>
      <c r="B771" s="185"/>
      <c r="C771" s="185"/>
      <c r="D771" s="185"/>
      <c r="E771" s="185"/>
    </row>
    <row r="772" spans="1:5" ht="15" customHeight="1" x14ac:dyDescent="0.2">
      <c r="A772" s="185"/>
      <c r="B772" s="185"/>
      <c r="C772" s="185"/>
      <c r="D772" s="185"/>
      <c r="E772" s="185"/>
    </row>
    <row r="773" spans="1:5" ht="15" customHeight="1" x14ac:dyDescent="0.2">
      <c r="A773" s="185"/>
      <c r="B773" s="185"/>
      <c r="C773" s="185"/>
      <c r="D773" s="185"/>
      <c r="E773" s="185"/>
    </row>
    <row r="774" spans="1:5" ht="15" customHeight="1" x14ac:dyDescent="0.2">
      <c r="A774" s="185"/>
      <c r="B774" s="185"/>
      <c r="C774" s="185"/>
      <c r="D774" s="185"/>
      <c r="E774" s="185"/>
    </row>
    <row r="775" spans="1:5" ht="15" customHeight="1" x14ac:dyDescent="0.2">
      <c r="A775" s="185"/>
      <c r="B775" s="185"/>
      <c r="C775" s="185"/>
      <c r="D775" s="185"/>
      <c r="E775" s="185"/>
    </row>
    <row r="776" spans="1:5" ht="15" customHeight="1" x14ac:dyDescent="0.2">
      <c r="A776" s="124"/>
      <c r="B776" s="124"/>
      <c r="C776" s="124"/>
      <c r="D776" s="124"/>
      <c r="E776" s="124"/>
    </row>
    <row r="777" spans="1:5" ht="15" customHeight="1" x14ac:dyDescent="0.2">
      <c r="A777" s="124"/>
      <c r="B777" s="124"/>
      <c r="C777" s="124"/>
      <c r="D777" s="124"/>
      <c r="E777" s="124"/>
    </row>
    <row r="778" spans="1:5" ht="15" customHeight="1" x14ac:dyDescent="0.2">
      <c r="A778" s="124"/>
      <c r="B778" s="124"/>
      <c r="C778" s="124"/>
      <c r="D778" s="124"/>
      <c r="E778" s="124"/>
    </row>
    <row r="779" spans="1:5" ht="15" customHeight="1" x14ac:dyDescent="0.2">
      <c r="A779" s="124"/>
      <c r="B779" s="124"/>
      <c r="C779" s="124"/>
      <c r="D779" s="124"/>
      <c r="E779" s="124"/>
    </row>
    <row r="780" spans="1:5" ht="15" customHeight="1" x14ac:dyDescent="0.2">
      <c r="A780" s="124"/>
      <c r="B780" s="124"/>
      <c r="C780" s="124"/>
      <c r="D780" s="124"/>
      <c r="E780" s="124"/>
    </row>
    <row r="781" spans="1:5" ht="15" customHeight="1" x14ac:dyDescent="0.2">
      <c r="A781" s="124"/>
      <c r="B781" s="124"/>
      <c r="C781" s="124"/>
      <c r="D781" s="124"/>
      <c r="E781" s="124"/>
    </row>
    <row r="782" spans="1:5" ht="15" customHeight="1" x14ac:dyDescent="0.25">
      <c r="A782" s="58" t="s">
        <v>16</v>
      </c>
      <c r="B782" s="54"/>
      <c r="C782" s="54"/>
      <c r="D782" s="54"/>
      <c r="E782" s="54"/>
    </row>
    <row r="783" spans="1:5" ht="15" customHeight="1" x14ac:dyDescent="0.2">
      <c r="A783" s="85" t="s">
        <v>53</v>
      </c>
      <c r="B783" s="54"/>
      <c r="C783" s="54"/>
      <c r="D783" s="54"/>
      <c r="E783" s="78" t="s">
        <v>54</v>
      </c>
    </row>
    <row r="784" spans="1:5" ht="15" customHeight="1" x14ac:dyDescent="0.25">
      <c r="A784" s="60"/>
      <c r="B784" s="58"/>
      <c r="C784" s="54"/>
      <c r="D784" s="54"/>
      <c r="E784" s="86"/>
    </row>
    <row r="785" spans="1:5" ht="15" customHeight="1" x14ac:dyDescent="0.2">
      <c r="A785" s="46"/>
      <c r="B785" s="45"/>
      <c r="C785" s="63" t="s">
        <v>48</v>
      </c>
      <c r="D785" s="64" t="s">
        <v>55</v>
      </c>
      <c r="E785" s="63" t="s">
        <v>50</v>
      </c>
    </row>
    <row r="786" spans="1:5" ht="15" customHeight="1" x14ac:dyDescent="0.2">
      <c r="A786" s="87"/>
      <c r="B786" s="50"/>
      <c r="C786" s="67">
        <v>6409</v>
      </c>
      <c r="D786" s="88" t="s">
        <v>56</v>
      </c>
      <c r="E786" s="69">
        <v>-3862861.25</v>
      </c>
    </row>
    <row r="787" spans="1:5" ht="15" customHeight="1" x14ac:dyDescent="0.2">
      <c r="A787" s="70"/>
      <c r="B787" s="89"/>
      <c r="C787" s="71" t="s">
        <v>52</v>
      </c>
      <c r="D787" s="72"/>
      <c r="E787" s="73">
        <f>SUM(E786:E786)</f>
        <v>-3862861.25</v>
      </c>
    </row>
    <row r="788" spans="1:5" ht="15" customHeight="1" x14ac:dyDescent="0.2"/>
    <row r="789" spans="1:5" ht="15" customHeight="1" x14ac:dyDescent="0.25">
      <c r="A789" s="39" t="s">
        <v>16</v>
      </c>
      <c r="B789" s="40"/>
      <c r="C789" s="40"/>
      <c r="D789" s="40"/>
      <c r="E789" s="40"/>
    </row>
    <row r="790" spans="1:5" ht="15" customHeight="1" x14ac:dyDescent="0.2">
      <c r="A790" s="77" t="s">
        <v>59</v>
      </c>
      <c r="B790" s="40"/>
      <c r="C790" s="40"/>
      <c r="D790" s="40"/>
      <c r="E790" s="42" t="s">
        <v>130</v>
      </c>
    </row>
    <row r="791" spans="1:5" ht="15" customHeight="1" x14ac:dyDescent="0.2">
      <c r="A791" s="150"/>
      <c r="B791" s="151"/>
      <c r="C791" s="40"/>
      <c r="D791" s="40"/>
      <c r="E791" s="44"/>
    </row>
    <row r="792" spans="1:5" ht="15" customHeight="1" x14ac:dyDescent="0.2">
      <c r="A792" s="45"/>
      <c r="B792" s="45"/>
      <c r="C792" s="47" t="s">
        <v>48</v>
      </c>
      <c r="D792" s="48" t="s">
        <v>55</v>
      </c>
      <c r="E792" s="63" t="s">
        <v>50</v>
      </c>
    </row>
    <row r="793" spans="1:5" ht="15" customHeight="1" x14ac:dyDescent="0.2">
      <c r="A793" s="87"/>
      <c r="B793" s="149"/>
      <c r="C793" s="67">
        <v>3299</v>
      </c>
      <c r="D793" s="88" t="s">
        <v>127</v>
      </c>
      <c r="E793" s="69">
        <v>3862861.25</v>
      </c>
    </row>
    <row r="794" spans="1:5" ht="15" customHeight="1" x14ac:dyDescent="0.2">
      <c r="C794" s="55" t="s">
        <v>52</v>
      </c>
      <c r="D794" s="56"/>
      <c r="E794" s="57">
        <f>SUM(E793:E793)</f>
        <v>3862861.25</v>
      </c>
    </row>
    <row r="795" spans="1:5" ht="15" customHeight="1" x14ac:dyDescent="0.2"/>
    <row r="796" spans="1:5" ht="15" customHeight="1" x14ac:dyDescent="0.2"/>
    <row r="797" spans="1:5" ht="15" customHeight="1" x14ac:dyDescent="0.25">
      <c r="A797" s="37" t="s">
        <v>174</v>
      </c>
    </row>
    <row r="798" spans="1:5" ht="15" customHeight="1" x14ac:dyDescent="0.2">
      <c r="A798" s="186" t="s">
        <v>172</v>
      </c>
      <c r="B798" s="186"/>
      <c r="C798" s="186"/>
      <c r="D798" s="186"/>
      <c r="E798" s="186"/>
    </row>
    <row r="799" spans="1:5" ht="15" customHeight="1" x14ac:dyDescent="0.2">
      <c r="A799" s="186"/>
      <c r="B799" s="186"/>
      <c r="C799" s="186"/>
      <c r="D799" s="186"/>
      <c r="E799" s="186"/>
    </row>
    <row r="800" spans="1:5" ht="15" customHeight="1" x14ac:dyDescent="0.2">
      <c r="A800" s="185" t="s">
        <v>175</v>
      </c>
      <c r="B800" s="185"/>
      <c r="C800" s="185"/>
      <c r="D800" s="185"/>
      <c r="E800" s="185"/>
    </row>
    <row r="801" spans="1:5" ht="15" customHeight="1" x14ac:dyDescent="0.2">
      <c r="A801" s="185"/>
      <c r="B801" s="185"/>
      <c r="C801" s="185"/>
      <c r="D801" s="185"/>
      <c r="E801" s="185"/>
    </row>
    <row r="802" spans="1:5" ht="15" customHeight="1" x14ac:dyDescent="0.2">
      <c r="A802" s="185"/>
      <c r="B802" s="185"/>
      <c r="C802" s="185"/>
      <c r="D802" s="185"/>
      <c r="E802" s="185"/>
    </row>
    <row r="803" spans="1:5" ht="15" customHeight="1" x14ac:dyDescent="0.2">
      <c r="A803" s="185"/>
      <c r="B803" s="185"/>
      <c r="C803" s="185"/>
      <c r="D803" s="185"/>
      <c r="E803" s="185"/>
    </row>
    <row r="804" spans="1:5" ht="15" customHeight="1" x14ac:dyDescent="0.2">
      <c r="A804" s="185"/>
      <c r="B804" s="185"/>
      <c r="C804" s="185"/>
      <c r="D804" s="185"/>
      <c r="E804" s="185"/>
    </row>
    <row r="805" spans="1:5" ht="15" customHeight="1" x14ac:dyDescent="0.2">
      <c r="A805" s="185"/>
      <c r="B805" s="185"/>
      <c r="C805" s="185"/>
      <c r="D805" s="185"/>
      <c r="E805" s="185"/>
    </row>
    <row r="806" spans="1:5" ht="15" customHeight="1" x14ac:dyDescent="0.2">
      <c r="A806" s="185"/>
      <c r="B806" s="185"/>
      <c r="C806" s="185"/>
      <c r="D806" s="185"/>
      <c r="E806" s="185"/>
    </row>
    <row r="807" spans="1:5" ht="15" customHeight="1" x14ac:dyDescent="0.2">
      <c r="A807" s="124"/>
      <c r="B807" s="124"/>
      <c r="C807" s="124"/>
      <c r="D807" s="124"/>
      <c r="E807" s="124"/>
    </row>
    <row r="808" spans="1:5" ht="15" customHeight="1" x14ac:dyDescent="0.25">
      <c r="A808" s="58" t="s">
        <v>16</v>
      </c>
      <c r="B808" s="54"/>
      <c r="C808" s="54"/>
      <c r="D808" s="54"/>
      <c r="E808" s="54"/>
    </row>
    <row r="809" spans="1:5" ht="15" customHeight="1" x14ac:dyDescent="0.2">
      <c r="A809" s="85" t="s">
        <v>53</v>
      </c>
      <c r="B809" s="54"/>
      <c r="C809" s="54"/>
      <c r="D809" s="54"/>
      <c r="E809" s="78" t="s">
        <v>54</v>
      </c>
    </row>
    <row r="810" spans="1:5" ht="15" customHeight="1" x14ac:dyDescent="0.25">
      <c r="A810" s="60"/>
      <c r="B810" s="58"/>
      <c r="C810" s="54"/>
      <c r="D810" s="54"/>
      <c r="E810" s="86"/>
    </row>
    <row r="811" spans="1:5" ht="15" customHeight="1" x14ac:dyDescent="0.2">
      <c r="A811" s="46"/>
      <c r="B811" s="45"/>
      <c r="C811" s="63" t="s">
        <v>48</v>
      </c>
      <c r="D811" s="64" t="s">
        <v>55</v>
      </c>
      <c r="E811" s="63" t="s">
        <v>50</v>
      </c>
    </row>
    <row r="812" spans="1:5" ht="14.25" customHeight="1" x14ac:dyDescent="0.2">
      <c r="A812" s="87"/>
      <c r="B812" s="50"/>
      <c r="C812" s="67">
        <v>6409</v>
      </c>
      <c r="D812" s="88" t="s">
        <v>56</v>
      </c>
      <c r="E812" s="69">
        <v>-614504.44999999995</v>
      </c>
    </row>
    <row r="813" spans="1:5" ht="15" customHeight="1" x14ac:dyDescent="0.2">
      <c r="A813" s="70"/>
      <c r="B813" s="89"/>
      <c r="C813" s="71" t="s">
        <v>52</v>
      </c>
      <c r="D813" s="72"/>
      <c r="E813" s="73">
        <f>SUM(E812:E812)</f>
        <v>-614504.44999999995</v>
      </c>
    </row>
    <row r="814" spans="1:5" ht="15" customHeight="1" x14ac:dyDescent="0.2"/>
    <row r="815" spans="1:5" ht="15" customHeight="1" x14ac:dyDescent="0.25">
      <c r="A815" s="39" t="s">
        <v>16</v>
      </c>
      <c r="B815" s="40"/>
      <c r="C815" s="40"/>
      <c r="D815" s="40"/>
      <c r="E815" s="40"/>
    </row>
    <row r="816" spans="1:5" ht="15" customHeight="1" x14ac:dyDescent="0.2">
      <c r="A816" s="77" t="s">
        <v>59</v>
      </c>
      <c r="B816" s="40"/>
      <c r="C816" s="40"/>
      <c r="D816" s="40"/>
      <c r="E816" s="42" t="s">
        <v>130</v>
      </c>
    </row>
    <row r="817" spans="1:5" ht="15" customHeight="1" x14ac:dyDescent="0.2">
      <c r="A817" s="150"/>
      <c r="B817" s="151"/>
      <c r="C817" s="40"/>
      <c r="D817" s="40"/>
      <c r="E817" s="44"/>
    </row>
    <row r="818" spans="1:5" ht="15" customHeight="1" x14ac:dyDescent="0.2">
      <c r="A818" s="45"/>
      <c r="B818" s="45"/>
      <c r="C818" s="47" t="s">
        <v>48</v>
      </c>
      <c r="D818" s="48" t="s">
        <v>55</v>
      </c>
      <c r="E818" s="63" t="s">
        <v>50</v>
      </c>
    </row>
    <row r="819" spans="1:5" ht="15" customHeight="1" x14ac:dyDescent="0.2">
      <c r="A819" s="87"/>
      <c r="B819" s="149"/>
      <c r="C819" s="67">
        <v>3299</v>
      </c>
      <c r="D819" s="88" t="s">
        <v>127</v>
      </c>
      <c r="E819" s="69">
        <v>614504.44999999995</v>
      </c>
    </row>
    <row r="820" spans="1:5" ht="15" customHeight="1" x14ac:dyDescent="0.2">
      <c r="C820" s="55" t="s">
        <v>52</v>
      </c>
      <c r="D820" s="56"/>
      <c r="E820" s="57">
        <f>SUM(E819:E819)</f>
        <v>614504.44999999995</v>
      </c>
    </row>
    <row r="821" spans="1:5" ht="15" customHeight="1" x14ac:dyDescent="0.2"/>
    <row r="822" spans="1:5" ht="15" customHeight="1" x14ac:dyDescent="0.2"/>
    <row r="823" spans="1:5" ht="15" customHeight="1" x14ac:dyDescent="0.25">
      <c r="A823" s="37" t="s">
        <v>176</v>
      </c>
    </row>
    <row r="824" spans="1:5" ht="15" customHeight="1" x14ac:dyDescent="0.2">
      <c r="A824" s="188" t="s">
        <v>177</v>
      </c>
      <c r="B824" s="188"/>
      <c r="C824" s="188"/>
      <c r="D824" s="188"/>
      <c r="E824" s="188"/>
    </row>
    <row r="825" spans="1:5" ht="15" customHeight="1" x14ac:dyDescent="0.2">
      <c r="A825" s="188"/>
      <c r="B825" s="188"/>
      <c r="C825" s="188"/>
      <c r="D825" s="188"/>
      <c r="E825" s="188"/>
    </row>
    <row r="826" spans="1:5" ht="15" customHeight="1" x14ac:dyDescent="0.2">
      <c r="A826" s="185" t="s">
        <v>178</v>
      </c>
      <c r="B826" s="185"/>
      <c r="C826" s="185"/>
      <c r="D826" s="185"/>
      <c r="E826" s="185"/>
    </row>
    <row r="827" spans="1:5" ht="15" customHeight="1" x14ac:dyDescent="0.2">
      <c r="A827" s="185"/>
      <c r="B827" s="185"/>
      <c r="C827" s="185"/>
      <c r="D827" s="185"/>
      <c r="E827" s="185"/>
    </row>
    <row r="828" spans="1:5" ht="15" customHeight="1" x14ac:dyDescent="0.2">
      <c r="A828" s="185"/>
      <c r="B828" s="185"/>
      <c r="C828" s="185"/>
      <c r="D828" s="185"/>
      <c r="E828" s="185"/>
    </row>
    <row r="829" spans="1:5" ht="15" customHeight="1" x14ac:dyDescent="0.2">
      <c r="A829" s="185"/>
      <c r="B829" s="185"/>
      <c r="C829" s="185"/>
      <c r="D829" s="185"/>
      <c r="E829" s="185"/>
    </row>
    <row r="830" spans="1:5" ht="15" customHeight="1" x14ac:dyDescent="0.2">
      <c r="A830" s="185"/>
      <c r="B830" s="185"/>
      <c r="C830" s="185"/>
      <c r="D830" s="185"/>
      <c r="E830" s="185"/>
    </row>
    <row r="831" spans="1:5" ht="15" customHeight="1" x14ac:dyDescent="0.2">
      <c r="A831" s="185"/>
      <c r="B831" s="185"/>
      <c r="C831" s="185"/>
      <c r="D831" s="185"/>
      <c r="E831" s="185"/>
    </row>
    <row r="832" spans="1:5" ht="15" customHeight="1" x14ac:dyDescent="0.2">
      <c r="A832" s="185"/>
      <c r="B832" s="185"/>
      <c r="C832" s="185"/>
      <c r="D832" s="185"/>
      <c r="E832" s="185"/>
    </row>
    <row r="833" spans="1:5" ht="15" customHeight="1" x14ac:dyDescent="0.25">
      <c r="A833" s="39" t="s">
        <v>16</v>
      </c>
      <c r="B833" s="40"/>
      <c r="C833" s="40"/>
      <c r="D833" s="40"/>
      <c r="E833" s="60"/>
    </row>
    <row r="834" spans="1:5" ht="15" customHeight="1" x14ac:dyDescent="0.2">
      <c r="A834" s="77" t="s">
        <v>179</v>
      </c>
      <c r="B834" s="54"/>
      <c r="C834" s="54"/>
      <c r="D834" s="54"/>
      <c r="E834" s="78" t="s">
        <v>180</v>
      </c>
    </row>
    <row r="835" spans="1:5" ht="15" customHeight="1" x14ac:dyDescent="0.2">
      <c r="A835" s="41"/>
      <c r="B835" s="59"/>
      <c r="C835" s="40"/>
      <c r="D835" s="40"/>
      <c r="E835" s="86"/>
    </row>
    <row r="836" spans="1:5" ht="15" customHeight="1" x14ac:dyDescent="0.2">
      <c r="A836" s="45"/>
      <c r="B836" s="45"/>
      <c r="C836" s="47" t="s">
        <v>48</v>
      </c>
      <c r="D836" s="64" t="s">
        <v>55</v>
      </c>
      <c r="E836" s="63" t="s">
        <v>50</v>
      </c>
    </row>
    <row r="837" spans="1:5" ht="15" customHeight="1" x14ac:dyDescent="0.2">
      <c r="A837" s="49"/>
      <c r="B837" s="66"/>
      <c r="C837" s="51">
        <v>5213</v>
      </c>
      <c r="D837" s="88" t="s">
        <v>56</v>
      </c>
      <c r="E837" s="93">
        <v>-17800</v>
      </c>
    </row>
    <row r="838" spans="1:5" ht="15" customHeight="1" x14ac:dyDescent="0.2">
      <c r="A838" s="94"/>
      <c r="B838" s="94"/>
      <c r="C838" s="55" t="s">
        <v>52</v>
      </c>
      <c r="D838" s="126"/>
      <c r="E838" s="95">
        <f>SUM(E837:E837)</f>
        <v>-17800</v>
      </c>
    </row>
    <row r="839" spans="1:5" ht="15" customHeight="1" x14ac:dyDescent="0.2"/>
    <row r="840" spans="1:5" ht="15" customHeight="1" x14ac:dyDescent="0.25">
      <c r="A840" s="58" t="s">
        <v>16</v>
      </c>
      <c r="B840" s="54"/>
      <c r="C840" s="54"/>
      <c r="D840" s="54"/>
      <c r="E840" s="60"/>
    </row>
    <row r="841" spans="1:5" ht="15" customHeight="1" x14ac:dyDescent="0.2">
      <c r="A841" s="41" t="s">
        <v>91</v>
      </c>
      <c r="B841" s="59"/>
      <c r="C841" s="59"/>
      <c r="D841" s="59"/>
      <c r="E841" s="59" t="s">
        <v>92</v>
      </c>
    </row>
    <row r="842" spans="1:5" ht="15" customHeight="1" x14ac:dyDescent="0.25">
      <c r="A842" s="60"/>
      <c r="B842" s="58"/>
      <c r="C842" s="54"/>
      <c r="D842" s="54"/>
      <c r="E842" s="86"/>
    </row>
    <row r="843" spans="1:5" ht="15" customHeight="1" x14ac:dyDescent="0.2">
      <c r="B843" s="46"/>
      <c r="C843" s="63" t="s">
        <v>48</v>
      </c>
      <c r="D843" s="99" t="s">
        <v>55</v>
      </c>
      <c r="E843" s="63" t="s">
        <v>50</v>
      </c>
    </row>
    <row r="844" spans="1:5" ht="15" customHeight="1" x14ac:dyDescent="0.2">
      <c r="B844" s="87"/>
      <c r="C844" s="125">
        <v>5213</v>
      </c>
      <c r="D844" s="126" t="s">
        <v>86</v>
      </c>
      <c r="E844" s="69">
        <v>17800</v>
      </c>
    </row>
    <row r="845" spans="1:5" ht="15" customHeight="1" x14ac:dyDescent="0.2">
      <c r="B845" s="127"/>
      <c r="C845" s="71" t="s">
        <v>52</v>
      </c>
      <c r="D845" s="103"/>
      <c r="E845" s="95">
        <f>SUM(E844:E844)</f>
        <v>17800</v>
      </c>
    </row>
    <row r="846" spans="1:5" ht="15" customHeight="1" x14ac:dyDescent="0.2"/>
    <row r="847" spans="1:5" ht="15" customHeight="1" x14ac:dyDescent="0.2"/>
    <row r="848" spans="1:5" ht="15" customHeight="1" x14ac:dyDescent="0.25">
      <c r="A848" s="37" t="s">
        <v>181</v>
      </c>
    </row>
    <row r="849" spans="1:5" ht="15" customHeight="1" x14ac:dyDescent="0.2">
      <c r="A849" s="186" t="s">
        <v>182</v>
      </c>
      <c r="B849" s="186"/>
      <c r="C849" s="186"/>
      <c r="D849" s="186"/>
      <c r="E849" s="186"/>
    </row>
    <row r="850" spans="1:5" ht="15" customHeight="1" x14ac:dyDescent="0.2">
      <c r="A850" s="186"/>
      <c r="B850" s="186"/>
      <c r="C850" s="186"/>
      <c r="D850" s="186"/>
      <c r="E850" s="186"/>
    </row>
    <row r="851" spans="1:5" ht="15" customHeight="1" x14ac:dyDescent="0.2">
      <c r="A851" s="186"/>
      <c r="B851" s="186"/>
      <c r="C851" s="186"/>
      <c r="D851" s="186"/>
      <c r="E851" s="186"/>
    </row>
    <row r="852" spans="1:5" ht="15" customHeight="1" x14ac:dyDescent="0.2">
      <c r="A852" s="185" t="s">
        <v>183</v>
      </c>
      <c r="B852" s="185"/>
      <c r="C852" s="185"/>
      <c r="D852" s="185"/>
      <c r="E852" s="185"/>
    </row>
    <row r="853" spans="1:5" ht="15" customHeight="1" x14ac:dyDescent="0.2">
      <c r="A853" s="185"/>
      <c r="B853" s="185"/>
      <c r="C853" s="185"/>
      <c r="D853" s="185"/>
      <c r="E853" s="185"/>
    </row>
    <row r="854" spans="1:5" ht="15" customHeight="1" x14ac:dyDescent="0.2">
      <c r="A854" s="185"/>
      <c r="B854" s="185"/>
      <c r="C854" s="185"/>
      <c r="D854" s="185"/>
      <c r="E854" s="185"/>
    </row>
    <row r="855" spans="1:5" ht="15" customHeight="1" x14ac:dyDescent="0.2">
      <c r="A855" s="185"/>
      <c r="B855" s="185"/>
      <c r="C855" s="185"/>
      <c r="D855" s="185"/>
      <c r="E855" s="185"/>
    </row>
    <row r="856" spans="1:5" ht="15" customHeight="1" x14ac:dyDescent="0.2">
      <c r="A856" s="185"/>
      <c r="B856" s="185"/>
      <c r="C856" s="185"/>
      <c r="D856" s="185"/>
      <c r="E856" s="185"/>
    </row>
    <row r="857" spans="1:5" ht="15" customHeight="1" x14ac:dyDescent="0.2">
      <c r="A857" s="185"/>
      <c r="B857" s="185"/>
      <c r="C857" s="185"/>
      <c r="D857" s="185"/>
      <c r="E857" s="185"/>
    </row>
    <row r="858" spans="1:5" ht="15" customHeight="1" x14ac:dyDescent="0.2">
      <c r="A858" s="185"/>
      <c r="B858" s="185"/>
      <c r="C858" s="185"/>
      <c r="D858" s="185"/>
      <c r="E858" s="185"/>
    </row>
    <row r="859" spans="1:5" ht="15" customHeight="1" x14ac:dyDescent="0.2">
      <c r="A859" s="185"/>
      <c r="B859" s="185"/>
      <c r="C859" s="185"/>
      <c r="D859" s="185"/>
      <c r="E859" s="185"/>
    </row>
    <row r="860" spans="1:5" ht="15" customHeight="1" x14ac:dyDescent="0.2">
      <c r="A860" s="97"/>
      <c r="B860" s="97"/>
      <c r="C860" s="97"/>
      <c r="D860" s="97"/>
      <c r="E860" s="97"/>
    </row>
    <row r="861" spans="1:5" ht="15" customHeight="1" x14ac:dyDescent="0.25">
      <c r="A861" s="39" t="s">
        <v>16</v>
      </c>
      <c r="B861" s="40"/>
      <c r="C861" s="40"/>
      <c r="D861" s="40"/>
      <c r="E861" s="59"/>
    </row>
    <row r="862" spans="1:5" ht="15" customHeight="1" x14ac:dyDescent="0.2">
      <c r="A862" s="41" t="s">
        <v>133</v>
      </c>
      <c r="B862" s="138"/>
      <c r="C862" s="138"/>
      <c r="D862" s="138"/>
      <c r="E862" s="59" t="s">
        <v>134</v>
      </c>
    </row>
    <row r="863" spans="1:5" ht="15" customHeight="1" x14ac:dyDescent="0.2">
      <c r="A863" s="97"/>
      <c r="B863" s="97"/>
      <c r="C863" s="97"/>
      <c r="D863" s="97"/>
      <c r="E863" s="97"/>
    </row>
    <row r="864" spans="1:5" ht="15" customHeight="1" x14ac:dyDescent="0.2">
      <c r="A864" s="97"/>
      <c r="B864" s="97"/>
      <c r="C864" s="47" t="s">
        <v>48</v>
      </c>
      <c r="D864" s="48" t="s">
        <v>55</v>
      </c>
      <c r="E864" s="63" t="s">
        <v>50</v>
      </c>
    </row>
    <row r="865" spans="1:5" ht="15" customHeight="1" x14ac:dyDescent="0.2">
      <c r="A865" s="97"/>
      <c r="B865" s="97"/>
      <c r="C865" s="67">
        <v>6172</v>
      </c>
      <c r="D865" s="88" t="s">
        <v>87</v>
      </c>
      <c r="E865" s="69">
        <v>-42350</v>
      </c>
    </row>
    <row r="866" spans="1:5" ht="15" customHeight="1" x14ac:dyDescent="0.2">
      <c r="A866" s="97"/>
      <c r="B866" s="97"/>
      <c r="C866" s="55" t="s">
        <v>52</v>
      </c>
      <c r="D866" s="56"/>
      <c r="E866" s="57">
        <f>SUM(E865:E865)</f>
        <v>-42350</v>
      </c>
    </row>
    <row r="867" spans="1:5" ht="15" customHeight="1" x14ac:dyDescent="0.2">
      <c r="A867" s="97"/>
      <c r="B867" s="97"/>
      <c r="C867" s="97"/>
      <c r="D867" s="97"/>
      <c r="E867" s="97"/>
    </row>
    <row r="868" spans="1:5" ht="15" customHeight="1" x14ac:dyDescent="0.25">
      <c r="A868" s="58" t="s">
        <v>16</v>
      </c>
      <c r="B868" s="54"/>
      <c r="C868" s="54"/>
      <c r="D868" s="59"/>
      <c r="E868" s="59"/>
    </row>
    <row r="869" spans="1:5" ht="15" customHeight="1" x14ac:dyDescent="0.2">
      <c r="A869" s="85" t="s">
        <v>184</v>
      </c>
      <c r="B869" s="54"/>
      <c r="C869" s="54"/>
      <c r="D869" s="54"/>
      <c r="E869" s="78" t="s">
        <v>185</v>
      </c>
    </row>
    <row r="870" spans="1:5" ht="15" customHeight="1" x14ac:dyDescent="0.2">
      <c r="A870" s="60"/>
      <c r="B870" s="61"/>
      <c r="C870" s="54"/>
      <c r="D870" s="60"/>
      <c r="E870" s="62"/>
    </row>
    <row r="871" spans="1:5" ht="15" customHeight="1" x14ac:dyDescent="0.2">
      <c r="C871" s="63" t="s">
        <v>48</v>
      </c>
      <c r="D871" s="64" t="s">
        <v>55</v>
      </c>
      <c r="E871" s="63" t="s">
        <v>50</v>
      </c>
    </row>
    <row r="872" spans="1:5" ht="15" customHeight="1" x14ac:dyDescent="0.2">
      <c r="C872" s="67">
        <v>6172</v>
      </c>
      <c r="D872" s="88" t="s">
        <v>87</v>
      </c>
      <c r="E872" s="69">
        <v>42350</v>
      </c>
    </row>
    <row r="873" spans="1:5" ht="15" customHeight="1" x14ac:dyDescent="0.2">
      <c r="C873" s="71" t="s">
        <v>52</v>
      </c>
      <c r="D873" s="72"/>
      <c r="E873" s="73">
        <f>SUM(E872:E872)</f>
        <v>42350</v>
      </c>
    </row>
    <row r="874" spans="1:5" ht="15" customHeight="1" x14ac:dyDescent="0.2">
      <c r="A874" s="97"/>
      <c r="B874" s="97"/>
      <c r="C874" s="97"/>
      <c r="D874" s="97"/>
      <c r="E874" s="97"/>
    </row>
    <row r="875" spans="1:5" ht="15" customHeight="1" x14ac:dyDescent="0.2"/>
    <row r="876" spans="1:5" ht="15" customHeight="1" x14ac:dyDescent="0.25">
      <c r="A876" s="37" t="s">
        <v>186</v>
      </c>
    </row>
    <row r="877" spans="1:5" ht="15" customHeight="1" x14ac:dyDescent="0.2">
      <c r="A877" s="188" t="s">
        <v>187</v>
      </c>
      <c r="B877" s="188"/>
      <c r="C877" s="188"/>
      <c r="D877" s="188"/>
      <c r="E877" s="188"/>
    </row>
    <row r="878" spans="1:5" ht="15" customHeight="1" x14ac:dyDescent="0.2">
      <c r="A878" s="188"/>
      <c r="B878" s="188"/>
      <c r="C878" s="188"/>
      <c r="D878" s="188"/>
      <c r="E878" s="188"/>
    </row>
    <row r="879" spans="1:5" ht="15" customHeight="1" x14ac:dyDescent="0.2">
      <c r="A879" s="185" t="s">
        <v>188</v>
      </c>
      <c r="B879" s="185"/>
      <c r="C879" s="185"/>
      <c r="D879" s="185"/>
      <c r="E879" s="185"/>
    </row>
    <row r="880" spans="1:5" ht="15" customHeight="1" x14ac:dyDescent="0.2">
      <c r="A880" s="185"/>
      <c r="B880" s="185"/>
      <c r="C880" s="185"/>
      <c r="D880" s="185"/>
      <c r="E880" s="185"/>
    </row>
    <row r="881" spans="1:5" ht="15" customHeight="1" x14ac:dyDescent="0.2">
      <c r="A881" s="185"/>
      <c r="B881" s="185"/>
      <c r="C881" s="185"/>
      <c r="D881" s="185"/>
      <c r="E881" s="185"/>
    </row>
    <row r="882" spans="1:5" ht="15" customHeight="1" x14ac:dyDescent="0.2">
      <c r="A882" s="185"/>
      <c r="B882" s="185"/>
      <c r="C882" s="185"/>
      <c r="D882" s="185"/>
      <c r="E882" s="185"/>
    </row>
    <row r="883" spans="1:5" ht="15" customHeight="1" x14ac:dyDescent="0.2">
      <c r="A883" s="185"/>
      <c r="B883" s="185"/>
      <c r="C883" s="185"/>
      <c r="D883" s="185"/>
      <c r="E883" s="185"/>
    </row>
    <row r="884" spans="1:5" ht="15" customHeight="1" x14ac:dyDescent="0.2">
      <c r="A884" s="185"/>
      <c r="B884" s="185"/>
      <c r="C884" s="185"/>
      <c r="D884" s="185"/>
      <c r="E884" s="185"/>
    </row>
    <row r="885" spans="1:5" ht="15" customHeight="1" x14ac:dyDescent="0.2">
      <c r="A885" s="185"/>
      <c r="B885" s="185"/>
      <c r="C885" s="185"/>
      <c r="D885" s="185"/>
      <c r="E885" s="185"/>
    </row>
    <row r="886" spans="1:5" ht="15" customHeight="1" x14ac:dyDescent="0.25">
      <c r="A886" s="39" t="s">
        <v>16</v>
      </c>
      <c r="B886" s="40"/>
      <c r="C886" s="40"/>
      <c r="D886" s="40"/>
      <c r="E886" s="59"/>
    </row>
    <row r="887" spans="1:5" ht="15" customHeight="1" x14ac:dyDescent="0.2">
      <c r="A887" s="41" t="s">
        <v>179</v>
      </c>
      <c r="B887" s="40"/>
      <c r="C887" s="40"/>
      <c r="D887" s="40"/>
      <c r="E887" s="42" t="s">
        <v>180</v>
      </c>
    </row>
    <row r="888" spans="1:5" ht="15" customHeight="1" x14ac:dyDescent="0.2">
      <c r="A888" s="41"/>
      <c r="B888" s="59"/>
      <c r="C888" s="40"/>
      <c r="D888" s="40"/>
      <c r="E888" s="44"/>
    </row>
    <row r="889" spans="1:5" ht="15" customHeight="1" x14ac:dyDescent="0.2">
      <c r="A889" s="45"/>
      <c r="B889" s="45"/>
      <c r="C889" s="47" t="s">
        <v>48</v>
      </c>
      <c r="D889" s="64" t="s">
        <v>55</v>
      </c>
      <c r="E889" s="63" t="s">
        <v>50</v>
      </c>
    </row>
    <row r="890" spans="1:5" ht="15" customHeight="1" x14ac:dyDescent="0.2">
      <c r="A890" s="49"/>
      <c r="B890" s="66"/>
      <c r="C890" s="51">
        <v>5213</v>
      </c>
      <c r="D890" s="88" t="s">
        <v>56</v>
      </c>
      <c r="E890" s="132">
        <v>-180000</v>
      </c>
    </row>
    <row r="891" spans="1:5" ht="15" customHeight="1" x14ac:dyDescent="0.2">
      <c r="A891" s="49"/>
      <c r="B891" s="66"/>
      <c r="C891" s="51">
        <v>5299</v>
      </c>
      <c r="D891" s="126" t="s">
        <v>189</v>
      </c>
      <c r="E891" s="132">
        <v>180000</v>
      </c>
    </row>
    <row r="892" spans="1:5" ht="15" customHeight="1" x14ac:dyDescent="0.2">
      <c r="A892" s="94"/>
      <c r="B892" s="94"/>
      <c r="C892" s="55" t="s">
        <v>52</v>
      </c>
      <c r="D892" s="126"/>
      <c r="E892" s="57">
        <f>SUM(E890:E891)</f>
        <v>0</v>
      </c>
    </row>
    <row r="893" spans="1:5" ht="15" customHeight="1" x14ac:dyDescent="0.2"/>
    <row r="894" spans="1:5" ht="15" customHeight="1" x14ac:dyDescent="0.2"/>
    <row r="895" spans="1:5" ht="15" customHeight="1" x14ac:dyDescent="0.25">
      <c r="A895" s="37" t="s">
        <v>190</v>
      </c>
    </row>
    <row r="896" spans="1:5" ht="15" customHeight="1" x14ac:dyDescent="0.2">
      <c r="A896" s="188" t="s">
        <v>187</v>
      </c>
      <c r="B896" s="188"/>
      <c r="C896" s="188"/>
      <c r="D896" s="188"/>
      <c r="E896" s="188"/>
    </row>
    <row r="897" spans="1:5" ht="15" customHeight="1" x14ac:dyDescent="0.2">
      <c r="A897" s="188"/>
      <c r="B897" s="188"/>
      <c r="C897" s="188"/>
      <c r="D897" s="188"/>
      <c r="E897" s="188"/>
    </row>
    <row r="898" spans="1:5" ht="15" customHeight="1" x14ac:dyDescent="0.2">
      <c r="A898" s="185" t="s">
        <v>191</v>
      </c>
      <c r="B898" s="185"/>
      <c r="C898" s="185"/>
      <c r="D898" s="185"/>
      <c r="E898" s="185"/>
    </row>
    <row r="899" spans="1:5" ht="15" customHeight="1" x14ac:dyDescent="0.2">
      <c r="A899" s="185"/>
      <c r="B899" s="185"/>
      <c r="C899" s="185"/>
      <c r="D899" s="185"/>
      <c r="E899" s="185"/>
    </row>
    <row r="900" spans="1:5" ht="15" customHeight="1" x14ac:dyDescent="0.2">
      <c r="A900" s="185"/>
      <c r="B900" s="185"/>
      <c r="C900" s="185"/>
      <c r="D900" s="185"/>
      <c r="E900" s="185"/>
    </row>
    <row r="901" spans="1:5" ht="15" customHeight="1" x14ac:dyDescent="0.2">
      <c r="A901" s="185"/>
      <c r="B901" s="185"/>
      <c r="C901" s="185"/>
      <c r="D901" s="185"/>
      <c r="E901" s="185"/>
    </row>
    <row r="902" spans="1:5" ht="15" customHeight="1" x14ac:dyDescent="0.2">
      <c r="A902" s="185"/>
      <c r="B902" s="185"/>
      <c r="C902" s="185"/>
      <c r="D902" s="185"/>
      <c r="E902" s="185"/>
    </row>
    <row r="903" spans="1:5" ht="15" customHeight="1" x14ac:dyDescent="0.2">
      <c r="A903" s="185"/>
      <c r="B903" s="185"/>
      <c r="C903" s="185"/>
      <c r="D903" s="185"/>
      <c r="E903" s="185"/>
    </row>
    <row r="904" spans="1:5" ht="15" customHeight="1" x14ac:dyDescent="0.2">
      <c r="A904" s="40"/>
      <c r="B904" s="150"/>
      <c r="C904" s="152"/>
      <c r="D904" s="40"/>
      <c r="E904" s="153"/>
    </row>
    <row r="905" spans="1:5" ht="15" customHeight="1" x14ac:dyDescent="0.25">
      <c r="A905" s="39" t="s">
        <v>16</v>
      </c>
      <c r="B905" s="40"/>
      <c r="C905" s="40"/>
      <c r="D905" s="40"/>
      <c r="E905" s="59"/>
    </row>
    <row r="906" spans="1:5" ht="15" customHeight="1" x14ac:dyDescent="0.2">
      <c r="A906" s="41" t="s">
        <v>179</v>
      </c>
      <c r="B906" s="40"/>
      <c r="C906" s="40"/>
      <c r="D906" s="40"/>
      <c r="E906" s="42" t="s">
        <v>180</v>
      </c>
    </row>
    <row r="907" spans="1:5" ht="15" customHeight="1" x14ac:dyDescent="0.2">
      <c r="A907" s="41"/>
      <c r="B907" s="59"/>
      <c r="C907" s="40"/>
      <c r="D907" s="40"/>
      <c r="E907" s="44"/>
    </row>
    <row r="908" spans="1:5" ht="15" customHeight="1" x14ac:dyDescent="0.2">
      <c r="A908" s="45"/>
      <c r="B908" s="45"/>
      <c r="C908" s="47" t="s">
        <v>48</v>
      </c>
      <c r="D908" s="64" t="s">
        <v>55</v>
      </c>
      <c r="E908" s="63" t="s">
        <v>50</v>
      </c>
    </row>
    <row r="909" spans="1:5" ht="15" customHeight="1" x14ac:dyDescent="0.2">
      <c r="A909" s="49"/>
      <c r="B909" s="66"/>
      <c r="C909" s="51">
        <v>5273</v>
      </c>
      <c r="D909" s="88" t="s">
        <v>87</v>
      </c>
      <c r="E909" s="132">
        <f>-180000-300000</f>
        <v>-480000</v>
      </c>
    </row>
    <row r="910" spans="1:5" ht="15" customHeight="1" x14ac:dyDescent="0.2">
      <c r="A910" s="49"/>
      <c r="B910" s="66"/>
      <c r="C910" s="51">
        <v>6113</v>
      </c>
      <c r="D910" s="126" t="s">
        <v>87</v>
      </c>
      <c r="E910" s="132">
        <v>480000</v>
      </c>
    </row>
    <row r="911" spans="1:5" ht="15" customHeight="1" x14ac:dyDescent="0.2">
      <c r="A911" s="94"/>
      <c r="B911" s="94"/>
      <c r="C911" s="55" t="s">
        <v>52</v>
      </c>
      <c r="D911" s="126"/>
      <c r="E911" s="57">
        <f>SUM(E909:E910)</f>
        <v>0</v>
      </c>
    </row>
    <row r="912" spans="1:5" ht="15" customHeight="1" x14ac:dyDescent="0.2"/>
    <row r="913" spans="1:5" ht="15" customHeight="1" x14ac:dyDescent="0.2"/>
    <row r="914" spans="1:5" ht="15" customHeight="1" x14ac:dyDescent="0.25">
      <c r="A914" s="37" t="s">
        <v>192</v>
      </c>
    </row>
    <row r="915" spans="1:5" ht="15" customHeight="1" x14ac:dyDescent="0.2">
      <c r="A915" s="188" t="s">
        <v>187</v>
      </c>
      <c r="B915" s="188"/>
      <c r="C915" s="188"/>
      <c r="D915" s="188"/>
      <c r="E915" s="188"/>
    </row>
    <row r="916" spans="1:5" ht="15" customHeight="1" x14ac:dyDescent="0.2">
      <c r="A916" s="188"/>
      <c r="B916" s="188"/>
      <c r="C916" s="188"/>
      <c r="D916" s="188"/>
      <c r="E916" s="188"/>
    </row>
    <row r="917" spans="1:5" ht="15" customHeight="1" x14ac:dyDescent="0.2">
      <c r="A917" s="185" t="s">
        <v>193</v>
      </c>
      <c r="B917" s="185"/>
      <c r="C917" s="185"/>
      <c r="D917" s="185"/>
      <c r="E917" s="185"/>
    </row>
    <row r="918" spans="1:5" ht="15" customHeight="1" x14ac:dyDescent="0.2">
      <c r="A918" s="185"/>
      <c r="B918" s="185"/>
      <c r="C918" s="185"/>
      <c r="D918" s="185"/>
      <c r="E918" s="185"/>
    </row>
    <row r="919" spans="1:5" ht="15" customHeight="1" x14ac:dyDescent="0.2">
      <c r="A919" s="185"/>
      <c r="B919" s="185"/>
      <c r="C919" s="185"/>
      <c r="D919" s="185"/>
      <c r="E919" s="185"/>
    </row>
    <row r="920" spans="1:5" ht="15" customHeight="1" x14ac:dyDescent="0.2">
      <c r="A920" s="185"/>
      <c r="B920" s="185"/>
      <c r="C920" s="185"/>
      <c r="D920" s="185"/>
      <c r="E920" s="185"/>
    </row>
    <row r="921" spans="1:5" ht="15" customHeight="1" x14ac:dyDescent="0.2">
      <c r="A921" s="185"/>
      <c r="B921" s="185"/>
      <c r="C921" s="185"/>
      <c r="D921" s="185"/>
      <c r="E921" s="185"/>
    </row>
    <row r="922" spans="1:5" ht="15" customHeight="1" x14ac:dyDescent="0.2">
      <c r="A922" s="185"/>
      <c r="B922" s="185"/>
      <c r="C922" s="185"/>
      <c r="D922" s="185"/>
      <c r="E922" s="185"/>
    </row>
    <row r="923" spans="1:5" ht="15" customHeight="1" x14ac:dyDescent="0.2">
      <c r="A923" s="185"/>
      <c r="B923" s="185"/>
      <c r="C923" s="185"/>
      <c r="D923" s="185"/>
      <c r="E923" s="185"/>
    </row>
    <row r="924" spans="1:5" ht="15" customHeight="1" x14ac:dyDescent="0.2">
      <c r="A924" s="40"/>
      <c r="B924" s="150"/>
      <c r="C924" s="152"/>
      <c r="D924" s="40"/>
      <c r="E924" s="153"/>
    </row>
    <row r="925" spans="1:5" ht="15" customHeight="1" x14ac:dyDescent="0.25">
      <c r="A925" s="39" t="s">
        <v>16</v>
      </c>
      <c r="B925" s="40"/>
      <c r="C925" s="40"/>
      <c r="D925" s="40"/>
      <c r="E925" s="59"/>
    </row>
    <row r="926" spans="1:5" ht="15" customHeight="1" x14ac:dyDescent="0.2">
      <c r="A926" s="41" t="s">
        <v>179</v>
      </c>
      <c r="B926" s="40"/>
      <c r="C926" s="40"/>
      <c r="D926" s="40"/>
      <c r="E926" s="42" t="s">
        <v>180</v>
      </c>
    </row>
    <row r="927" spans="1:5" ht="15" customHeight="1" x14ac:dyDescent="0.2">
      <c r="A927" s="41"/>
      <c r="B927" s="59"/>
      <c r="C927" s="40"/>
      <c r="D927" s="40"/>
      <c r="E927" s="44"/>
    </row>
    <row r="928" spans="1:5" ht="15" customHeight="1" x14ac:dyDescent="0.2">
      <c r="A928" s="45"/>
      <c r="B928" s="45"/>
      <c r="C928" s="47" t="s">
        <v>48</v>
      </c>
      <c r="D928" s="64" t="s">
        <v>55</v>
      </c>
      <c r="E928" s="63" t="s">
        <v>50</v>
      </c>
    </row>
    <row r="929" spans="1:5" ht="15" customHeight="1" x14ac:dyDescent="0.2">
      <c r="A929" s="49"/>
      <c r="B929" s="66"/>
      <c r="C929" s="51">
        <v>2143</v>
      </c>
      <c r="D929" s="88" t="s">
        <v>87</v>
      </c>
      <c r="E929" s="132">
        <v>-325000</v>
      </c>
    </row>
    <row r="930" spans="1:5" ht="15" customHeight="1" x14ac:dyDescent="0.2">
      <c r="A930" s="49"/>
      <c r="B930" s="66"/>
      <c r="C930" s="51">
        <v>2143</v>
      </c>
      <c r="D930" s="52" t="s">
        <v>127</v>
      </c>
      <c r="E930" s="132">
        <v>-125000</v>
      </c>
    </row>
    <row r="931" spans="1:5" ht="15" customHeight="1" x14ac:dyDescent="0.2">
      <c r="A931" s="49"/>
      <c r="B931" s="66"/>
      <c r="C931" s="51">
        <v>2143</v>
      </c>
      <c r="D931" s="126" t="s">
        <v>113</v>
      </c>
      <c r="E931" s="132">
        <v>450000</v>
      </c>
    </row>
    <row r="932" spans="1:5" ht="15" customHeight="1" x14ac:dyDescent="0.2">
      <c r="A932" s="94"/>
      <c r="B932" s="94"/>
      <c r="C932" s="55" t="s">
        <v>52</v>
      </c>
      <c r="D932" s="126"/>
      <c r="E932" s="57">
        <f>SUM(E929:E931)</f>
        <v>0</v>
      </c>
    </row>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7" t="s">
        <v>194</v>
      </c>
    </row>
    <row r="939" spans="1:5" ht="15" customHeight="1" x14ac:dyDescent="0.2">
      <c r="A939" s="188" t="s">
        <v>187</v>
      </c>
      <c r="B939" s="188"/>
      <c r="C939" s="188"/>
      <c r="D939" s="188"/>
      <c r="E939" s="188"/>
    </row>
    <row r="940" spans="1:5" ht="15" customHeight="1" x14ac:dyDescent="0.2">
      <c r="A940" s="188"/>
      <c r="B940" s="188"/>
      <c r="C940" s="188"/>
      <c r="D940" s="188"/>
      <c r="E940" s="188"/>
    </row>
    <row r="941" spans="1:5" ht="15" customHeight="1" x14ac:dyDescent="0.2">
      <c r="A941" s="185" t="s">
        <v>195</v>
      </c>
      <c r="B941" s="185"/>
      <c r="C941" s="185"/>
      <c r="D941" s="185"/>
      <c r="E941" s="185"/>
    </row>
    <row r="942" spans="1:5" ht="15" customHeight="1" x14ac:dyDescent="0.2">
      <c r="A942" s="185"/>
      <c r="B942" s="185"/>
      <c r="C942" s="185"/>
      <c r="D942" s="185"/>
      <c r="E942" s="185"/>
    </row>
    <row r="943" spans="1:5" ht="15" customHeight="1" x14ac:dyDescent="0.2">
      <c r="A943" s="185"/>
      <c r="B943" s="185"/>
      <c r="C943" s="185"/>
      <c r="D943" s="185"/>
      <c r="E943" s="185"/>
    </row>
    <row r="944" spans="1:5" ht="15" customHeight="1" x14ac:dyDescent="0.2">
      <c r="A944" s="185"/>
      <c r="B944" s="185"/>
      <c r="C944" s="185"/>
      <c r="D944" s="185"/>
      <c r="E944" s="185"/>
    </row>
    <row r="945" spans="1:5" ht="15" customHeight="1" x14ac:dyDescent="0.2">
      <c r="A945" s="185"/>
      <c r="B945" s="185"/>
      <c r="C945" s="185"/>
      <c r="D945" s="185"/>
      <c r="E945" s="185"/>
    </row>
    <row r="946" spans="1:5" ht="15" customHeight="1" x14ac:dyDescent="0.2">
      <c r="A946" s="185"/>
      <c r="B946" s="185"/>
      <c r="C946" s="185"/>
      <c r="D946" s="185"/>
      <c r="E946" s="185"/>
    </row>
    <row r="947" spans="1:5" ht="15" customHeight="1" x14ac:dyDescent="0.2">
      <c r="A947" s="40"/>
      <c r="B947" s="150"/>
      <c r="C947" s="152"/>
      <c r="D947" s="40"/>
      <c r="E947" s="153"/>
    </row>
    <row r="948" spans="1:5" ht="15" customHeight="1" x14ac:dyDescent="0.25">
      <c r="A948" s="39" t="s">
        <v>16</v>
      </c>
      <c r="B948" s="40"/>
      <c r="C948" s="40"/>
      <c r="D948" s="40"/>
      <c r="E948" s="59"/>
    </row>
    <row r="949" spans="1:5" ht="15" customHeight="1" x14ac:dyDescent="0.2">
      <c r="A949" s="41" t="s">
        <v>179</v>
      </c>
      <c r="B949" s="40"/>
      <c r="C949" s="40"/>
      <c r="D949" s="40"/>
      <c r="E949" s="42" t="s">
        <v>180</v>
      </c>
    </row>
    <row r="950" spans="1:5" ht="15" customHeight="1" x14ac:dyDescent="0.2">
      <c r="A950" s="41"/>
      <c r="B950" s="59"/>
      <c r="C950" s="40"/>
      <c r="D950" s="40"/>
      <c r="E950" s="44"/>
    </row>
    <row r="951" spans="1:5" ht="15" customHeight="1" x14ac:dyDescent="0.2">
      <c r="A951" s="45"/>
      <c r="B951" s="45"/>
      <c r="C951" s="47" t="s">
        <v>48</v>
      </c>
      <c r="D951" s="64" t="s">
        <v>55</v>
      </c>
      <c r="E951" s="63" t="s">
        <v>50</v>
      </c>
    </row>
    <row r="952" spans="1:5" ht="15" customHeight="1" x14ac:dyDescent="0.2">
      <c r="A952" s="49"/>
      <c r="B952" s="66"/>
      <c r="C952" s="51">
        <v>2143</v>
      </c>
      <c r="D952" s="88" t="s">
        <v>87</v>
      </c>
      <c r="E952" s="132">
        <v>-100000</v>
      </c>
    </row>
    <row r="953" spans="1:5" ht="15" customHeight="1" x14ac:dyDescent="0.2">
      <c r="A953" s="49"/>
      <c r="B953" s="66"/>
      <c r="C953" s="51">
        <v>6113</v>
      </c>
      <c r="D953" s="88" t="s">
        <v>87</v>
      </c>
      <c r="E953" s="132">
        <v>100000</v>
      </c>
    </row>
    <row r="954" spans="1:5" ht="15" customHeight="1" x14ac:dyDescent="0.2">
      <c r="A954" s="94"/>
      <c r="B954" s="94"/>
      <c r="C954" s="55" t="s">
        <v>52</v>
      </c>
      <c r="D954" s="126"/>
      <c r="E954" s="57">
        <f>SUM(E952:E953)</f>
        <v>0</v>
      </c>
    </row>
    <row r="955" spans="1:5" ht="15" customHeight="1" x14ac:dyDescent="0.2"/>
    <row r="956" spans="1:5" ht="15" customHeight="1" x14ac:dyDescent="0.2"/>
    <row r="957" spans="1:5" ht="15" customHeight="1" x14ac:dyDescent="0.25">
      <c r="A957" s="37" t="s">
        <v>196</v>
      </c>
    </row>
    <row r="958" spans="1:5" ht="15" customHeight="1" x14ac:dyDescent="0.2">
      <c r="A958" s="188" t="s">
        <v>197</v>
      </c>
      <c r="B958" s="188"/>
      <c r="C958" s="188"/>
      <c r="D958" s="188"/>
      <c r="E958" s="188"/>
    </row>
    <row r="959" spans="1:5" ht="15" customHeight="1" x14ac:dyDescent="0.2">
      <c r="A959" s="188"/>
      <c r="B959" s="188"/>
      <c r="C959" s="188"/>
      <c r="D959" s="188"/>
      <c r="E959" s="188"/>
    </row>
    <row r="960" spans="1:5" ht="15" customHeight="1" x14ac:dyDescent="0.2">
      <c r="A960" s="185" t="s">
        <v>198</v>
      </c>
      <c r="B960" s="185"/>
      <c r="C960" s="185"/>
      <c r="D960" s="185"/>
      <c r="E960" s="185"/>
    </row>
    <row r="961" spans="1:5" ht="15" customHeight="1" x14ac:dyDescent="0.2">
      <c r="A961" s="185"/>
      <c r="B961" s="185"/>
      <c r="C961" s="185"/>
      <c r="D961" s="185"/>
      <c r="E961" s="185"/>
    </row>
    <row r="962" spans="1:5" ht="15" customHeight="1" x14ac:dyDescent="0.2">
      <c r="A962" s="185"/>
      <c r="B962" s="185"/>
      <c r="C962" s="185"/>
      <c r="D962" s="185"/>
      <c r="E962" s="185"/>
    </row>
    <row r="963" spans="1:5" ht="15" customHeight="1" x14ac:dyDescent="0.2">
      <c r="A963" s="185"/>
      <c r="B963" s="185"/>
      <c r="C963" s="185"/>
      <c r="D963" s="185"/>
      <c r="E963" s="185"/>
    </row>
    <row r="964" spans="1:5" ht="15" customHeight="1" x14ac:dyDescent="0.2">
      <c r="A964" s="185"/>
      <c r="B964" s="185"/>
      <c r="C964" s="185"/>
      <c r="D964" s="185"/>
      <c r="E964" s="185"/>
    </row>
    <row r="965" spans="1:5" ht="15" customHeight="1" x14ac:dyDescent="0.2">
      <c r="A965" s="185"/>
      <c r="B965" s="185"/>
      <c r="C965" s="185"/>
      <c r="D965" s="185"/>
      <c r="E965" s="185"/>
    </row>
    <row r="966" spans="1:5" ht="15" customHeight="1" x14ac:dyDescent="0.2">
      <c r="A966" s="40"/>
      <c r="B966" s="150"/>
      <c r="C966" s="152"/>
      <c r="D966" s="40"/>
      <c r="E966" s="153"/>
    </row>
    <row r="967" spans="1:5" ht="15" customHeight="1" x14ac:dyDescent="0.25">
      <c r="A967" s="58" t="s">
        <v>16</v>
      </c>
      <c r="B967" s="54"/>
      <c r="C967" s="54"/>
      <c r="D967" s="59"/>
      <c r="E967" s="59"/>
    </row>
    <row r="968" spans="1:5" ht="15" customHeight="1" x14ac:dyDescent="0.2">
      <c r="A968" s="85" t="s">
        <v>184</v>
      </c>
      <c r="B968" s="54"/>
      <c r="C968" s="54"/>
      <c r="D968" s="54"/>
      <c r="E968" s="78" t="s">
        <v>185</v>
      </c>
    </row>
    <row r="969" spans="1:5" ht="15" customHeight="1" x14ac:dyDescent="0.2">
      <c r="A969" s="60"/>
      <c r="B969" s="61"/>
      <c r="C969" s="54"/>
      <c r="D969" s="60"/>
      <c r="E969" s="62"/>
    </row>
    <row r="970" spans="1:5" ht="15" customHeight="1" x14ac:dyDescent="0.2">
      <c r="C970" s="63" t="s">
        <v>48</v>
      </c>
      <c r="D970" s="64" t="s">
        <v>55</v>
      </c>
      <c r="E970" s="63" t="s">
        <v>50</v>
      </c>
    </row>
    <row r="971" spans="1:5" ht="15" customHeight="1" x14ac:dyDescent="0.2">
      <c r="C971" s="67">
        <v>6172</v>
      </c>
      <c r="D971" s="88" t="s">
        <v>87</v>
      </c>
      <c r="E971" s="69">
        <v>-350000</v>
      </c>
    </row>
    <row r="972" spans="1:5" ht="15" customHeight="1" x14ac:dyDescent="0.2">
      <c r="C972" s="67">
        <v>6172</v>
      </c>
      <c r="D972" s="88" t="s">
        <v>140</v>
      </c>
      <c r="E972" s="69">
        <v>350000</v>
      </c>
    </row>
    <row r="973" spans="1:5" ht="15" customHeight="1" x14ac:dyDescent="0.2">
      <c r="C973" s="71" t="s">
        <v>52</v>
      </c>
      <c r="D973" s="72"/>
      <c r="E973" s="73">
        <f>SUM(E971:E972)</f>
        <v>0</v>
      </c>
    </row>
    <row r="974" spans="1:5" ht="15" customHeight="1" x14ac:dyDescent="0.2"/>
    <row r="975" spans="1:5" ht="15" customHeight="1" x14ac:dyDescent="0.2"/>
    <row r="976" spans="1:5" ht="15" customHeight="1" x14ac:dyDescent="0.25">
      <c r="A976" s="37" t="s">
        <v>199</v>
      </c>
    </row>
    <row r="977" spans="1:5" ht="15" customHeight="1" x14ac:dyDescent="0.2">
      <c r="A977" s="188" t="s">
        <v>200</v>
      </c>
      <c r="B977" s="188"/>
      <c r="C977" s="188"/>
      <c r="D977" s="188"/>
      <c r="E977" s="188"/>
    </row>
    <row r="978" spans="1:5" ht="15" customHeight="1" x14ac:dyDescent="0.2">
      <c r="A978" s="188"/>
      <c r="B978" s="188"/>
      <c r="C978" s="188"/>
      <c r="D978" s="188"/>
      <c r="E978" s="188"/>
    </row>
    <row r="979" spans="1:5" ht="15" customHeight="1" x14ac:dyDescent="0.2">
      <c r="A979" s="185" t="s">
        <v>201</v>
      </c>
      <c r="B979" s="185"/>
      <c r="C979" s="185"/>
      <c r="D979" s="185"/>
      <c r="E979" s="185"/>
    </row>
    <row r="980" spans="1:5" ht="15" customHeight="1" x14ac:dyDescent="0.2">
      <c r="A980" s="185"/>
      <c r="B980" s="185"/>
      <c r="C980" s="185"/>
      <c r="D980" s="185"/>
      <c r="E980" s="185"/>
    </row>
    <row r="981" spans="1:5" ht="15" customHeight="1" x14ac:dyDescent="0.2">
      <c r="A981" s="185"/>
      <c r="B981" s="185"/>
      <c r="C981" s="185"/>
      <c r="D981" s="185"/>
      <c r="E981" s="185"/>
    </row>
    <row r="982" spans="1:5" ht="15" customHeight="1" x14ac:dyDescent="0.2">
      <c r="A982" s="185"/>
      <c r="B982" s="185"/>
      <c r="C982" s="185"/>
      <c r="D982" s="185"/>
      <c r="E982" s="185"/>
    </row>
    <row r="983" spans="1:5" ht="15" customHeight="1" x14ac:dyDescent="0.2">
      <c r="A983" s="185"/>
      <c r="B983" s="185"/>
      <c r="C983" s="185"/>
      <c r="D983" s="185"/>
      <c r="E983" s="185"/>
    </row>
    <row r="984" spans="1:5" ht="15" customHeight="1" x14ac:dyDescent="0.2">
      <c r="A984" s="40"/>
      <c r="B984" s="150"/>
      <c r="C984" s="152"/>
      <c r="D984" s="40"/>
      <c r="E984" s="153"/>
    </row>
    <row r="985" spans="1:5" ht="15" customHeight="1" x14ac:dyDescent="0.2">
      <c r="A985" s="40"/>
      <c r="B985" s="150"/>
      <c r="C985" s="152"/>
      <c r="D985" s="40"/>
      <c r="E985" s="153"/>
    </row>
    <row r="986" spans="1:5" ht="15" customHeight="1" x14ac:dyDescent="0.2">
      <c r="A986" s="40"/>
      <c r="B986" s="150"/>
      <c r="C986" s="152"/>
      <c r="D986" s="40"/>
      <c r="E986" s="153"/>
    </row>
    <row r="987" spans="1:5" ht="15" customHeight="1" x14ac:dyDescent="0.2">
      <c r="A987" s="40"/>
      <c r="B987" s="150"/>
      <c r="C987" s="152"/>
      <c r="D987" s="40"/>
      <c r="E987" s="153"/>
    </row>
    <row r="988" spans="1:5" ht="15" customHeight="1" x14ac:dyDescent="0.2">
      <c r="A988" s="40"/>
      <c r="B988" s="150"/>
      <c r="C988" s="152"/>
      <c r="D988" s="40"/>
      <c r="E988" s="153"/>
    </row>
    <row r="989" spans="1:5" ht="15" customHeight="1" x14ac:dyDescent="0.2">
      <c r="A989" s="40"/>
      <c r="B989" s="150"/>
      <c r="C989" s="152"/>
      <c r="D989" s="40"/>
      <c r="E989" s="153"/>
    </row>
    <row r="990" spans="1:5" ht="15" customHeight="1" x14ac:dyDescent="0.25">
      <c r="A990" s="39" t="s">
        <v>16</v>
      </c>
      <c r="B990" s="40"/>
      <c r="C990" s="40"/>
      <c r="D990" s="40"/>
      <c r="E990" s="59"/>
    </row>
    <row r="991" spans="1:5" ht="15" customHeight="1" x14ac:dyDescent="0.2">
      <c r="A991" s="41" t="s">
        <v>202</v>
      </c>
      <c r="B991" s="40"/>
      <c r="C991" s="40"/>
      <c r="D991" s="40"/>
      <c r="E991" s="42" t="s">
        <v>203</v>
      </c>
    </row>
    <row r="992" spans="1:5" ht="15" customHeight="1" x14ac:dyDescent="0.2">
      <c r="A992" s="41"/>
      <c r="B992" s="59"/>
      <c r="C992" s="40"/>
      <c r="D992" s="40"/>
      <c r="E992" s="44"/>
    </row>
    <row r="993" spans="1:5" ht="15" customHeight="1" x14ac:dyDescent="0.2">
      <c r="A993" s="45"/>
      <c r="B993" s="45"/>
      <c r="C993" s="47" t="s">
        <v>48</v>
      </c>
      <c r="D993" s="64" t="s">
        <v>55</v>
      </c>
      <c r="E993" s="63" t="s">
        <v>50</v>
      </c>
    </row>
    <row r="994" spans="1:5" ht="15" customHeight="1" x14ac:dyDescent="0.2">
      <c r="A994" s="49"/>
      <c r="B994" s="66"/>
      <c r="C994" s="51">
        <v>6172</v>
      </c>
      <c r="D994" s="88" t="s">
        <v>87</v>
      </c>
      <c r="E994" s="132">
        <v>-853000</v>
      </c>
    </row>
    <row r="995" spans="1:5" ht="15" customHeight="1" x14ac:dyDescent="0.2">
      <c r="A995" s="49"/>
      <c r="B995" s="66"/>
      <c r="C995" s="51">
        <v>6172</v>
      </c>
      <c r="D995" s="88" t="s">
        <v>140</v>
      </c>
      <c r="E995" s="132">
        <v>853000</v>
      </c>
    </row>
    <row r="996" spans="1:5" ht="15" customHeight="1" x14ac:dyDescent="0.2">
      <c r="A996" s="94"/>
      <c r="B996" s="94"/>
      <c r="C996" s="55" t="s">
        <v>52</v>
      </c>
      <c r="D996" s="126"/>
      <c r="E996" s="57">
        <f>SUM(E994:E995)</f>
        <v>0</v>
      </c>
    </row>
    <row r="997" spans="1:5" ht="15" customHeight="1" x14ac:dyDescent="0.2"/>
    <row r="998" spans="1:5" ht="15" customHeight="1" x14ac:dyDescent="0.2"/>
    <row r="999" spans="1:5" ht="15" customHeight="1" x14ac:dyDescent="0.25">
      <c r="A999" s="37" t="s">
        <v>204</v>
      </c>
    </row>
    <row r="1000" spans="1:5" ht="15" customHeight="1" x14ac:dyDescent="0.2">
      <c r="A1000" s="188" t="s">
        <v>200</v>
      </c>
      <c r="B1000" s="188"/>
      <c r="C1000" s="188"/>
      <c r="D1000" s="188"/>
      <c r="E1000" s="188"/>
    </row>
    <row r="1001" spans="1:5" ht="15" customHeight="1" x14ac:dyDescent="0.2">
      <c r="A1001" s="188"/>
      <c r="B1001" s="188"/>
      <c r="C1001" s="188"/>
      <c r="D1001" s="188"/>
      <c r="E1001" s="188"/>
    </row>
    <row r="1002" spans="1:5" ht="15" customHeight="1" x14ac:dyDescent="0.2">
      <c r="A1002" s="185" t="s">
        <v>205</v>
      </c>
      <c r="B1002" s="185"/>
      <c r="C1002" s="185"/>
      <c r="D1002" s="185"/>
      <c r="E1002" s="185"/>
    </row>
    <row r="1003" spans="1:5" ht="15" customHeight="1" x14ac:dyDescent="0.2">
      <c r="A1003" s="185"/>
      <c r="B1003" s="185"/>
      <c r="C1003" s="185"/>
      <c r="D1003" s="185"/>
      <c r="E1003" s="185"/>
    </row>
    <row r="1004" spans="1:5" ht="15" customHeight="1" x14ac:dyDescent="0.2">
      <c r="A1004" s="185"/>
      <c r="B1004" s="185"/>
      <c r="C1004" s="185"/>
      <c r="D1004" s="185"/>
      <c r="E1004" s="185"/>
    </row>
    <row r="1005" spans="1:5" ht="15" customHeight="1" x14ac:dyDescent="0.2">
      <c r="A1005" s="185"/>
      <c r="B1005" s="185"/>
      <c r="C1005" s="185"/>
      <c r="D1005" s="185"/>
      <c r="E1005" s="185"/>
    </row>
    <row r="1006" spans="1:5" ht="15" customHeight="1" x14ac:dyDescent="0.2">
      <c r="A1006" s="185"/>
      <c r="B1006" s="185"/>
      <c r="C1006" s="185"/>
      <c r="D1006" s="185"/>
      <c r="E1006" s="185"/>
    </row>
    <row r="1007" spans="1:5" ht="15" customHeight="1" x14ac:dyDescent="0.2">
      <c r="A1007" s="40"/>
      <c r="B1007" s="150"/>
      <c r="C1007" s="152"/>
      <c r="D1007" s="40"/>
      <c r="E1007" s="153"/>
    </row>
    <row r="1008" spans="1:5" ht="15" customHeight="1" x14ac:dyDescent="0.25">
      <c r="A1008" s="39" t="s">
        <v>16</v>
      </c>
      <c r="B1008" s="40"/>
      <c r="C1008" s="40"/>
      <c r="D1008" s="40"/>
      <c r="E1008" s="59"/>
    </row>
    <row r="1009" spans="1:5" ht="15" customHeight="1" x14ac:dyDescent="0.2">
      <c r="A1009" s="41" t="s">
        <v>202</v>
      </c>
      <c r="B1009" s="40"/>
      <c r="C1009" s="40"/>
      <c r="D1009" s="40"/>
      <c r="E1009" s="42" t="s">
        <v>203</v>
      </c>
    </row>
    <row r="1010" spans="1:5" ht="15" customHeight="1" x14ac:dyDescent="0.2">
      <c r="A1010" s="41"/>
      <c r="B1010" s="59"/>
      <c r="C1010" s="40"/>
      <c r="D1010" s="40"/>
      <c r="E1010" s="44"/>
    </row>
    <row r="1011" spans="1:5" ht="15" customHeight="1" x14ac:dyDescent="0.2">
      <c r="A1011" s="45"/>
      <c r="B1011" s="45"/>
      <c r="C1011" s="47" t="s">
        <v>48</v>
      </c>
      <c r="D1011" s="64" t="s">
        <v>55</v>
      </c>
      <c r="E1011" s="63" t="s">
        <v>50</v>
      </c>
    </row>
    <row r="1012" spans="1:5" ht="15" customHeight="1" x14ac:dyDescent="0.2">
      <c r="A1012" s="49"/>
      <c r="B1012" s="66"/>
      <c r="C1012" s="51">
        <v>6172</v>
      </c>
      <c r="D1012" s="88" t="s">
        <v>87</v>
      </c>
      <c r="E1012" s="132">
        <v>-2800000</v>
      </c>
    </row>
    <row r="1013" spans="1:5" ht="15" customHeight="1" x14ac:dyDescent="0.2">
      <c r="A1013" s="49"/>
      <c r="B1013" s="66"/>
      <c r="C1013" s="51">
        <v>6172</v>
      </c>
      <c r="D1013" s="88" t="s">
        <v>140</v>
      </c>
      <c r="E1013" s="132">
        <v>2800000</v>
      </c>
    </row>
    <row r="1014" spans="1:5" ht="15" customHeight="1" x14ac:dyDescent="0.2">
      <c r="A1014" s="94"/>
      <c r="B1014" s="94"/>
      <c r="C1014" s="55" t="s">
        <v>52</v>
      </c>
      <c r="D1014" s="126"/>
      <c r="E1014" s="57">
        <f>SUM(E1012:E1013)</f>
        <v>0</v>
      </c>
    </row>
    <row r="1015" spans="1:5" ht="15" customHeight="1" x14ac:dyDescent="0.2"/>
    <row r="1016" spans="1:5" ht="15" customHeight="1" x14ac:dyDescent="0.2"/>
    <row r="1017" spans="1:5" ht="15" customHeight="1" x14ac:dyDescent="0.25">
      <c r="A1017" s="37" t="s">
        <v>206</v>
      </c>
    </row>
    <row r="1018" spans="1:5" ht="15" customHeight="1" x14ac:dyDescent="0.2">
      <c r="A1018" s="188" t="s">
        <v>207</v>
      </c>
      <c r="B1018" s="188"/>
      <c r="C1018" s="188"/>
      <c r="D1018" s="188"/>
      <c r="E1018" s="188"/>
    </row>
    <row r="1019" spans="1:5" ht="15" customHeight="1" x14ac:dyDescent="0.2">
      <c r="A1019" s="188"/>
      <c r="B1019" s="188"/>
      <c r="C1019" s="188"/>
      <c r="D1019" s="188"/>
      <c r="E1019" s="188"/>
    </row>
    <row r="1020" spans="1:5" ht="15" customHeight="1" x14ac:dyDescent="0.2">
      <c r="A1020" s="185" t="s">
        <v>208</v>
      </c>
      <c r="B1020" s="185"/>
      <c r="C1020" s="185"/>
      <c r="D1020" s="185"/>
      <c r="E1020" s="185"/>
    </row>
    <row r="1021" spans="1:5" ht="15" customHeight="1" x14ac:dyDescent="0.2">
      <c r="A1021" s="185"/>
      <c r="B1021" s="185"/>
      <c r="C1021" s="185"/>
      <c r="D1021" s="185"/>
      <c r="E1021" s="185"/>
    </row>
    <row r="1022" spans="1:5" ht="15" customHeight="1" x14ac:dyDescent="0.2">
      <c r="A1022" s="185"/>
      <c r="B1022" s="185"/>
      <c r="C1022" s="185"/>
      <c r="D1022" s="185"/>
      <c r="E1022" s="185"/>
    </row>
    <row r="1023" spans="1:5" ht="15" customHeight="1" x14ac:dyDescent="0.2">
      <c r="A1023" s="185"/>
      <c r="B1023" s="185"/>
      <c r="C1023" s="185"/>
      <c r="D1023" s="185"/>
      <c r="E1023" s="185"/>
    </row>
    <row r="1024" spans="1:5" ht="15" customHeight="1" x14ac:dyDescent="0.2">
      <c r="A1024" s="185"/>
      <c r="B1024" s="185"/>
      <c r="C1024" s="185"/>
      <c r="D1024" s="185"/>
      <c r="E1024" s="185"/>
    </row>
    <row r="1025" spans="1:5" ht="15" customHeight="1" x14ac:dyDescent="0.2">
      <c r="A1025" s="185"/>
      <c r="B1025" s="185"/>
      <c r="C1025" s="185"/>
      <c r="D1025" s="185"/>
      <c r="E1025" s="185"/>
    </row>
    <row r="1026" spans="1:5" ht="15" customHeight="1" x14ac:dyDescent="0.2"/>
    <row r="1027" spans="1:5" ht="15" customHeight="1" x14ac:dyDescent="0.25">
      <c r="A1027" s="58" t="s">
        <v>16</v>
      </c>
      <c r="B1027" s="54"/>
      <c r="C1027" s="54"/>
      <c r="D1027" s="54"/>
      <c r="E1027" s="54"/>
    </row>
    <row r="1028" spans="1:5" ht="15" customHeight="1" x14ac:dyDescent="0.2">
      <c r="A1028" s="85" t="s">
        <v>53</v>
      </c>
      <c r="B1028" s="54"/>
      <c r="C1028" s="54"/>
      <c r="D1028" s="54"/>
      <c r="E1028" s="78" t="s">
        <v>54</v>
      </c>
    </row>
    <row r="1029" spans="1:5" ht="15" customHeight="1" x14ac:dyDescent="0.25">
      <c r="A1029" s="60"/>
      <c r="B1029" s="58"/>
      <c r="C1029" s="54"/>
      <c r="D1029" s="54"/>
      <c r="E1029" s="86"/>
    </row>
    <row r="1030" spans="1:5" ht="15" customHeight="1" x14ac:dyDescent="0.2">
      <c r="A1030" s="46"/>
      <c r="B1030" s="45"/>
      <c r="C1030" s="63" t="s">
        <v>48</v>
      </c>
      <c r="D1030" s="64" t="s">
        <v>55</v>
      </c>
      <c r="E1030" s="63" t="s">
        <v>50</v>
      </c>
    </row>
    <row r="1031" spans="1:5" ht="15" customHeight="1" x14ac:dyDescent="0.2">
      <c r="A1031" s="87"/>
      <c r="B1031" s="50"/>
      <c r="C1031" s="67">
        <v>6409</v>
      </c>
      <c r="D1031" s="88" t="s">
        <v>56</v>
      </c>
      <c r="E1031" s="69">
        <f>-5728423.26-8893.01</f>
        <v>-5737316.2699999996</v>
      </c>
    </row>
    <row r="1032" spans="1:5" ht="15" customHeight="1" x14ac:dyDescent="0.2">
      <c r="A1032" s="70"/>
      <c r="B1032" s="89"/>
      <c r="C1032" s="71" t="s">
        <v>52</v>
      </c>
      <c r="D1032" s="72"/>
      <c r="E1032" s="73">
        <f>SUM(E1031:E1031)</f>
        <v>-5737316.2699999996</v>
      </c>
    </row>
    <row r="1033" spans="1:5" ht="15" customHeight="1" x14ac:dyDescent="0.2"/>
    <row r="1034" spans="1:5" ht="15" customHeight="1" x14ac:dyDescent="0.25">
      <c r="A1034" s="58" t="s">
        <v>16</v>
      </c>
      <c r="B1034" s="76"/>
      <c r="C1034" s="54"/>
      <c r="D1034" s="54"/>
      <c r="E1034" s="59"/>
    </row>
    <row r="1035" spans="1:5" ht="15" customHeight="1" x14ac:dyDescent="0.2">
      <c r="A1035" s="85" t="s">
        <v>53</v>
      </c>
      <c r="B1035" s="76"/>
      <c r="C1035" s="54"/>
      <c r="D1035" s="54"/>
      <c r="E1035" t="s">
        <v>54</v>
      </c>
    </row>
    <row r="1036" spans="1:5" ht="15" customHeight="1" x14ac:dyDescent="0.2">
      <c r="A1036" s="85"/>
      <c r="B1036" s="76"/>
      <c r="C1036" s="54"/>
      <c r="D1036" s="54"/>
    </row>
    <row r="1037" spans="1:5" ht="15" customHeight="1" x14ac:dyDescent="0.2">
      <c r="A1037" s="85"/>
      <c r="B1037" s="76"/>
      <c r="C1037" s="47" t="s">
        <v>48</v>
      </c>
      <c r="D1037" s="48" t="s">
        <v>49</v>
      </c>
      <c r="E1037" s="80" t="s">
        <v>50</v>
      </c>
    </row>
    <row r="1038" spans="1:5" ht="15" customHeight="1" x14ac:dyDescent="0.2">
      <c r="A1038" s="85"/>
      <c r="B1038" s="76"/>
      <c r="C1038" s="129"/>
      <c r="D1038" s="52" t="s">
        <v>105</v>
      </c>
      <c r="E1038" s="69">
        <v>5737316.2699999996</v>
      </c>
    </row>
    <row r="1039" spans="1:5" ht="15" customHeight="1" x14ac:dyDescent="0.2">
      <c r="A1039" s="85"/>
      <c r="B1039" s="76"/>
      <c r="C1039" s="55" t="s">
        <v>52</v>
      </c>
      <c r="D1039" s="56"/>
      <c r="E1039" s="95">
        <f>SUM(E1038:E1038)</f>
        <v>5737316.2699999996</v>
      </c>
    </row>
    <row r="1040" spans="1:5" ht="15" customHeight="1" x14ac:dyDescent="0.2"/>
    <row r="1041" spans="1:5" ht="15" customHeight="1" x14ac:dyDescent="0.2"/>
    <row r="1042" spans="1:5" ht="15" customHeight="1" x14ac:dyDescent="0.25">
      <c r="A1042" s="37" t="s">
        <v>209</v>
      </c>
    </row>
    <row r="1043" spans="1:5" ht="15" customHeight="1" x14ac:dyDescent="0.2">
      <c r="A1043" s="188" t="s">
        <v>210</v>
      </c>
      <c r="B1043" s="188"/>
      <c r="C1043" s="188"/>
      <c r="D1043" s="188"/>
      <c r="E1043" s="188"/>
    </row>
    <row r="1044" spans="1:5" ht="15" customHeight="1" x14ac:dyDescent="0.2">
      <c r="A1044" s="188"/>
      <c r="B1044" s="188"/>
      <c r="C1044" s="188"/>
      <c r="D1044" s="188"/>
      <c r="E1044" s="188"/>
    </row>
    <row r="1045" spans="1:5" ht="15" customHeight="1" x14ac:dyDescent="0.2">
      <c r="A1045" s="187" t="s">
        <v>211</v>
      </c>
      <c r="B1045" s="187"/>
      <c r="C1045" s="187"/>
      <c r="D1045" s="187"/>
      <c r="E1045" s="187"/>
    </row>
    <row r="1046" spans="1:5" ht="15" customHeight="1" x14ac:dyDescent="0.2">
      <c r="A1046" s="187"/>
      <c r="B1046" s="187"/>
      <c r="C1046" s="187"/>
      <c r="D1046" s="187"/>
      <c r="E1046" s="187"/>
    </row>
    <row r="1047" spans="1:5" ht="15" customHeight="1" x14ac:dyDescent="0.2">
      <c r="A1047" s="187"/>
      <c r="B1047" s="187"/>
      <c r="C1047" s="187"/>
      <c r="D1047" s="187"/>
      <c r="E1047" s="187"/>
    </row>
    <row r="1048" spans="1:5" ht="15" customHeight="1" x14ac:dyDescent="0.2">
      <c r="A1048" s="187"/>
      <c r="B1048" s="187"/>
      <c r="C1048" s="187"/>
      <c r="D1048" s="187"/>
      <c r="E1048" s="187"/>
    </row>
    <row r="1049" spans="1:5" ht="15" customHeight="1" x14ac:dyDescent="0.2">
      <c r="A1049" s="187"/>
      <c r="B1049" s="187"/>
      <c r="C1049" s="187"/>
      <c r="D1049" s="187"/>
      <c r="E1049" s="187"/>
    </row>
    <row r="1050" spans="1:5" ht="15" customHeight="1" x14ac:dyDescent="0.2">
      <c r="A1050" s="187"/>
      <c r="B1050" s="187"/>
      <c r="C1050" s="187"/>
      <c r="D1050" s="187"/>
      <c r="E1050" s="187"/>
    </row>
    <row r="1051" spans="1:5" ht="15" customHeight="1" x14ac:dyDescent="0.2">
      <c r="A1051" s="187"/>
      <c r="B1051" s="187"/>
      <c r="C1051" s="187"/>
      <c r="D1051" s="187"/>
      <c r="E1051" s="187"/>
    </row>
    <row r="1052" spans="1:5" ht="15" customHeight="1" x14ac:dyDescent="0.2">
      <c r="A1052" s="187"/>
      <c r="B1052" s="187"/>
      <c r="C1052" s="187"/>
      <c r="D1052" s="187"/>
      <c r="E1052" s="187"/>
    </row>
    <row r="1053" spans="1:5" ht="15" customHeight="1" x14ac:dyDescent="0.2">
      <c r="A1053" s="187"/>
      <c r="B1053" s="187"/>
      <c r="C1053" s="187"/>
      <c r="D1053" s="187"/>
      <c r="E1053" s="187"/>
    </row>
    <row r="1054" spans="1:5" ht="15" customHeight="1" x14ac:dyDescent="0.2"/>
    <row r="1055" spans="1:5" ht="15" customHeight="1" x14ac:dyDescent="0.25">
      <c r="A1055" s="39" t="s">
        <v>16</v>
      </c>
      <c r="B1055" s="40"/>
      <c r="C1055" s="40"/>
      <c r="D1055" s="40"/>
      <c r="E1055" s="40"/>
    </row>
    <row r="1056" spans="1:5" ht="15" customHeight="1" x14ac:dyDescent="0.2">
      <c r="A1056" s="77" t="s">
        <v>59</v>
      </c>
      <c r="B1056" s="40"/>
      <c r="C1056" s="40"/>
      <c r="D1056" s="40"/>
      <c r="E1056" s="42" t="s">
        <v>212</v>
      </c>
    </row>
    <row r="1057" spans="1:5" ht="15" customHeight="1" x14ac:dyDescent="0.2">
      <c r="A1057" s="150"/>
      <c r="B1057" s="151"/>
      <c r="C1057" s="40"/>
      <c r="D1057" s="40"/>
      <c r="E1057" s="44"/>
    </row>
    <row r="1058" spans="1:5" ht="15" customHeight="1" x14ac:dyDescent="0.2">
      <c r="A1058" s="45"/>
      <c r="B1058" s="45"/>
      <c r="C1058" s="47" t="s">
        <v>48</v>
      </c>
      <c r="D1058" s="48" t="s">
        <v>55</v>
      </c>
      <c r="E1058" s="63" t="s">
        <v>50</v>
      </c>
    </row>
    <row r="1059" spans="1:5" ht="15" customHeight="1" x14ac:dyDescent="0.2">
      <c r="A1059" s="87"/>
      <c r="B1059" s="149"/>
      <c r="C1059" s="67">
        <v>3113</v>
      </c>
      <c r="D1059" s="126" t="s">
        <v>189</v>
      </c>
      <c r="E1059" s="69">
        <v>-487117</v>
      </c>
    </row>
    <row r="1060" spans="1:5" ht="15" customHeight="1" x14ac:dyDescent="0.2">
      <c r="A1060" s="87"/>
      <c r="B1060" s="149"/>
      <c r="C1060" s="67">
        <v>2219</v>
      </c>
      <c r="D1060" s="126" t="s">
        <v>113</v>
      </c>
      <c r="E1060" s="69">
        <f>-500000-500000</f>
        <v>-1000000</v>
      </c>
    </row>
    <row r="1061" spans="1:5" ht="15" customHeight="1" x14ac:dyDescent="0.2">
      <c r="A1061" s="87"/>
      <c r="B1061" s="149"/>
      <c r="C1061" s="67">
        <v>3113</v>
      </c>
      <c r="D1061" s="126" t="s">
        <v>113</v>
      </c>
      <c r="E1061" s="69">
        <f>-500000-500000</f>
        <v>-1000000</v>
      </c>
    </row>
    <row r="1062" spans="1:5" ht="15" customHeight="1" x14ac:dyDescent="0.2">
      <c r="A1062" s="87"/>
      <c r="B1062" s="149"/>
      <c r="C1062" s="67">
        <v>3632</v>
      </c>
      <c r="D1062" s="126" t="s">
        <v>113</v>
      </c>
      <c r="E1062" s="69">
        <v>-500000</v>
      </c>
    </row>
    <row r="1063" spans="1:5" ht="15" customHeight="1" x14ac:dyDescent="0.2">
      <c r="A1063" s="87"/>
      <c r="B1063" s="149"/>
      <c r="C1063" s="67">
        <v>3639</v>
      </c>
      <c r="D1063" s="126" t="s">
        <v>113</v>
      </c>
      <c r="E1063" s="69">
        <v>-300000</v>
      </c>
    </row>
    <row r="1064" spans="1:5" ht="15" customHeight="1" x14ac:dyDescent="0.2">
      <c r="A1064" s="87"/>
      <c r="B1064" s="149"/>
      <c r="C1064" s="67">
        <v>3636</v>
      </c>
      <c r="D1064" s="126" t="s">
        <v>189</v>
      </c>
      <c r="E1064" s="69">
        <v>440000</v>
      </c>
    </row>
    <row r="1065" spans="1:5" ht="15" customHeight="1" x14ac:dyDescent="0.2">
      <c r="A1065" s="87"/>
      <c r="B1065" s="149"/>
      <c r="C1065" s="67">
        <v>3639</v>
      </c>
      <c r="D1065" s="126" t="s">
        <v>189</v>
      </c>
      <c r="E1065" s="69">
        <f>350000+297117+125000</f>
        <v>772117</v>
      </c>
    </row>
    <row r="1066" spans="1:5" ht="15" customHeight="1" x14ac:dyDescent="0.2">
      <c r="A1066" s="87"/>
      <c r="B1066" s="149"/>
      <c r="C1066" s="67">
        <v>5512</v>
      </c>
      <c r="D1066" s="126" t="s">
        <v>189</v>
      </c>
      <c r="E1066" s="69">
        <v>500000</v>
      </c>
    </row>
    <row r="1067" spans="1:5" ht="15" customHeight="1" x14ac:dyDescent="0.2">
      <c r="A1067" s="87"/>
      <c r="B1067" s="149"/>
      <c r="C1067" s="67">
        <v>2321</v>
      </c>
      <c r="D1067" s="126" t="s">
        <v>113</v>
      </c>
      <c r="E1067" s="154">
        <v>175000</v>
      </c>
    </row>
    <row r="1068" spans="1:5" ht="15" customHeight="1" x14ac:dyDescent="0.2">
      <c r="A1068" s="87"/>
      <c r="B1068" s="149"/>
      <c r="C1068" s="67">
        <v>3619</v>
      </c>
      <c r="D1068" s="126" t="s">
        <v>113</v>
      </c>
      <c r="E1068" s="69">
        <v>350000</v>
      </c>
    </row>
    <row r="1069" spans="1:5" ht="15" customHeight="1" x14ac:dyDescent="0.2">
      <c r="A1069" s="87"/>
      <c r="B1069" s="149"/>
      <c r="C1069" s="67">
        <v>3632</v>
      </c>
      <c r="D1069" s="126" t="s">
        <v>113</v>
      </c>
      <c r="E1069" s="69">
        <v>500000</v>
      </c>
    </row>
    <row r="1070" spans="1:5" ht="15" customHeight="1" x14ac:dyDescent="0.2">
      <c r="A1070" s="87"/>
      <c r="B1070" s="149"/>
      <c r="C1070" s="67">
        <v>3636</v>
      </c>
      <c r="D1070" s="126" t="s">
        <v>113</v>
      </c>
      <c r="E1070" s="69">
        <f>250000+300000</f>
        <v>550000</v>
      </c>
    </row>
    <row r="1071" spans="1:5" ht="15" customHeight="1" x14ac:dyDescent="0.2">
      <c r="C1071" s="55" t="s">
        <v>52</v>
      </c>
      <c r="D1071" s="56"/>
      <c r="E1071" s="57">
        <f>SUM(E1059:E1070)</f>
        <v>0</v>
      </c>
    </row>
    <row r="1072" spans="1:5" ht="15" customHeight="1" x14ac:dyDescent="0.2"/>
    <row r="1073" spans="1:5" ht="15" customHeight="1" x14ac:dyDescent="0.2"/>
    <row r="1074" spans="1:5" ht="15" customHeight="1" x14ac:dyDescent="0.25">
      <c r="A1074" s="37" t="s">
        <v>213</v>
      </c>
    </row>
    <row r="1075" spans="1:5" ht="15" customHeight="1" x14ac:dyDescent="0.2">
      <c r="A1075" s="188" t="s">
        <v>214</v>
      </c>
      <c r="B1075" s="188"/>
      <c r="C1075" s="188"/>
      <c r="D1075" s="188"/>
      <c r="E1075" s="188"/>
    </row>
    <row r="1076" spans="1:5" ht="15" customHeight="1" x14ac:dyDescent="0.2">
      <c r="A1076" s="188"/>
      <c r="B1076" s="188"/>
      <c r="C1076" s="188"/>
      <c r="D1076" s="188"/>
      <c r="E1076" s="188"/>
    </row>
    <row r="1077" spans="1:5" ht="15" customHeight="1" x14ac:dyDescent="0.2">
      <c r="A1077" s="187" t="s">
        <v>215</v>
      </c>
      <c r="B1077" s="187"/>
      <c r="C1077" s="187"/>
      <c r="D1077" s="187"/>
      <c r="E1077" s="187"/>
    </row>
    <row r="1078" spans="1:5" ht="15" customHeight="1" x14ac:dyDescent="0.2">
      <c r="A1078" s="187"/>
      <c r="B1078" s="187"/>
      <c r="C1078" s="187"/>
      <c r="D1078" s="187"/>
      <c r="E1078" s="187"/>
    </row>
    <row r="1079" spans="1:5" ht="15" customHeight="1" x14ac:dyDescent="0.2">
      <c r="A1079" s="187"/>
      <c r="B1079" s="187"/>
      <c r="C1079" s="187"/>
      <c r="D1079" s="187"/>
      <c r="E1079" s="187"/>
    </row>
    <row r="1080" spans="1:5" ht="15" customHeight="1" x14ac:dyDescent="0.2">
      <c r="A1080" s="187"/>
      <c r="B1080" s="187"/>
      <c r="C1080" s="187"/>
      <c r="D1080" s="187"/>
      <c r="E1080" s="187"/>
    </row>
    <row r="1081" spans="1:5" ht="15" customHeight="1" x14ac:dyDescent="0.2">
      <c r="A1081" s="187"/>
      <c r="B1081" s="187"/>
      <c r="C1081" s="187"/>
      <c r="D1081" s="187"/>
      <c r="E1081" s="187"/>
    </row>
    <row r="1082" spans="1:5" ht="15" customHeight="1" x14ac:dyDescent="0.2">
      <c r="A1082" s="187"/>
      <c r="B1082" s="187"/>
      <c r="C1082" s="187"/>
      <c r="D1082" s="187"/>
      <c r="E1082" s="187"/>
    </row>
    <row r="1083" spans="1:5" ht="15" customHeight="1" x14ac:dyDescent="0.2">
      <c r="A1083" s="187"/>
      <c r="B1083" s="187"/>
      <c r="C1083" s="187"/>
      <c r="D1083" s="187"/>
      <c r="E1083" s="187"/>
    </row>
    <row r="1084" spans="1:5" ht="15" customHeight="1" x14ac:dyDescent="0.2">
      <c r="A1084" s="187"/>
      <c r="B1084" s="187"/>
      <c r="C1084" s="187"/>
      <c r="D1084" s="187"/>
      <c r="E1084" s="187"/>
    </row>
    <row r="1085" spans="1:5" ht="15" customHeight="1" x14ac:dyDescent="0.2"/>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39" t="s">
        <v>16</v>
      </c>
      <c r="B1094" s="40"/>
      <c r="C1094" s="40"/>
      <c r="D1094" s="40"/>
      <c r="E1094" s="40"/>
    </row>
    <row r="1095" spans="1:5" ht="15" customHeight="1" x14ac:dyDescent="0.2">
      <c r="A1095" s="41" t="s">
        <v>46</v>
      </c>
      <c r="B1095" s="40"/>
      <c r="C1095" s="40"/>
      <c r="D1095" s="40"/>
      <c r="E1095" s="42" t="s">
        <v>47</v>
      </c>
    </row>
    <row r="1096" spans="1:5" ht="15" customHeight="1" x14ac:dyDescent="0.2">
      <c r="A1096" s="150"/>
      <c r="B1096" s="151"/>
      <c r="C1096" s="40"/>
      <c r="D1096" s="40"/>
      <c r="E1096" s="44"/>
    </row>
    <row r="1097" spans="1:5" ht="15" customHeight="1" x14ac:dyDescent="0.2">
      <c r="A1097" s="45"/>
      <c r="B1097" s="45"/>
      <c r="C1097" s="47" t="s">
        <v>48</v>
      </c>
      <c r="D1097" s="48" t="s">
        <v>55</v>
      </c>
      <c r="E1097" s="63" t="s">
        <v>50</v>
      </c>
    </row>
    <row r="1098" spans="1:5" ht="15" customHeight="1" x14ac:dyDescent="0.2">
      <c r="A1098" s="87"/>
      <c r="B1098" s="149"/>
      <c r="C1098" s="67">
        <v>1037</v>
      </c>
      <c r="D1098" s="88" t="s">
        <v>127</v>
      </c>
      <c r="E1098" s="69">
        <v>-1924150</v>
      </c>
    </row>
    <row r="1099" spans="1:5" ht="15" customHeight="1" x14ac:dyDescent="0.2">
      <c r="A1099" s="87"/>
      <c r="B1099" s="149"/>
      <c r="C1099" s="67">
        <v>1037</v>
      </c>
      <c r="D1099" s="130" t="s">
        <v>189</v>
      </c>
      <c r="E1099" s="69">
        <f>9800+24500+54040+8610+40915+13125+25375+21000+20475+7420+12250+60970+129885+23485+27860+27930+14700+150850+64435+189105+20125+30800+244300+25550+30450+28420+8575+28350+71750+9100</f>
        <v>1424150</v>
      </c>
    </row>
    <row r="1100" spans="1:5" ht="15" customHeight="1" x14ac:dyDescent="0.2">
      <c r="C1100" s="55" t="s">
        <v>52</v>
      </c>
      <c r="D1100" s="56"/>
      <c r="E1100" s="57">
        <f>SUM(E1098:E1099)</f>
        <v>-500000</v>
      </c>
    </row>
    <row r="1101" spans="1:5" ht="15" customHeight="1" x14ac:dyDescent="0.2"/>
    <row r="1102" spans="1:5" ht="15" customHeight="1" x14ac:dyDescent="0.2">
      <c r="B1102" s="63" t="s">
        <v>61</v>
      </c>
      <c r="C1102" s="47" t="s">
        <v>48</v>
      </c>
      <c r="D1102" s="112" t="s">
        <v>49</v>
      </c>
      <c r="E1102" s="80" t="s">
        <v>50</v>
      </c>
    </row>
    <row r="1103" spans="1:5" ht="15" customHeight="1" x14ac:dyDescent="0.2">
      <c r="B1103" s="128">
        <v>450</v>
      </c>
      <c r="C1103" s="67"/>
      <c r="D1103" s="105" t="s">
        <v>136</v>
      </c>
      <c r="E1103" s="132">
        <v>500000</v>
      </c>
    </row>
    <row r="1104" spans="1:5" ht="15" customHeight="1" x14ac:dyDescent="0.2">
      <c r="B1104" s="139"/>
      <c r="C1104" s="55" t="s">
        <v>52</v>
      </c>
      <c r="D1104" s="114"/>
      <c r="E1104" s="115">
        <f>SUM(E1103:E1103)</f>
        <v>500000</v>
      </c>
    </row>
    <row r="1105" spans="1:5" ht="15" customHeight="1" x14ac:dyDescent="0.2"/>
    <row r="1106" spans="1:5" ht="15" customHeight="1" x14ac:dyDescent="0.2"/>
    <row r="1107" spans="1:5" ht="15" customHeight="1" x14ac:dyDescent="0.25">
      <c r="A1107" s="37" t="s">
        <v>216</v>
      </c>
    </row>
    <row r="1108" spans="1:5" ht="15" customHeight="1" x14ac:dyDescent="0.2">
      <c r="A1108" s="188" t="s">
        <v>217</v>
      </c>
      <c r="B1108" s="188"/>
      <c r="C1108" s="188"/>
      <c r="D1108" s="188"/>
      <c r="E1108" s="188"/>
    </row>
    <row r="1109" spans="1:5" ht="15" customHeight="1" x14ac:dyDescent="0.2">
      <c r="A1109" s="188"/>
      <c r="B1109" s="188"/>
      <c r="C1109" s="188"/>
      <c r="D1109" s="188"/>
      <c r="E1109" s="188"/>
    </row>
    <row r="1110" spans="1:5" ht="15" customHeight="1" x14ac:dyDescent="0.2">
      <c r="A1110" s="185" t="s">
        <v>218</v>
      </c>
      <c r="B1110" s="185"/>
      <c r="C1110" s="185"/>
      <c r="D1110" s="185"/>
      <c r="E1110" s="185"/>
    </row>
    <row r="1111" spans="1:5" ht="15" customHeight="1" x14ac:dyDescent="0.2">
      <c r="A1111" s="185"/>
      <c r="B1111" s="185"/>
      <c r="C1111" s="185"/>
      <c r="D1111" s="185"/>
      <c r="E1111" s="185"/>
    </row>
    <row r="1112" spans="1:5" ht="15" customHeight="1" x14ac:dyDescent="0.2">
      <c r="A1112" s="185"/>
      <c r="B1112" s="185"/>
      <c r="C1112" s="185"/>
      <c r="D1112" s="185"/>
      <c r="E1112" s="185"/>
    </row>
    <row r="1113" spans="1:5" ht="15" customHeight="1" x14ac:dyDescent="0.2">
      <c r="A1113" s="185"/>
      <c r="B1113" s="185"/>
      <c r="C1113" s="185"/>
      <c r="D1113" s="185"/>
      <c r="E1113" s="185"/>
    </row>
    <row r="1114" spans="1:5" ht="15" customHeight="1" x14ac:dyDescent="0.2">
      <c r="A1114" s="185"/>
      <c r="B1114" s="185"/>
      <c r="C1114" s="185"/>
      <c r="D1114" s="185"/>
      <c r="E1114" s="185"/>
    </row>
    <row r="1115" spans="1:5" ht="15" customHeight="1" x14ac:dyDescent="0.2">
      <c r="A1115" s="185"/>
      <c r="B1115" s="185"/>
      <c r="C1115" s="185"/>
      <c r="D1115" s="185"/>
      <c r="E1115" s="185"/>
    </row>
    <row r="1116" spans="1:5" ht="15" customHeight="1" x14ac:dyDescent="0.2">
      <c r="A1116" s="124"/>
      <c r="B1116" s="124"/>
      <c r="C1116" s="124"/>
      <c r="D1116" s="124"/>
      <c r="E1116" s="124"/>
    </row>
    <row r="1117" spans="1:5" ht="15" customHeight="1" x14ac:dyDescent="0.25">
      <c r="A1117" s="39" t="s">
        <v>16</v>
      </c>
      <c r="B1117" s="40"/>
      <c r="C1117" s="40"/>
      <c r="D1117" s="40"/>
      <c r="E1117" s="59"/>
    </row>
    <row r="1118" spans="1:5" ht="15" customHeight="1" x14ac:dyDescent="0.2">
      <c r="A1118" s="85" t="s">
        <v>65</v>
      </c>
      <c r="B1118" s="40"/>
      <c r="C1118" s="40"/>
      <c r="D1118" s="40"/>
      <c r="E1118" s="42" t="s">
        <v>66</v>
      </c>
    </row>
    <row r="1119" spans="1:5" ht="15" customHeight="1" x14ac:dyDescent="0.2">
      <c r="A1119" s="41"/>
      <c r="B1119" s="59"/>
      <c r="C1119" s="40"/>
      <c r="D1119" s="40"/>
      <c r="E1119" s="44"/>
    </row>
    <row r="1120" spans="1:5" ht="15" customHeight="1" x14ac:dyDescent="0.2">
      <c r="C1120" s="47" t="s">
        <v>48</v>
      </c>
      <c r="D1120" s="64" t="s">
        <v>55</v>
      </c>
      <c r="E1120" s="80" t="s">
        <v>50</v>
      </c>
    </row>
    <row r="1121" spans="1:5" ht="15" customHeight="1" x14ac:dyDescent="0.2">
      <c r="C1121" s="129">
        <v>3299</v>
      </c>
      <c r="D1121" s="88" t="s">
        <v>127</v>
      </c>
      <c r="E1121" s="93">
        <v>-16000</v>
      </c>
    </row>
    <row r="1122" spans="1:5" ht="15" customHeight="1" x14ac:dyDescent="0.2">
      <c r="C1122" s="129">
        <v>3429</v>
      </c>
      <c r="D1122" s="126" t="s">
        <v>219</v>
      </c>
      <c r="E1122" s="93">
        <v>16000</v>
      </c>
    </row>
    <row r="1123" spans="1:5" ht="15" customHeight="1" x14ac:dyDescent="0.2">
      <c r="C1123" s="55" t="s">
        <v>52</v>
      </c>
      <c r="D1123" s="56"/>
      <c r="E1123" s="57">
        <f>SUM(E1121:E1122)</f>
        <v>0</v>
      </c>
    </row>
    <row r="1124" spans="1:5" ht="15" customHeight="1" x14ac:dyDescent="0.2"/>
    <row r="1125" spans="1:5" ht="15" customHeight="1" x14ac:dyDescent="0.2"/>
    <row r="1126" spans="1:5" ht="15" customHeight="1" x14ac:dyDescent="0.25">
      <c r="A1126" s="37" t="s">
        <v>220</v>
      </c>
    </row>
    <row r="1127" spans="1:5" ht="15" customHeight="1" x14ac:dyDescent="0.2">
      <c r="A1127" s="188" t="s">
        <v>221</v>
      </c>
      <c r="B1127" s="188"/>
      <c r="C1127" s="188"/>
      <c r="D1127" s="188"/>
      <c r="E1127" s="188"/>
    </row>
    <row r="1128" spans="1:5" ht="15" customHeight="1" x14ac:dyDescent="0.2">
      <c r="A1128" s="188"/>
      <c r="B1128" s="188"/>
      <c r="C1128" s="188"/>
      <c r="D1128" s="188"/>
      <c r="E1128" s="188"/>
    </row>
    <row r="1129" spans="1:5" ht="15" customHeight="1" x14ac:dyDescent="0.2">
      <c r="A1129" s="185" t="s">
        <v>222</v>
      </c>
      <c r="B1129" s="185"/>
      <c r="C1129" s="185"/>
      <c r="D1129" s="185"/>
      <c r="E1129" s="185"/>
    </row>
    <row r="1130" spans="1:5" ht="15" customHeight="1" x14ac:dyDescent="0.2">
      <c r="A1130" s="185"/>
      <c r="B1130" s="185"/>
      <c r="C1130" s="185"/>
      <c r="D1130" s="185"/>
      <c r="E1130" s="185"/>
    </row>
    <row r="1131" spans="1:5" ht="15" customHeight="1" x14ac:dyDescent="0.2">
      <c r="A1131" s="185"/>
      <c r="B1131" s="185"/>
      <c r="C1131" s="185"/>
      <c r="D1131" s="185"/>
      <c r="E1131" s="185"/>
    </row>
    <row r="1132" spans="1:5" ht="15" customHeight="1" x14ac:dyDescent="0.2">
      <c r="A1132" s="185"/>
      <c r="B1132" s="185"/>
      <c r="C1132" s="185"/>
      <c r="D1132" s="185"/>
      <c r="E1132" s="185"/>
    </row>
    <row r="1133" spans="1:5" ht="15" customHeight="1" x14ac:dyDescent="0.2">
      <c r="A1133" s="185"/>
      <c r="B1133" s="185"/>
      <c r="C1133" s="185"/>
      <c r="D1133" s="185"/>
      <c r="E1133" s="185"/>
    </row>
    <row r="1134" spans="1:5" ht="15" customHeight="1" x14ac:dyDescent="0.2">
      <c r="A1134" s="185"/>
      <c r="B1134" s="185"/>
      <c r="C1134" s="185"/>
      <c r="D1134" s="185"/>
      <c r="E1134" s="185"/>
    </row>
    <row r="1135" spans="1:5" ht="15" customHeight="1" x14ac:dyDescent="0.2">
      <c r="A1135" s="185"/>
      <c r="B1135" s="185"/>
      <c r="C1135" s="185"/>
      <c r="D1135" s="185"/>
      <c r="E1135" s="185"/>
    </row>
    <row r="1136" spans="1:5" ht="15" customHeight="1" x14ac:dyDescent="0.2"/>
    <row r="1137" spans="1:5" ht="15" customHeight="1" x14ac:dyDescent="0.25">
      <c r="A1137" s="39" t="s">
        <v>16</v>
      </c>
      <c r="B1137" s="40"/>
      <c r="C1137" s="40"/>
      <c r="D1137" s="40"/>
      <c r="E1137" s="59"/>
    </row>
    <row r="1138" spans="1:5" ht="15" customHeight="1" x14ac:dyDescent="0.2">
      <c r="A1138" s="85" t="s">
        <v>76</v>
      </c>
      <c r="B1138" s="40"/>
      <c r="C1138" s="40"/>
      <c r="D1138" s="40"/>
      <c r="E1138" s="42" t="s">
        <v>77</v>
      </c>
    </row>
    <row r="1139" spans="1:5" ht="15" customHeight="1" x14ac:dyDescent="0.2">
      <c r="A1139" s="41"/>
      <c r="B1139" s="59"/>
      <c r="C1139" s="40"/>
      <c r="D1139" s="40"/>
      <c r="E1139" s="44"/>
    </row>
    <row r="1140" spans="1:5" ht="15" customHeight="1" x14ac:dyDescent="0.2">
      <c r="A1140" s="45"/>
      <c r="B1140" s="45"/>
      <c r="C1140" s="47" t="s">
        <v>48</v>
      </c>
      <c r="D1140" s="64" t="s">
        <v>55</v>
      </c>
      <c r="E1140" s="80" t="s">
        <v>50</v>
      </c>
    </row>
    <row r="1141" spans="1:5" ht="15" customHeight="1" x14ac:dyDescent="0.2">
      <c r="A1141" s="45"/>
      <c r="B1141" s="45"/>
      <c r="C1141" s="67">
        <v>3419</v>
      </c>
      <c r="D1141" s="88" t="s">
        <v>87</v>
      </c>
      <c r="E1141" s="69">
        <v>-20000</v>
      </c>
    </row>
    <row r="1142" spans="1:5" ht="15" customHeight="1" x14ac:dyDescent="0.2">
      <c r="A1142" s="45"/>
      <c r="B1142" s="45"/>
      <c r="C1142" s="67">
        <v>3419</v>
      </c>
      <c r="D1142" s="52" t="s">
        <v>219</v>
      </c>
      <c r="E1142" s="69">
        <v>20000</v>
      </c>
    </row>
    <row r="1143" spans="1:5" ht="15" customHeight="1" x14ac:dyDescent="0.2">
      <c r="A1143" s="94"/>
      <c r="B1143" s="94"/>
      <c r="C1143" s="55" t="s">
        <v>52</v>
      </c>
      <c r="D1143" s="56"/>
      <c r="E1143" s="57">
        <f>SUM(E1141:E1142)</f>
        <v>0</v>
      </c>
    </row>
    <row r="1144" spans="1:5" ht="15" customHeight="1" x14ac:dyDescent="0.2"/>
    <row r="1145" spans="1:5" ht="15" customHeight="1" x14ac:dyDescent="0.2"/>
    <row r="1146" spans="1:5" ht="15" customHeight="1" x14ac:dyDescent="0.25">
      <c r="A1146" s="37" t="s">
        <v>223</v>
      </c>
    </row>
    <row r="1147" spans="1:5" ht="15" customHeight="1" x14ac:dyDescent="0.2">
      <c r="A1147" s="188" t="s">
        <v>221</v>
      </c>
      <c r="B1147" s="188"/>
      <c r="C1147" s="188"/>
      <c r="D1147" s="188"/>
      <c r="E1147" s="188"/>
    </row>
    <row r="1148" spans="1:5" ht="15" customHeight="1" x14ac:dyDescent="0.2">
      <c r="A1148" s="188"/>
      <c r="B1148" s="188"/>
      <c r="C1148" s="188"/>
      <c r="D1148" s="188"/>
      <c r="E1148" s="188"/>
    </row>
    <row r="1149" spans="1:5" ht="15" customHeight="1" x14ac:dyDescent="0.2">
      <c r="A1149" s="185" t="s">
        <v>224</v>
      </c>
      <c r="B1149" s="185"/>
      <c r="C1149" s="185"/>
      <c r="D1149" s="185"/>
      <c r="E1149" s="185"/>
    </row>
    <row r="1150" spans="1:5" ht="15" customHeight="1" x14ac:dyDescent="0.2">
      <c r="A1150" s="185"/>
      <c r="B1150" s="185"/>
      <c r="C1150" s="185"/>
      <c r="D1150" s="185"/>
      <c r="E1150" s="185"/>
    </row>
    <row r="1151" spans="1:5" ht="15" customHeight="1" x14ac:dyDescent="0.2">
      <c r="A1151" s="185"/>
      <c r="B1151" s="185"/>
      <c r="C1151" s="185"/>
      <c r="D1151" s="185"/>
      <c r="E1151" s="185"/>
    </row>
    <row r="1152" spans="1:5" ht="15" customHeight="1" x14ac:dyDescent="0.2">
      <c r="A1152" s="185"/>
      <c r="B1152" s="185"/>
      <c r="C1152" s="185"/>
      <c r="D1152" s="185"/>
      <c r="E1152" s="185"/>
    </row>
    <row r="1153" spans="1:5" ht="15" customHeight="1" x14ac:dyDescent="0.2">
      <c r="A1153" s="185"/>
      <c r="B1153" s="185"/>
      <c r="C1153" s="185"/>
      <c r="D1153" s="185"/>
      <c r="E1153" s="185"/>
    </row>
    <row r="1154" spans="1:5" ht="15" customHeight="1" x14ac:dyDescent="0.2">
      <c r="A1154" s="185"/>
      <c r="B1154" s="185"/>
      <c r="C1154" s="185"/>
      <c r="D1154" s="185"/>
      <c r="E1154" s="185"/>
    </row>
    <row r="1155" spans="1:5" ht="15" customHeight="1" x14ac:dyDescent="0.2">
      <c r="A1155" s="185"/>
      <c r="B1155" s="185"/>
      <c r="C1155" s="185"/>
      <c r="D1155" s="185"/>
      <c r="E1155" s="185"/>
    </row>
    <row r="1156" spans="1:5" ht="15" customHeight="1" x14ac:dyDescent="0.2">
      <c r="A1156" s="185"/>
      <c r="B1156" s="185"/>
      <c r="C1156" s="185"/>
      <c r="D1156" s="185"/>
      <c r="E1156" s="185"/>
    </row>
    <row r="1157" spans="1:5" ht="15" customHeight="1" x14ac:dyDescent="0.2"/>
    <row r="1158" spans="1:5" ht="15" customHeight="1" x14ac:dyDescent="0.25">
      <c r="A1158" s="39" t="s">
        <v>16</v>
      </c>
      <c r="B1158" s="40"/>
      <c r="C1158" s="40"/>
      <c r="D1158" s="40"/>
      <c r="E1158" s="59"/>
    </row>
    <row r="1159" spans="1:5" ht="15" customHeight="1" x14ac:dyDescent="0.2">
      <c r="A1159" s="85" t="s">
        <v>76</v>
      </c>
      <c r="B1159" s="40"/>
      <c r="C1159" s="40"/>
      <c r="D1159" s="40"/>
      <c r="E1159" s="42" t="s">
        <v>77</v>
      </c>
    </row>
    <row r="1160" spans="1:5" ht="15" customHeight="1" x14ac:dyDescent="0.2">
      <c r="A1160" s="41"/>
      <c r="B1160" s="59"/>
      <c r="C1160" s="40"/>
      <c r="D1160" s="40"/>
      <c r="E1160" s="44"/>
    </row>
    <row r="1161" spans="1:5" ht="15" customHeight="1" x14ac:dyDescent="0.2">
      <c r="A1161" s="45"/>
      <c r="B1161" s="45"/>
      <c r="C1161" s="47" t="s">
        <v>48</v>
      </c>
      <c r="D1161" s="64" t="s">
        <v>55</v>
      </c>
      <c r="E1161" s="80" t="s">
        <v>50</v>
      </c>
    </row>
    <row r="1162" spans="1:5" ht="15" customHeight="1" x14ac:dyDescent="0.2">
      <c r="A1162" s="45"/>
      <c r="B1162" s="45"/>
      <c r="C1162" s="67">
        <v>3319</v>
      </c>
      <c r="D1162" s="52" t="s">
        <v>127</v>
      </c>
      <c r="E1162" s="69">
        <f>-100000-150000</f>
        <v>-250000</v>
      </c>
    </row>
    <row r="1163" spans="1:5" ht="15" customHeight="1" x14ac:dyDescent="0.2">
      <c r="A1163" s="45"/>
      <c r="B1163" s="45"/>
      <c r="C1163" s="67">
        <v>3419</v>
      </c>
      <c r="D1163" s="52" t="s">
        <v>127</v>
      </c>
      <c r="E1163" s="69">
        <f>-300000-800000</f>
        <v>-1100000</v>
      </c>
    </row>
    <row r="1164" spans="1:5" ht="15" customHeight="1" x14ac:dyDescent="0.2">
      <c r="A1164" s="45"/>
      <c r="B1164" s="45"/>
      <c r="C1164" s="67">
        <v>3312</v>
      </c>
      <c r="D1164" s="52" t="s">
        <v>127</v>
      </c>
      <c r="E1164" s="69">
        <v>150000</v>
      </c>
    </row>
    <row r="1165" spans="1:5" ht="15" customHeight="1" x14ac:dyDescent="0.2">
      <c r="A1165" s="45"/>
      <c r="B1165" s="45"/>
      <c r="C1165" s="67">
        <v>3319</v>
      </c>
      <c r="D1165" s="52" t="s">
        <v>127</v>
      </c>
      <c r="E1165" s="69">
        <v>100000</v>
      </c>
    </row>
    <row r="1166" spans="1:5" ht="15" customHeight="1" x14ac:dyDescent="0.2">
      <c r="A1166" s="45"/>
      <c r="B1166" s="45"/>
      <c r="C1166" s="67">
        <v>3412</v>
      </c>
      <c r="D1166" s="52" t="s">
        <v>127</v>
      </c>
      <c r="E1166" s="69">
        <v>55000</v>
      </c>
    </row>
    <row r="1167" spans="1:5" ht="15" customHeight="1" x14ac:dyDescent="0.2">
      <c r="A1167" s="45"/>
      <c r="B1167" s="45"/>
      <c r="C1167" s="67">
        <v>3412</v>
      </c>
      <c r="D1167" s="88" t="s">
        <v>113</v>
      </c>
      <c r="E1167" s="69">
        <v>745000</v>
      </c>
    </row>
    <row r="1168" spans="1:5" ht="15" customHeight="1" x14ac:dyDescent="0.2">
      <c r="A1168" s="45"/>
      <c r="B1168" s="45"/>
      <c r="C1168" s="67">
        <v>3419</v>
      </c>
      <c r="D1168" s="88" t="s">
        <v>219</v>
      </c>
      <c r="E1168" s="69">
        <v>300000</v>
      </c>
    </row>
    <row r="1169" spans="1:5" ht="15" customHeight="1" x14ac:dyDescent="0.2">
      <c r="A1169" s="94"/>
      <c r="B1169" s="94"/>
      <c r="C1169" s="55" t="s">
        <v>52</v>
      </c>
      <c r="D1169" s="56"/>
      <c r="E1169" s="57">
        <f>SUM(E1162:E1168)</f>
        <v>0</v>
      </c>
    </row>
    <row r="1170" spans="1:5" ht="15" customHeight="1" x14ac:dyDescent="0.2"/>
    <row r="1171" spans="1:5" ht="15" customHeight="1" x14ac:dyDescent="0.2"/>
    <row r="1172" spans="1:5" ht="15" customHeight="1" x14ac:dyDescent="0.25">
      <c r="A1172" s="37" t="s">
        <v>225</v>
      </c>
    </row>
    <row r="1173" spans="1:5" ht="15" customHeight="1" x14ac:dyDescent="0.2">
      <c r="A1173" s="188" t="s">
        <v>221</v>
      </c>
      <c r="B1173" s="188"/>
      <c r="C1173" s="188"/>
      <c r="D1173" s="188"/>
      <c r="E1173" s="188"/>
    </row>
    <row r="1174" spans="1:5" ht="15" customHeight="1" x14ac:dyDescent="0.2">
      <c r="A1174" s="188"/>
      <c r="B1174" s="188"/>
      <c r="C1174" s="188"/>
      <c r="D1174" s="188"/>
      <c r="E1174" s="188"/>
    </row>
    <row r="1175" spans="1:5" ht="15" customHeight="1" x14ac:dyDescent="0.2">
      <c r="A1175" s="185" t="s">
        <v>226</v>
      </c>
      <c r="B1175" s="185"/>
      <c r="C1175" s="185"/>
      <c r="D1175" s="185"/>
      <c r="E1175" s="185"/>
    </row>
    <row r="1176" spans="1:5" ht="15" customHeight="1" x14ac:dyDescent="0.2">
      <c r="A1176" s="185"/>
      <c r="B1176" s="185"/>
      <c r="C1176" s="185"/>
      <c r="D1176" s="185"/>
      <c r="E1176" s="185"/>
    </row>
    <row r="1177" spans="1:5" ht="15" customHeight="1" x14ac:dyDescent="0.2">
      <c r="A1177" s="185"/>
      <c r="B1177" s="185"/>
      <c r="C1177" s="185"/>
      <c r="D1177" s="185"/>
      <c r="E1177" s="185"/>
    </row>
    <row r="1178" spans="1:5" ht="15" customHeight="1" x14ac:dyDescent="0.2">
      <c r="A1178" s="185"/>
      <c r="B1178" s="185"/>
      <c r="C1178" s="185"/>
      <c r="D1178" s="185"/>
      <c r="E1178" s="185"/>
    </row>
    <row r="1179" spans="1:5" ht="15" customHeight="1" x14ac:dyDescent="0.2">
      <c r="A1179" s="185"/>
      <c r="B1179" s="185"/>
      <c r="C1179" s="185"/>
      <c r="D1179" s="185"/>
      <c r="E1179" s="185"/>
    </row>
    <row r="1180" spans="1:5" ht="15" customHeight="1" x14ac:dyDescent="0.2">
      <c r="A1180" s="185"/>
      <c r="B1180" s="185"/>
      <c r="C1180" s="185"/>
      <c r="D1180" s="185"/>
      <c r="E1180" s="185"/>
    </row>
    <row r="1181" spans="1:5" ht="15" customHeight="1" x14ac:dyDescent="0.2">
      <c r="A1181" s="185"/>
      <c r="B1181" s="185"/>
      <c r="C1181" s="185"/>
      <c r="D1181" s="185"/>
      <c r="E1181" s="185"/>
    </row>
    <row r="1182" spans="1:5" ht="15" customHeight="1" x14ac:dyDescent="0.2"/>
    <row r="1183" spans="1:5" ht="15" customHeight="1" x14ac:dyDescent="0.25">
      <c r="A1183" s="39" t="s">
        <v>16</v>
      </c>
      <c r="B1183" s="40"/>
      <c r="C1183" s="40"/>
      <c r="D1183" s="40"/>
      <c r="E1183" s="59"/>
    </row>
    <row r="1184" spans="1:5" ht="15" customHeight="1" x14ac:dyDescent="0.2">
      <c r="A1184" s="85" t="s">
        <v>76</v>
      </c>
      <c r="B1184" s="40"/>
      <c r="C1184" s="40"/>
      <c r="D1184" s="40"/>
      <c r="E1184" s="42" t="s">
        <v>77</v>
      </c>
    </row>
    <row r="1185" spans="1:5" ht="15" customHeight="1" x14ac:dyDescent="0.2">
      <c r="A1185" s="41"/>
      <c r="B1185" s="59"/>
      <c r="C1185" s="40"/>
      <c r="D1185" s="40"/>
      <c r="E1185" s="44"/>
    </row>
    <row r="1186" spans="1:5" ht="15" customHeight="1" x14ac:dyDescent="0.2">
      <c r="A1186" s="45"/>
      <c r="B1186" s="45"/>
      <c r="C1186" s="47" t="s">
        <v>48</v>
      </c>
      <c r="D1186" s="64" t="s">
        <v>55</v>
      </c>
      <c r="E1186" s="80" t="s">
        <v>50</v>
      </c>
    </row>
    <row r="1187" spans="1:5" ht="15" customHeight="1" x14ac:dyDescent="0.2">
      <c r="A1187" s="45"/>
      <c r="B1187" s="45"/>
      <c r="C1187" s="67">
        <v>3319</v>
      </c>
      <c r="D1187" s="52" t="s">
        <v>127</v>
      </c>
      <c r="E1187" s="69">
        <v>-100000</v>
      </c>
    </row>
    <row r="1188" spans="1:5" ht="15" customHeight="1" x14ac:dyDescent="0.2">
      <c r="A1188" s="45"/>
      <c r="B1188" s="45"/>
      <c r="C1188" s="67">
        <v>3313</v>
      </c>
      <c r="D1188" s="52" t="s">
        <v>127</v>
      </c>
      <c r="E1188" s="69">
        <v>100000</v>
      </c>
    </row>
    <row r="1189" spans="1:5" ht="15" customHeight="1" x14ac:dyDescent="0.2">
      <c r="A1189" s="94"/>
      <c r="B1189" s="94"/>
      <c r="C1189" s="55" t="s">
        <v>52</v>
      </c>
      <c r="D1189" s="56"/>
      <c r="E1189" s="57">
        <f>SUM(E1187:E1188)</f>
        <v>0</v>
      </c>
    </row>
    <row r="1190" spans="1:5" ht="15" customHeight="1" x14ac:dyDescent="0.2"/>
    <row r="1191" spans="1:5" ht="15" customHeight="1" x14ac:dyDescent="0.2"/>
    <row r="1192" spans="1:5" ht="15" customHeight="1" x14ac:dyDescent="0.2"/>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37" t="s">
        <v>227</v>
      </c>
    </row>
    <row r="1199" spans="1:5" ht="15" customHeight="1" x14ac:dyDescent="0.2">
      <c r="A1199" s="189" t="s">
        <v>228</v>
      </c>
      <c r="B1199" s="189"/>
      <c r="C1199" s="189"/>
      <c r="D1199" s="189"/>
      <c r="E1199" s="189"/>
    </row>
    <row r="1200" spans="1:5" ht="15" customHeight="1" x14ac:dyDescent="0.2">
      <c r="A1200" s="189"/>
      <c r="B1200" s="189"/>
      <c r="C1200" s="189"/>
      <c r="D1200" s="189"/>
      <c r="E1200" s="189"/>
    </row>
    <row r="1201" spans="1:5" ht="15" customHeight="1" x14ac:dyDescent="0.2">
      <c r="A1201" s="185" t="s">
        <v>229</v>
      </c>
      <c r="B1201" s="185"/>
      <c r="C1201" s="185"/>
      <c r="D1201" s="185"/>
      <c r="E1201" s="185"/>
    </row>
    <row r="1202" spans="1:5" ht="15" customHeight="1" x14ac:dyDescent="0.2">
      <c r="A1202" s="185"/>
      <c r="B1202" s="185"/>
      <c r="C1202" s="185"/>
      <c r="D1202" s="185"/>
      <c r="E1202" s="185"/>
    </row>
    <row r="1203" spans="1:5" ht="15" customHeight="1" x14ac:dyDescent="0.2">
      <c r="A1203" s="185"/>
      <c r="B1203" s="185"/>
      <c r="C1203" s="185"/>
      <c r="D1203" s="185"/>
      <c r="E1203" s="185"/>
    </row>
    <row r="1204" spans="1:5" ht="15" customHeight="1" x14ac:dyDescent="0.2">
      <c r="A1204" s="185"/>
      <c r="B1204" s="185"/>
      <c r="C1204" s="185"/>
      <c r="D1204" s="185"/>
      <c r="E1204" s="185"/>
    </row>
    <row r="1205" spans="1:5" ht="15" customHeight="1" x14ac:dyDescent="0.2">
      <c r="A1205" s="185"/>
      <c r="B1205" s="185"/>
      <c r="C1205" s="185"/>
      <c r="D1205" s="185"/>
      <c r="E1205" s="185"/>
    </row>
    <row r="1206" spans="1:5" ht="15" customHeight="1" x14ac:dyDescent="0.2">
      <c r="A1206" s="185"/>
      <c r="B1206" s="185"/>
      <c r="C1206" s="185"/>
      <c r="D1206" s="185"/>
      <c r="E1206" s="185"/>
    </row>
    <row r="1207" spans="1:5" ht="15" customHeight="1" x14ac:dyDescent="0.2">
      <c r="A1207" s="40"/>
      <c r="B1207" s="150"/>
      <c r="C1207" s="152"/>
      <c r="D1207" s="40"/>
      <c r="E1207" s="153"/>
    </row>
    <row r="1208" spans="1:5" ht="15" customHeight="1" x14ac:dyDescent="0.25">
      <c r="A1208" s="58" t="s">
        <v>16</v>
      </c>
      <c r="B1208" s="54"/>
      <c r="C1208" s="54"/>
      <c r="D1208" s="59"/>
      <c r="E1208" s="59"/>
    </row>
    <row r="1209" spans="1:5" ht="15" customHeight="1" x14ac:dyDescent="0.2">
      <c r="A1209" s="85" t="s">
        <v>102</v>
      </c>
      <c r="B1209" s="54"/>
      <c r="C1209" s="54"/>
      <c r="D1209" s="54"/>
      <c r="E1209" s="78" t="s">
        <v>230</v>
      </c>
    </row>
    <row r="1210" spans="1:5" ht="15" customHeight="1" x14ac:dyDescent="0.25">
      <c r="A1210" s="155"/>
      <c r="B1210" s="156"/>
      <c r="C1210" s="54"/>
      <c r="D1210" s="60"/>
      <c r="E1210" s="62"/>
    </row>
    <row r="1211" spans="1:5" ht="15" customHeight="1" x14ac:dyDescent="0.25">
      <c r="A1211" s="37"/>
      <c r="B1211" s="47" t="s">
        <v>231</v>
      </c>
      <c r="C1211" s="47" t="s">
        <v>48</v>
      </c>
      <c r="D1211" s="48" t="s">
        <v>55</v>
      </c>
      <c r="E1211" s="63" t="s">
        <v>50</v>
      </c>
    </row>
    <row r="1212" spans="1:5" ht="15" customHeight="1" x14ac:dyDescent="0.25">
      <c r="A1212" s="37"/>
      <c r="B1212" s="107">
        <v>14</v>
      </c>
      <c r="C1212" s="67"/>
      <c r="D1212" s="88" t="s">
        <v>140</v>
      </c>
      <c r="E1212" s="69">
        <v>-1869174.12</v>
      </c>
    </row>
    <row r="1213" spans="1:5" ht="15" customHeight="1" x14ac:dyDescent="0.25">
      <c r="A1213" s="37"/>
      <c r="B1213" s="107">
        <v>14</v>
      </c>
      <c r="C1213" s="67"/>
      <c r="D1213" s="88" t="s">
        <v>87</v>
      </c>
      <c r="E1213" s="69">
        <v>1869174.12</v>
      </c>
    </row>
    <row r="1214" spans="1:5" ht="15" customHeight="1" x14ac:dyDescent="0.25">
      <c r="A1214" s="37"/>
      <c r="B1214" s="157"/>
      <c r="C1214" s="55" t="s">
        <v>52</v>
      </c>
      <c r="D1214" s="56"/>
      <c r="E1214" s="57">
        <f>SUM(E1212:E1213)</f>
        <v>0</v>
      </c>
    </row>
    <row r="1215" spans="1:5" ht="15" customHeight="1" x14ac:dyDescent="0.2"/>
    <row r="1216" spans="1:5" ht="15" customHeight="1" x14ac:dyDescent="0.2"/>
    <row r="1217" spans="1:5" ht="15" customHeight="1" x14ac:dyDescent="0.25">
      <c r="A1217" s="37" t="s">
        <v>232</v>
      </c>
    </row>
    <row r="1218" spans="1:5" ht="15" customHeight="1" x14ac:dyDescent="0.2">
      <c r="A1218" s="189" t="s">
        <v>228</v>
      </c>
      <c r="B1218" s="189"/>
      <c r="C1218" s="189"/>
      <c r="D1218" s="189"/>
      <c r="E1218" s="189"/>
    </row>
    <row r="1219" spans="1:5" ht="15" customHeight="1" x14ac:dyDescent="0.2">
      <c r="A1219" s="189"/>
      <c r="B1219" s="189"/>
      <c r="C1219" s="189"/>
      <c r="D1219" s="189"/>
      <c r="E1219" s="189"/>
    </row>
    <row r="1220" spans="1:5" ht="15" customHeight="1" x14ac:dyDescent="0.2">
      <c r="A1220" s="185" t="s">
        <v>233</v>
      </c>
      <c r="B1220" s="185"/>
      <c r="C1220" s="185"/>
      <c r="D1220" s="185"/>
      <c r="E1220" s="185"/>
    </row>
    <row r="1221" spans="1:5" ht="15" customHeight="1" x14ac:dyDescent="0.2">
      <c r="A1221" s="185"/>
      <c r="B1221" s="185"/>
      <c r="C1221" s="185"/>
      <c r="D1221" s="185"/>
      <c r="E1221" s="185"/>
    </row>
    <row r="1222" spans="1:5" ht="15" customHeight="1" x14ac:dyDescent="0.2">
      <c r="A1222" s="185"/>
      <c r="B1222" s="185"/>
      <c r="C1222" s="185"/>
      <c r="D1222" s="185"/>
      <c r="E1222" s="185"/>
    </row>
    <row r="1223" spans="1:5" ht="15" customHeight="1" x14ac:dyDescent="0.2">
      <c r="A1223" s="185"/>
      <c r="B1223" s="185"/>
      <c r="C1223" s="185"/>
      <c r="D1223" s="185"/>
      <c r="E1223" s="185"/>
    </row>
    <row r="1224" spans="1:5" ht="15" customHeight="1" x14ac:dyDescent="0.2">
      <c r="A1224" s="185"/>
      <c r="B1224" s="185"/>
      <c r="C1224" s="185"/>
      <c r="D1224" s="185"/>
      <c r="E1224" s="185"/>
    </row>
    <row r="1225" spans="1:5" ht="15" customHeight="1" x14ac:dyDescent="0.2">
      <c r="A1225" s="185"/>
      <c r="B1225" s="185"/>
      <c r="C1225" s="185"/>
      <c r="D1225" s="185"/>
      <c r="E1225" s="185"/>
    </row>
    <row r="1226" spans="1:5" ht="15" customHeight="1" x14ac:dyDescent="0.2">
      <c r="A1226" s="40"/>
      <c r="B1226" s="150"/>
      <c r="C1226" s="152"/>
      <c r="D1226" s="40"/>
      <c r="E1226" s="153"/>
    </row>
    <row r="1227" spans="1:5" ht="15" customHeight="1" x14ac:dyDescent="0.25">
      <c r="A1227" s="58" t="s">
        <v>16</v>
      </c>
      <c r="B1227" s="54"/>
      <c r="C1227" s="54"/>
      <c r="D1227" s="59"/>
      <c r="E1227" s="59"/>
    </row>
    <row r="1228" spans="1:5" ht="15" customHeight="1" x14ac:dyDescent="0.2">
      <c r="A1228" s="85" t="s">
        <v>102</v>
      </c>
      <c r="B1228" s="54"/>
      <c r="C1228" s="54"/>
      <c r="D1228" s="54"/>
      <c r="E1228" s="78" t="s">
        <v>230</v>
      </c>
    </row>
    <row r="1229" spans="1:5" ht="15" customHeight="1" x14ac:dyDescent="0.25">
      <c r="A1229" s="155"/>
      <c r="B1229" s="156"/>
      <c r="C1229" s="54"/>
      <c r="D1229" s="60"/>
      <c r="E1229" s="62"/>
    </row>
    <row r="1230" spans="1:5" ht="15" customHeight="1" x14ac:dyDescent="0.25">
      <c r="A1230" s="37"/>
      <c r="B1230" s="47" t="s">
        <v>231</v>
      </c>
      <c r="C1230" s="47" t="s">
        <v>48</v>
      </c>
      <c r="D1230" s="48" t="s">
        <v>55</v>
      </c>
      <c r="E1230" s="63" t="s">
        <v>50</v>
      </c>
    </row>
    <row r="1231" spans="1:5" ht="15" customHeight="1" x14ac:dyDescent="0.25">
      <c r="A1231" s="37"/>
      <c r="B1231" s="107">
        <v>11</v>
      </c>
      <c r="C1231" s="67"/>
      <c r="D1231" s="88" t="s">
        <v>140</v>
      </c>
      <c r="E1231" s="69">
        <v>-5000000</v>
      </c>
    </row>
    <row r="1232" spans="1:5" ht="15" customHeight="1" x14ac:dyDescent="0.25">
      <c r="A1232" s="37"/>
      <c r="B1232" s="107">
        <v>10</v>
      </c>
      <c r="C1232" s="67"/>
      <c r="D1232" s="88" t="s">
        <v>140</v>
      </c>
      <c r="E1232" s="69">
        <v>5000000</v>
      </c>
    </row>
    <row r="1233" spans="1:5" ht="15" customHeight="1" x14ac:dyDescent="0.25">
      <c r="A1233" s="37"/>
      <c r="B1233" s="157"/>
      <c r="C1233" s="55" t="s">
        <v>52</v>
      </c>
      <c r="D1233" s="56"/>
      <c r="E1233" s="57">
        <f>SUM(E1231:E1232)</f>
        <v>0</v>
      </c>
    </row>
    <row r="1234" spans="1:5" ht="15" customHeight="1" x14ac:dyDescent="0.2"/>
    <row r="1235" spans="1:5" ht="15" customHeight="1" x14ac:dyDescent="0.2"/>
    <row r="1236" spans="1:5" ht="15" customHeight="1" x14ac:dyDescent="0.25">
      <c r="A1236" s="37" t="s">
        <v>234</v>
      </c>
    </row>
    <row r="1237" spans="1:5" ht="15" customHeight="1" x14ac:dyDescent="0.2">
      <c r="A1237" s="189" t="s">
        <v>228</v>
      </c>
      <c r="B1237" s="189"/>
      <c r="C1237" s="189"/>
      <c r="D1237" s="189"/>
      <c r="E1237" s="189"/>
    </row>
    <row r="1238" spans="1:5" ht="15" customHeight="1" x14ac:dyDescent="0.2">
      <c r="A1238" s="189"/>
      <c r="B1238" s="189"/>
      <c r="C1238" s="189"/>
      <c r="D1238" s="189"/>
      <c r="E1238" s="189"/>
    </row>
    <row r="1239" spans="1:5" ht="15" customHeight="1" x14ac:dyDescent="0.2">
      <c r="A1239" s="185" t="s">
        <v>235</v>
      </c>
      <c r="B1239" s="185"/>
      <c r="C1239" s="185"/>
      <c r="D1239" s="185"/>
      <c r="E1239" s="185"/>
    </row>
    <row r="1240" spans="1:5" ht="15" customHeight="1" x14ac:dyDescent="0.2">
      <c r="A1240" s="185"/>
      <c r="B1240" s="185"/>
      <c r="C1240" s="185"/>
      <c r="D1240" s="185"/>
      <c r="E1240" s="185"/>
    </row>
    <row r="1241" spans="1:5" ht="15" customHeight="1" x14ac:dyDescent="0.2">
      <c r="A1241" s="185"/>
      <c r="B1241" s="185"/>
      <c r="C1241" s="185"/>
      <c r="D1241" s="185"/>
      <c r="E1241" s="185"/>
    </row>
    <row r="1242" spans="1:5" ht="15" customHeight="1" x14ac:dyDescent="0.2">
      <c r="A1242" s="185"/>
      <c r="B1242" s="185"/>
      <c r="C1242" s="185"/>
      <c r="D1242" s="185"/>
      <c r="E1242" s="185"/>
    </row>
    <row r="1243" spans="1:5" ht="15" customHeight="1" x14ac:dyDescent="0.2">
      <c r="A1243" s="185"/>
      <c r="B1243" s="185"/>
      <c r="C1243" s="185"/>
      <c r="D1243" s="185"/>
      <c r="E1243" s="185"/>
    </row>
    <row r="1244" spans="1:5" ht="15" customHeight="1" x14ac:dyDescent="0.2">
      <c r="A1244" s="185"/>
      <c r="B1244" s="185"/>
      <c r="C1244" s="185"/>
      <c r="D1244" s="185"/>
      <c r="E1244" s="185"/>
    </row>
    <row r="1245" spans="1:5" ht="15" customHeight="1" x14ac:dyDescent="0.2">
      <c r="A1245" s="185"/>
      <c r="B1245" s="185"/>
      <c r="C1245" s="185"/>
      <c r="D1245" s="185"/>
      <c r="E1245" s="185"/>
    </row>
    <row r="1246" spans="1:5" ht="15" customHeight="1" x14ac:dyDescent="0.2">
      <c r="A1246" s="185"/>
      <c r="B1246" s="185"/>
      <c r="C1246" s="185"/>
      <c r="D1246" s="185"/>
      <c r="E1246" s="185"/>
    </row>
    <row r="1247" spans="1:5" ht="15" customHeight="1" x14ac:dyDescent="0.2">
      <c r="A1247" s="185"/>
      <c r="B1247" s="185"/>
      <c r="C1247" s="185"/>
      <c r="D1247" s="185"/>
      <c r="E1247" s="185"/>
    </row>
    <row r="1248" spans="1:5" ht="15" customHeight="1" x14ac:dyDescent="0.2">
      <c r="A1248" s="185"/>
      <c r="B1248" s="185"/>
      <c r="C1248" s="185"/>
      <c r="D1248" s="185"/>
      <c r="E1248" s="185"/>
    </row>
    <row r="1249" spans="1:5" ht="15" customHeight="1" x14ac:dyDescent="0.25">
      <c r="A1249" s="58" t="s">
        <v>16</v>
      </c>
      <c r="B1249" s="54"/>
      <c r="C1249" s="54"/>
      <c r="D1249" s="59"/>
      <c r="E1249" s="59"/>
    </row>
    <row r="1250" spans="1:5" ht="15" customHeight="1" x14ac:dyDescent="0.2">
      <c r="A1250" s="85" t="s">
        <v>102</v>
      </c>
      <c r="B1250" s="54"/>
      <c r="C1250" s="54"/>
      <c r="D1250" s="54"/>
      <c r="E1250" s="78" t="s">
        <v>230</v>
      </c>
    </row>
    <row r="1251" spans="1:5" ht="15" customHeight="1" x14ac:dyDescent="0.25">
      <c r="A1251" s="155"/>
      <c r="B1251" s="156"/>
      <c r="C1251" s="54"/>
      <c r="D1251" s="60"/>
      <c r="E1251" s="62"/>
    </row>
    <row r="1252" spans="1:5" ht="15" customHeight="1" x14ac:dyDescent="0.25">
      <c r="A1252" s="37"/>
      <c r="B1252" s="47" t="s">
        <v>231</v>
      </c>
      <c r="C1252" s="47" t="s">
        <v>48</v>
      </c>
      <c r="D1252" s="48" t="s">
        <v>55</v>
      </c>
      <c r="E1252" s="63" t="s">
        <v>50</v>
      </c>
    </row>
    <row r="1253" spans="1:5" ht="15" customHeight="1" x14ac:dyDescent="0.25">
      <c r="A1253" s="37"/>
      <c r="B1253" s="107">
        <v>14</v>
      </c>
      <c r="C1253" s="67"/>
      <c r="D1253" s="88" t="s">
        <v>140</v>
      </c>
      <c r="E1253" s="69">
        <v>-182889.76</v>
      </c>
    </row>
    <row r="1254" spans="1:5" ht="15" customHeight="1" x14ac:dyDescent="0.25">
      <c r="A1254" s="37"/>
      <c r="B1254" s="157"/>
      <c r="C1254" s="55" t="s">
        <v>52</v>
      </c>
      <c r="D1254" s="56"/>
      <c r="E1254" s="57">
        <f>SUM(E1253:E1253)</f>
        <v>-182889.76</v>
      </c>
    </row>
    <row r="1255" spans="1:5" ht="15" customHeight="1" x14ac:dyDescent="0.2"/>
    <row r="1256" spans="1:5" ht="15" customHeight="1" x14ac:dyDescent="0.25">
      <c r="A1256" s="58" t="s">
        <v>16</v>
      </c>
      <c r="B1256" s="54"/>
      <c r="C1256" s="54"/>
      <c r="D1256" s="59"/>
      <c r="E1256" s="59"/>
    </row>
    <row r="1257" spans="1:5" ht="15" customHeight="1" x14ac:dyDescent="0.2">
      <c r="A1257" s="85" t="s">
        <v>102</v>
      </c>
      <c r="B1257" s="54"/>
      <c r="C1257" s="54"/>
      <c r="D1257" s="54"/>
      <c r="E1257" s="78" t="s">
        <v>153</v>
      </c>
    </row>
    <row r="1258" spans="1:5" ht="15" customHeight="1" x14ac:dyDescent="0.2"/>
    <row r="1259" spans="1:5" ht="15" customHeight="1" x14ac:dyDescent="0.2">
      <c r="C1259" s="47" t="s">
        <v>48</v>
      </c>
      <c r="D1259" s="48" t="s">
        <v>55</v>
      </c>
      <c r="E1259" s="63" t="s">
        <v>50</v>
      </c>
    </row>
    <row r="1260" spans="1:5" ht="15" customHeight="1" x14ac:dyDescent="0.2">
      <c r="C1260" s="51">
        <v>6409</v>
      </c>
      <c r="D1260" s="88" t="s">
        <v>189</v>
      </c>
      <c r="E1260" s="132">
        <f>8201.06+45323.72+129364.98</f>
        <v>182889.76</v>
      </c>
    </row>
    <row r="1261" spans="1:5" ht="15" customHeight="1" x14ac:dyDescent="0.2">
      <c r="C1261" s="55" t="s">
        <v>52</v>
      </c>
      <c r="D1261" s="56"/>
      <c r="E1261" s="57">
        <f>SUM(E1260:E1260)</f>
        <v>182889.76</v>
      </c>
    </row>
    <row r="1262" spans="1:5" ht="15" customHeight="1" x14ac:dyDescent="0.2"/>
    <row r="1263" spans="1:5" ht="15" customHeight="1" x14ac:dyDescent="0.2"/>
    <row r="1264" spans="1:5" ht="15" customHeight="1" x14ac:dyDescent="0.25">
      <c r="A1264" s="37" t="s">
        <v>236</v>
      </c>
    </row>
    <row r="1265" spans="1:5" ht="15" customHeight="1" x14ac:dyDescent="0.2">
      <c r="A1265" s="189" t="s">
        <v>228</v>
      </c>
      <c r="B1265" s="189"/>
      <c r="C1265" s="189"/>
      <c r="D1265" s="189"/>
      <c r="E1265" s="189"/>
    </row>
    <row r="1266" spans="1:5" ht="15" customHeight="1" x14ac:dyDescent="0.2">
      <c r="A1266" s="189"/>
      <c r="B1266" s="189"/>
      <c r="C1266" s="189"/>
      <c r="D1266" s="189"/>
      <c r="E1266" s="189"/>
    </row>
    <row r="1267" spans="1:5" ht="15" customHeight="1" x14ac:dyDescent="0.2">
      <c r="A1267" s="185" t="s">
        <v>237</v>
      </c>
      <c r="B1267" s="185"/>
      <c r="C1267" s="185"/>
      <c r="D1267" s="185"/>
      <c r="E1267" s="185"/>
    </row>
    <row r="1268" spans="1:5" ht="15" customHeight="1" x14ac:dyDescent="0.2">
      <c r="A1268" s="185"/>
      <c r="B1268" s="185"/>
      <c r="C1268" s="185"/>
      <c r="D1268" s="185"/>
      <c r="E1268" s="185"/>
    </row>
    <row r="1269" spans="1:5" ht="15" customHeight="1" x14ac:dyDescent="0.2">
      <c r="A1269" s="185"/>
      <c r="B1269" s="185"/>
      <c r="C1269" s="185"/>
      <c r="D1269" s="185"/>
      <c r="E1269" s="185"/>
    </row>
    <row r="1270" spans="1:5" ht="15" customHeight="1" x14ac:dyDescent="0.2">
      <c r="A1270" s="185"/>
      <c r="B1270" s="185"/>
      <c r="C1270" s="185"/>
      <c r="D1270" s="185"/>
      <c r="E1270" s="185"/>
    </row>
    <row r="1271" spans="1:5" ht="15" customHeight="1" x14ac:dyDescent="0.2">
      <c r="A1271" s="185"/>
      <c r="B1271" s="185"/>
      <c r="C1271" s="185"/>
      <c r="D1271" s="185"/>
      <c r="E1271" s="185"/>
    </row>
    <row r="1272" spans="1:5" ht="15" customHeight="1" x14ac:dyDescent="0.2">
      <c r="A1272" s="185"/>
      <c r="B1272" s="185"/>
      <c r="C1272" s="185"/>
      <c r="D1272" s="185"/>
      <c r="E1272" s="185"/>
    </row>
    <row r="1273" spans="1:5" ht="15" customHeight="1" x14ac:dyDescent="0.2">
      <c r="A1273" s="40"/>
      <c r="B1273" s="150"/>
      <c r="C1273" s="152"/>
      <c r="D1273" s="40"/>
      <c r="E1273" s="153"/>
    </row>
    <row r="1274" spans="1:5" ht="15" customHeight="1" x14ac:dyDescent="0.25">
      <c r="A1274" s="58" t="s">
        <v>16</v>
      </c>
      <c r="B1274" s="54"/>
      <c r="C1274" s="54"/>
      <c r="D1274" s="59"/>
      <c r="E1274" s="59"/>
    </row>
    <row r="1275" spans="1:5" ht="15" customHeight="1" x14ac:dyDescent="0.2">
      <c r="A1275" s="85" t="s">
        <v>102</v>
      </c>
      <c r="B1275" s="54"/>
      <c r="C1275" s="54"/>
      <c r="D1275" s="54"/>
      <c r="E1275" s="78" t="s">
        <v>153</v>
      </c>
    </row>
    <row r="1276" spans="1:5" ht="15" customHeight="1" x14ac:dyDescent="0.2"/>
    <row r="1277" spans="1:5" ht="15" customHeight="1" x14ac:dyDescent="0.2">
      <c r="C1277" s="47" t="s">
        <v>48</v>
      </c>
      <c r="D1277" s="48" t="s">
        <v>55</v>
      </c>
      <c r="E1277" s="63" t="s">
        <v>50</v>
      </c>
    </row>
    <row r="1278" spans="1:5" ht="15" customHeight="1" x14ac:dyDescent="0.2">
      <c r="C1278" s="51">
        <v>4357</v>
      </c>
      <c r="D1278" s="88" t="s">
        <v>140</v>
      </c>
      <c r="E1278" s="132">
        <f>-356126-693000</f>
        <v>-1049126</v>
      </c>
    </row>
    <row r="1279" spans="1:5" ht="15" customHeight="1" x14ac:dyDescent="0.2">
      <c r="C1279" s="51">
        <v>4357</v>
      </c>
      <c r="D1279" s="130" t="s">
        <v>87</v>
      </c>
      <c r="E1279" s="132">
        <f>1000000+49126</f>
        <v>1049126</v>
      </c>
    </row>
    <row r="1280" spans="1:5" ht="15" customHeight="1" x14ac:dyDescent="0.2">
      <c r="C1280" s="55" t="s">
        <v>52</v>
      </c>
      <c r="D1280" s="56"/>
      <c r="E1280" s="57">
        <f>SUM(E1278:E1279)</f>
        <v>0</v>
      </c>
    </row>
    <row r="1281" spans="1:5" ht="15" customHeight="1" x14ac:dyDescent="0.2"/>
    <row r="1282" spans="1:5" ht="15" customHeight="1" x14ac:dyDescent="0.2"/>
    <row r="1283" spans="1:5" ht="15" customHeight="1" x14ac:dyDescent="0.25">
      <c r="A1283" s="37" t="s">
        <v>238</v>
      </c>
    </row>
    <row r="1284" spans="1:5" ht="15" customHeight="1" x14ac:dyDescent="0.2">
      <c r="A1284" s="189" t="s">
        <v>228</v>
      </c>
      <c r="B1284" s="189"/>
      <c r="C1284" s="189"/>
      <c r="D1284" s="189"/>
      <c r="E1284" s="189"/>
    </row>
    <row r="1285" spans="1:5" ht="15" customHeight="1" x14ac:dyDescent="0.2">
      <c r="A1285" s="189"/>
      <c r="B1285" s="189"/>
      <c r="C1285" s="189"/>
      <c r="D1285" s="189"/>
      <c r="E1285" s="189"/>
    </row>
    <row r="1286" spans="1:5" ht="15" customHeight="1" x14ac:dyDescent="0.2">
      <c r="A1286" s="185" t="s">
        <v>239</v>
      </c>
      <c r="B1286" s="185"/>
      <c r="C1286" s="185"/>
      <c r="D1286" s="185"/>
      <c r="E1286" s="185"/>
    </row>
    <row r="1287" spans="1:5" ht="15" customHeight="1" x14ac:dyDescent="0.2">
      <c r="A1287" s="185"/>
      <c r="B1287" s="185"/>
      <c r="C1287" s="185"/>
      <c r="D1287" s="185"/>
      <c r="E1287" s="185"/>
    </row>
    <row r="1288" spans="1:5" ht="15" customHeight="1" x14ac:dyDescent="0.2">
      <c r="A1288" s="185"/>
      <c r="B1288" s="185"/>
      <c r="C1288" s="185"/>
      <c r="D1288" s="185"/>
      <c r="E1288" s="185"/>
    </row>
    <row r="1289" spans="1:5" ht="15" customHeight="1" x14ac:dyDescent="0.2">
      <c r="A1289" s="185"/>
      <c r="B1289" s="185"/>
      <c r="C1289" s="185"/>
      <c r="D1289" s="185"/>
      <c r="E1289" s="185"/>
    </row>
    <row r="1290" spans="1:5" ht="15" customHeight="1" x14ac:dyDescent="0.2">
      <c r="A1290" s="185"/>
      <c r="B1290" s="185"/>
      <c r="C1290" s="185"/>
      <c r="D1290" s="185"/>
      <c r="E1290" s="185"/>
    </row>
    <row r="1291" spans="1:5" ht="15" customHeight="1" x14ac:dyDescent="0.2">
      <c r="A1291" s="185"/>
      <c r="B1291" s="185"/>
      <c r="C1291" s="185"/>
      <c r="D1291" s="185"/>
      <c r="E1291" s="185"/>
    </row>
    <row r="1292" spans="1:5" ht="15" customHeight="1" x14ac:dyDescent="0.2">
      <c r="A1292" s="40"/>
      <c r="B1292" s="150"/>
      <c r="C1292" s="152"/>
      <c r="D1292" s="40"/>
      <c r="E1292" s="153"/>
    </row>
    <row r="1293" spans="1:5" ht="15" customHeight="1" x14ac:dyDescent="0.25">
      <c r="A1293" s="58" t="s">
        <v>16</v>
      </c>
      <c r="B1293" s="54"/>
      <c r="C1293" s="54"/>
      <c r="D1293" s="59"/>
      <c r="E1293" s="59"/>
    </row>
    <row r="1294" spans="1:5" ht="15" customHeight="1" x14ac:dyDescent="0.2">
      <c r="A1294" s="85" t="s">
        <v>102</v>
      </c>
      <c r="B1294" s="54"/>
      <c r="C1294" s="54"/>
      <c r="D1294" s="54"/>
      <c r="E1294" s="78" t="s">
        <v>153</v>
      </c>
    </row>
    <row r="1295" spans="1:5" ht="15" customHeight="1" x14ac:dyDescent="0.2"/>
    <row r="1296" spans="1:5" ht="15" customHeight="1" x14ac:dyDescent="0.2">
      <c r="C1296" s="47" t="s">
        <v>48</v>
      </c>
      <c r="D1296" s="48" t="s">
        <v>55</v>
      </c>
      <c r="E1296" s="63" t="s">
        <v>50</v>
      </c>
    </row>
    <row r="1297" spans="1:5" ht="15" customHeight="1" x14ac:dyDescent="0.2">
      <c r="C1297" s="51">
        <v>4357</v>
      </c>
      <c r="D1297" s="88" t="s">
        <v>140</v>
      </c>
      <c r="E1297" s="132">
        <v>-140139.75</v>
      </c>
    </row>
    <row r="1298" spans="1:5" ht="15" customHeight="1" x14ac:dyDescent="0.2">
      <c r="C1298" s="51">
        <v>6409</v>
      </c>
      <c r="D1298" s="130" t="s">
        <v>56</v>
      </c>
      <c r="E1298" s="132">
        <v>140139.75</v>
      </c>
    </row>
    <row r="1299" spans="1:5" ht="15" customHeight="1" x14ac:dyDescent="0.2">
      <c r="C1299" s="55" t="s">
        <v>52</v>
      </c>
      <c r="D1299" s="56"/>
      <c r="E1299" s="57">
        <f>SUM(E1297:E1298)</f>
        <v>0</v>
      </c>
    </row>
    <row r="1300" spans="1:5" ht="15" customHeight="1" x14ac:dyDescent="0.2"/>
    <row r="1301" spans="1:5" ht="15" customHeight="1" x14ac:dyDescent="0.2"/>
    <row r="1302" spans="1:5" ht="15" customHeight="1" x14ac:dyDescent="0.25">
      <c r="A1302" s="37" t="s">
        <v>240</v>
      </c>
    </row>
    <row r="1303" spans="1:5" ht="15" customHeight="1" x14ac:dyDescent="0.2">
      <c r="A1303" s="189" t="s">
        <v>228</v>
      </c>
      <c r="B1303" s="189"/>
      <c r="C1303" s="189"/>
      <c r="D1303" s="189"/>
      <c r="E1303" s="189"/>
    </row>
    <row r="1304" spans="1:5" ht="15" customHeight="1" x14ac:dyDescent="0.2">
      <c r="A1304" s="189"/>
      <c r="B1304" s="189"/>
      <c r="C1304" s="189"/>
      <c r="D1304" s="189"/>
      <c r="E1304" s="189"/>
    </row>
    <row r="1305" spans="1:5" ht="15" customHeight="1" x14ac:dyDescent="0.2">
      <c r="A1305" s="185" t="s">
        <v>241</v>
      </c>
      <c r="B1305" s="185"/>
      <c r="C1305" s="185"/>
      <c r="D1305" s="185"/>
      <c r="E1305" s="185"/>
    </row>
    <row r="1306" spans="1:5" ht="15" customHeight="1" x14ac:dyDescent="0.2">
      <c r="A1306" s="185"/>
      <c r="B1306" s="185"/>
      <c r="C1306" s="185"/>
      <c r="D1306" s="185"/>
      <c r="E1306" s="185"/>
    </row>
    <row r="1307" spans="1:5" ht="15" customHeight="1" x14ac:dyDescent="0.2">
      <c r="A1307" s="185"/>
      <c r="B1307" s="185"/>
      <c r="C1307" s="185"/>
      <c r="D1307" s="185"/>
      <c r="E1307" s="185"/>
    </row>
    <row r="1308" spans="1:5" ht="15" customHeight="1" x14ac:dyDescent="0.2">
      <c r="A1308" s="185"/>
      <c r="B1308" s="185"/>
      <c r="C1308" s="185"/>
      <c r="D1308" s="185"/>
      <c r="E1308" s="185"/>
    </row>
    <row r="1309" spans="1:5" ht="15" customHeight="1" x14ac:dyDescent="0.2">
      <c r="A1309" s="185"/>
      <c r="B1309" s="185"/>
      <c r="C1309" s="185"/>
      <c r="D1309" s="185"/>
      <c r="E1309" s="185"/>
    </row>
    <row r="1310" spans="1:5" ht="15" customHeight="1" x14ac:dyDescent="0.2">
      <c r="A1310" s="185"/>
      <c r="B1310" s="185"/>
      <c r="C1310" s="185"/>
      <c r="D1310" s="185"/>
      <c r="E1310" s="185"/>
    </row>
    <row r="1311" spans="1:5" ht="15" customHeight="1" x14ac:dyDescent="0.2">
      <c r="A1311" s="40"/>
      <c r="B1311" s="150"/>
      <c r="C1311" s="152"/>
      <c r="D1311" s="40"/>
      <c r="E1311" s="153"/>
    </row>
    <row r="1312" spans="1:5" ht="15" customHeight="1" x14ac:dyDescent="0.25">
      <c r="A1312" s="58" t="s">
        <v>16</v>
      </c>
      <c r="B1312" s="54"/>
      <c r="C1312" s="54"/>
      <c r="D1312" s="59"/>
      <c r="E1312" s="59"/>
    </row>
    <row r="1313" spans="1:5" ht="15" customHeight="1" x14ac:dyDescent="0.2">
      <c r="A1313" s="85" t="s">
        <v>102</v>
      </c>
      <c r="B1313" s="54"/>
      <c r="C1313" s="54"/>
      <c r="D1313" s="54"/>
      <c r="E1313" s="78" t="s">
        <v>153</v>
      </c>
    </row>
    <row r="1314" spans="1:5" ht="15" customHeight="1" x14ac:dyDescent="0.2"/>
    <row r="1315" spans="1:5" ht="15" customHeight="1" x14ac:dyDescent="0.2">
      <c r="C1315" s="47" t="s">
        <v>48</v>
      </c>
      <c r="D1315" s="48" t="s">
        <v>55</v>
      </c>
      <c r="E1315" s="63" t="s">
        <v>50</v>
      </c>
    </row>
    <row r="1316" spans="1:5" ht="15" customHeight="1" x14ac:dyDescent="0.2">
      <c r="C1316" s="51">
        <v>3114</v>
      </c>
      <c r="D1316" s="88" t="s">
        <v>140</v>
      </c>
      <c r="E1316" s="93">
        <f>-64112.67-74192.9</f>
        <v>-138305.57</v>
      </c>
    </row>
    <row r="1317" spans="1:5" ht="15" customHeight="1" x14ac:dyDescent="0.2">
      <c r="C1317" s="51">
        <v>3315</v>
      </c>
      <c r="D1317" s="88" t="s">
        <v>140</v>
      </c>
      <c r="E1317" s="93">
        <f>-423300.03-4452394.08</f>
        <v>-4875694.1100000003</v>
      </c>
    </row>
    <row r="1318" spans="1:5" ht="15" customHeight="1" x14ac:dyDescent="0.2">
      <c r="C1318" s="51">
        <v>3122</v>
      </c>
      <c r="D1318" s="88" t="s">
        <v>140</v>
      </c>
      <c r="E1318" s="132">
        <v>5013999.68</v>
      </c>
    </row>
    <row r="1319" spans="1:5" ht="15" customHeight="1" x14ac:dyDescent="0.2">
      <c r="C1319" s="55" t="s">
        <v>52</v>
      </c>
      <c r="D1319" s="56"/>
      <c r="E1319" s="57">
        <f>SUM(E1316:E1318)</f>
        <v>0</v>
      </c>
    </row>
    <row r="1320" spans="1:5" ht="15" customHeight="1" x14ac:dyDescent="0.2"/>
    <row r="1321" spans="1:5" ht="15" customHeight="1" x14ac:dyDescent="0.2"/>
    <row r="1322" spans="1:5" ht="15" customHeight="1" x14ac:dyDescent="0.25">
      <c r="A1322" s="37" t="s">
        <v>242</v>
      </c>
    </row>
    <row r="1323" spans="1:5" ht="15" customHeight="1" x14ac:dyDescent="0.2">
      <c r="A1323" s="188" t="s">
        <v>210</v>
      </c>
      <c r="B1323" s="188"/>
      <c r="C1323" s="188"/>
      <c r="D1323" s="188"/>
      <c r="E1323" s="188"/>
    </row>
    <row r="1324" spans="1:5" ht="15" customHeight="1" x14ac:dyDescent="0.2">
      <c r="A1324" s="188"/>
      <c r="B1324" s="188"/>
      <c r="C1324" s="188"/>
      <c r="D1324" s="188"/>
      <c r="E1324" s="188"/>
    </row>
    <row r="1325" spans="1:5" ht="15" customHeight="1" x14ac:dyDescent="0.2">
      <c r="A1325" s="185" t="s">
        <v>243</v>
      </c>
      <c r="B1325" s="185"/>
      <c r="C1325" s="185"/>
      <c r="D1325" s="185"/>
      <c r="E1325" s="185"/>
    </row>
    <row r="1326" spans="1:5" ht="15" customHeight="1" x14ac:dyDescent="0.2">
      <c r="A1326" s="185"/>
      <c r="B1326" s="185"/>
      <c r="C1326" s="185"/>
      <c r="D1326" s="185"/>
      <c r="E1326" s="185"/>
    </row>
    <row r="1327" spans="1:5" ht="15" customHeight="1" x14ac:dyDescent="0.2">
      <c r="A1327" s="185"/>
      <c r="B1327" s="185"/>
      <c r="C1327" s="185"/>
      <c r="D1327" s="185"/>
      <c r="E1327" s="185"/>
    </row>
    <row r="1328" spans="1:5" ht="15" customHeight="1" x14ac:dyDescent="0.2">
      <c r="A1328" s="185"/>
      <c r="B1328" s="185"/>
      <c r="C1328" s="185"/>
      <c r="D1328" s="185"/>
      <c r="E1328" s="185"/>
    </row>
    <row r="1329" spans="1:5" ht="15" customHeight="1" x14ac:dyDescent="0.2">
      <c r="A1329" s="185"/>
      <c r="B1329" s="185"/>
      <c r="C1329" s="185"/>
      <c r="D1329" s="185"/>
      <c r="E1329" s="185"/>
    </row>
    <row r="1330" spans="1:5" ht="15" customHeight="1" x14ac:dyDescent="0.2">
      <c r="A1330" s="185"/>
      <c r="B1330" s="185"/>
      <c r="C1330" s="185"/>
      <c r="D1330" s="185"/>
      <c r="E1330" s="185"/>
    </row>
    <row r="1331" spans="1:5" ht="15" customHeight="1" x14ac:dyDescent="0.2">
      <c r="A1331" s="185"/>
      <c r="B1331" s="185"/>
      <c r="C1331" s="185"/>
      <c r="D1331" s="185"/>
      <c r="E1331" s="185"/>
    </row>
    <row r="1332" spans="1:5" ht="15" customHeight="1" x14ac:dyDescent="0.2"/>
    <row r="1333" spans="1:5" ht="15" customHeight="1" x14ac:dyDescent="0.25">
      <c r="A1333" s="58" t="s">
        <v>16</v>
      </c>
      <c r="B1333" s="54"/>
      <c r="C1333" s="54"/>
      <c r="D1333" s="59"/>
      <c r="E1333" s="59"/>
    </row>
    <row r="1334" spans="1:5" ht="15" customHeight="1" x14ac:dyDescent="0.2">
      <c r="A1334" s="85" t="s">
        <v>59</v>
      </c>
      <c r="B1334" s="54"/>
      <c r="C1334" s="54"/>
      <c r="D1334" s="54"/>
      <c r="E1334" s="78" t="s">
        <v>244</v>
      </c>
    </row>
    <row r="1335" spans="1:5" ht="15" customHeight="1" x14ac:dyDescent="0.2">
      <c r="A1335" s="60"/>
      <c r="B1335" s="61"/>
      <c r="C1335" s="54"/>
      <c r="D1335" s="60"/>
      <c r="E1335" s="62"/>
    </row>
    <row r="1336" spans="1:5" ht="15" customHeight="1" x14ac:dyDescent="0.2">
      <c r="A1336" s="46"/>
      <c r="B1336" s="46"/>
      <c r="C1336" s="63" t="s">
        <v>48</v>
      </c>
      <c r="D1336" s="64" t="s">
        <v>55</v>
      </c>
      <c r="E1336" s="63" t="s">
        <v>50</v>
      </c>
    </row>
    <row r="1337" spans="1:5" ht="15" customHeight="1" x14ac:dyDescent="0.2">
      <c r="A1337" s="65"/>
      <c r="B1337" s="66"/>
      <c r="C1337" s="67">
        <v>3636</v>
      </c>
      <c r="D1337" s="88" t="s">
        <v>87</v>
      </c>
      <c r="E1337" s="69">
        <v>-1200000</v>
      </c>
    </row>
    <row r="1338" spans="1:5" ht="15" customHeight="1" x14ac:dyDescent="0.2">
      <c r="A1338" s="70"/>
      <c r="B1338" s="54"/>
      <c r="C1338" s="71" t="s">
        <v>52</v>
      </c>
      <c r="D1338" s="72"/>
      <c r="E1338" s="73">
        <f>SUM(E1337:E1337)</f>
        <v>-1200000</v>
      </c>
    </row>
    <row r="1339" spans="1:5" ht="15" customHeight="1" x14ac:dyDescent="0.2"/>
    <row r="1340" spans="1:5" ht="15" customHeight="1" x14ac:dyDescent="0.25">
      <c r="A1340" s="58" t="s">
        <v>16</v>
      </c>
      <c r="B1340" s="54"/>
      <c r="C1340" s="54"/>
      <c r="D1340" s="59"/>
      <c r="E1340" s="59"/>
    </row>
    <row r="1341" spans="1:5" ht="15" customHeight="1" x14ac:dyDescent="0.2">
      <c r="A1341" s="85" t="s">
        <v>59</v>
      </c>
      <c r="B1341" s="54"/>
      <c r="C1341" s="54"/>
      <c r="D1341" s="54"/>
      <c r="E1341" s="78" t="s">
        <v>60</v>
      </c>
    </row>
    <row r="1342" spans="1:5" ht="15" customHeight="1" x14ac:dyDescent="0.2">
      <c r="A1342" s="60"/>
      <c r="B1342" s="61"/>
      <c r="C1342" s="54"/>
      <c r="D1342" s="60"/>
      <c r="E1342" s="62"/>
    </row>
    <row r="1343" spans="1:5" ht="15" customHeight="1" x14ac:dyDescent="0.2">
      <c r="A1343" s="46"/>
      <c r="B1343" s="46"/>
      <c r="C1343" s="63" t="s">
        <v>48</v>
      </c>
      <c r="D1343" s="64" t="s">
        <v>55</v>
      </c>
      <c r="E1343" s="63" t="s">
        <v>50</v>
      </c>
    </row>
    <row r="1344" spans="1:5" ht="15" customHeight="1" x14ac:dyDescent="0.2">
      <c r="A1344" s="65"/>
      <c r="B1344" s="66"/>
      <c r="C1344" s="67">
        <v>3635</v>
      </c>
      <c r="D1344" s="88" t="s">
        <v>140</v>
      </c>
      <c r="E1344" s="69">
        <v>1200000</v>
      </c>
    </row>
    <row r="1345" spans="1:5" ht="15" customHeight="1" x14ac:dyDescent="0.2">
      <c r="A1345" s="70"/>
      <c r="B1345" s="54"/>
      <c r="C1345" s="71" t="s">
        <v>52</v>
      </c>
      <c r="D1345" s="72"/>
      <c r="E1345" s="73">
        <f>SUM(E1344:E1344)</f>
        <v>1200000</v>
      </c>
    </row>
    <row r="1346" spans="1:5" ht="15" customHeight="1" x14ac:dyDescent="0.2"/>
    <row r="1347" spans="1:5" ht="15" customHeight="1" x14ac:dyDescent="0.2"/>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37" t="s">
        <v>245</v>
      </c>
    </row>
    <row r="1355" spans="1:5" ht="15" customHeight="1" x14ac:dyDescent="0.2">
      <c r="A1355" s="188" t="s">
        <v>246</v>
      </c>
      <c r="B1355" s="188"/>
      <c r="C1355" s="188"/>
      <c r="D1355" s="188"/>
      <c r="E1355" s="188"/>
    </row>
    <row r="1356" spans="1:5" ht="15" customHeight="1" x14ac:dyDescent="0.2">
      <c r="A1356" s="188"/>
      <c r="B1356" s="188"/>
      <c r="C1356" s="188"/>
      <c r="D1356" s="188"/>
      <c r="E1356" s="188"/>
    </row>
    <row r="1357" spans="1:5" ht="15" customHeight="1" x14ac:dyDescent="0.2">
      <c r="A1357" s="185" t="s">
        <v>247</v>
      </c>
      <c r="B1357" s="185"/>
      <c r="C1357" s="185"/>
      <c r="D1357" s="185"/>
      <c r="E1357" s="185"/>
    </row>
    <row r="1358" spans="1:5" ht="15" customHeight="1" x14ac:dyDescent="0.2">
      <c r="A1358" s="185"/>
      <c r="B1358" s="185"/>
      <c r="C1358" s="185"/>
      <c r="D1358" s="185"/>
      <c r="E1358" s="185"/>
    </row>
    <row r="1359" spans="1:5" ht="15" customHeight="1" x14ac:dyDescent="0.2">
      <c r="A1359" s="185"/>
      <c r="B1359" s="185"/>
      <c r="C1359" s="185"/>
      <c r="D1359" s="185"/>
      <c r="E1359" s="185"/>
    </row>
    <row r="1360" spans="1:5" ht="15" customHeight="1" x14ac:dyDescent="0.2">
      <c r="A1360" s="185"/>
      <c r="B1360" s="185"/>
      <c r="C1360" s="185"/>
      <c r="D1360" s="185"/>
      <c r="E1360" s="185"/>
    </row>
    <row r="1361" spans="1:5" ht="15" customHeight="1" x14ac:dyDescent="0.2">
      <c r="A1361" s="185"/>
      <c r="B1361" s="185"/>
      <c r="C1361" s="185"/>
      <c r="D1361" s="185"/>
      <c r="E1361" s="185"/>
    </row>
    <row r="1362" spans="1:5" ht="15" customHeight="1" x14ac:dyDescent="0.2">
      <c r="A1362" s="185"/>
      <c r="B1362" s="185"/>
      <c r="C1362" s="185"/>
      <c r="D1362" s="185"/>
      <c r="E1362" s="185"/>
    </row>
    <row r="1363" spans="1:5" ht="15" customHeight="1" x14ac:dyDescent="0.2">
      <c r="A1363" s="185"/>
      <c r="B1363" s="185"/>
      <c r="C1363" s="185"/>
      <c r="D1363" s="185"/>
      <c r="E1363" s="185"/>
    </row>
    <row r="1364" spans="1:5" ht="15" customHeight="1" x14ac:dyDescent="0.2">
      <c r="A1364" s="185"/>
      <c r="B1364" s="185"/>
      <c r="C1364" s="185"/>
      <c r="D1364" s="185"/>
      <c r="E1364" s="185"/>
    </row>
    <row r="1365" spans="1:5" ht="15" customHeight="1" x14ac:dyDescent="0.2"/>
    <row r="1366" spans="1:5" ht="15" customHeight="1" x14ac:dyDescent="0.25">
      <c r="A1366" s="39" t="s">
        <v>16</v>
      </c>
      <c r="B1366" s="40"/>
      <c r="C1366" s="40"/>
      <c r="D1366" s="40"/>
      <c r="E1366" s="59"/>
    </row>
    <row r="1367" spans="1:5" ht="15" customHeight="1" x14ac:dyDescent="0.2">
      <c r="A1367" s="41" t="s">
        <v>133</v>
      </c>
      <c r="B1367" s="138"/>
      <c r="C1367" s="138"/>
      <c r="D1367" s="138"/>
      <c r="E1367" s="59" t="s">
        <v>134</v>
      </c>
    </row>
    <row r="1368" spans="1:5" ht="15" customHeight="1" x14ac:dyDescent="0.2"/>
    <row r="1369" spans="1:5" ht="15" customHeight="1" x14ac:dyDescent="0.2">
      <c r="B1369" s="63" t="s">
        <v>61</v>
      </c>
      <c r="C1369" s="47" t="s">
        <v>48</v>
      </c>
      <c r="D1369" s="112" t="s">
        <v>49</v>
      </c>
      <c r="E1369" s="80" t="s">
        <v>50</v>
      </c>
    </row>
    <row r="1370" spans="1:5" ht="15" customHeight="1" x14ac:dyDescent="0.2">
      <c r="B1370" s="107">
        <v>11</v>
      </c>
      <c r="C1370" s="67"/>
      <c r="D1370" s="105" t="s">
        <v>248</v>
      </c>
      <c r="E1370" s="69">
        <v>-450000</v>
      </c>
    </row>
    <row r="1371" spans="1:5" ht="15" customHeight="1" x14ac:dyDescent="0.2">
      <c r="B1371" s="107">
        <v>11</v>
      </c>
      <c r="C1371" s="67"/>
      <c r="D1371" s="105" t="s">
        <v>136</v>
      </c>
      <c r="E1371" s="69">
        <v>450000</v>
      </c>
    </row>
    <row r="1372" spans="1:5" ht="15" customHeight="1" x14ac:dyDescent="0.2">
      <c r="B1372" s="139"/>
      <c r="C1372" s="55" t="s">
        <v>52</v>
      </c>
      <c r="D1372" s="114"/>
      <c r="E1372" s="115">
        <f>SUM(E1370:E1371)</f>
        <v>0</v>
      </c>
    </row>
    <row r="1373" spans="1:5" ht="15" customHeight="1" x14ac:dyDescent="0.2"/>
    <row r="1374" spans="1:5" ht="15" customHeight="1" x14ac:dyDescent="0.2"/>
    <row r="1375" spans="1:5" ht="15" customHeight="1" x14ac:dyDescent="0.25">
      <c r="A1375" s="37" t="s">
        <v>249</v>
      </c>
    </row>
    <row r="1376" spans="1:5" ht="15" customHeight="1" x14ac:dyDescent="0.2">
      <c r="A1376" s="188" t="s">
        <v>246</v>
      </c>
      <c r="B1376" s="188"/>
      <c r="C1376" s="188"/>
      <c r="D1376" s="188"/>
      <c r="E1376" s="188"/>
    </row>
    <row r="1377" spans="1:5" ht="15" customHeight="1" x14ac:dyDescent="0.2">
      <c r="A1377" s="188"/>
      <c r="B1377" s="188"/>
      <c r="C1377" s="188"/>
      <c r="D1377" s="188"/>
      <c r="E1377" s="188"/>
    </row>
    <row r="1378" spans="1:5" ht="15" customHeight="1" x14ac:dyDescent="0.2">
      <c r="A1378" s="185" t="s">
        <v>250</v>
      </c>
      <c r="B1378" s="185"/>
      <c r="C1378" s="185"/>
      <c r="D1378" s="185"/>
      <c r="E1378" s="185"/>
    </row>
    <row r="1379" spans="1:5" ht="15" customHeight="1" x14ac:dyDescent="0.2">
      <c r="A1379" s="185"/>
      <c r="B1379" s="185"/>
      <c r="C1379" s="185"/>
      <c r="D1379" s="185"/>
      <c r="E1379" s="185"/>
    </row>
    <row r="1380" spans="1:5" ht="15" customHeight="1" x14ac:dyDescent="0.2">
      <c r="A1380" s="185"/>
      <c r="B1380" s="185"/>
      <c r="C1380" s="185"/>
      <c r="D1380" s="185"/>
      <c r="E1380" s="185"/>
    </row>
    <row r="1381" spans="1:5" ht="15" customHeight="1" x14ac:dyDescent="0.2">
      <c r="A1381" s="185"/>
      <c r="B1381" s="185"/>
      <c r="C1381" s="185"/>
      <c r="D1381" s="185"/>
      <c r="E1381" s="185"/>
    </row>
    <row r="1382" spans="1:5" ht="15" customHeight="1" x14ac:dyDescent="0.2">
      <c r="A1382" s="185"/>
      <c r="B1382" s="185"/>
      <c r="C1382" s="185"/>
      <c r="D1382" s="185"/>
      <c r="E1382" s="185"/>
    </row>
    <row r="1383" spans="1:5" ht="15" customHeight="1" x14ac:dyDescent="0.2">
      <c r="A1383" s="185"/>
      <c r="B1383" s="185"/>
      <c r="C1383" s="185"/>
      <c r="D1383" s="185"/>
      <c r="E1383" s="185"/>
    </row>
    <row r="1384" spans="1:5" ht="15" customHeight="1" x14ac:dyDescent="0.2">
      <c r="A1384" s="185"/>
      <c r="B1384" s="185"/>
      <c r="C1384" s="185"/>
      <c r="D1384" s="185"/>
      <c r="E1384" s="185"/>
    </row>
    <row r="1385" spans="1:5" ht="15" customHeight="1" x14ac:dyDescent="0.2">
      <c r="A1385" s="185"/>
      <c r="B1385" s="185"/>
      <c r="C1385" s="185"/>
      <c r="D1385" s="185"/>
      <c r="E1385" s="185"/>
    </row>
    <row r="1386" spans="1:5" ht="15" customHeight="1" x14ac:dyDescent="0.2">
      <c r="A1386" s="185"/>
      <c r="B1386" s="185"/>
      <c r="C1386" s="185"/>
      <c r="D1386" s="185"/>
      <c r="E1386" s="185"/>
    </row>
    <row r="1387" spans="1:5" ht="15" customHeight="1" x14ac:dyDescent="0.2">
      <c r="A1387" s="185"/>
      <c r="B1387" s="185"/>
      <c r="C1387" s="185"/>
      <c r="D1387" s="185"/>
      <c r="E1387" s="185"/>
    </row>
    <row r="1388" spans="1:5" ht="15" customHeight="1" x14ac:dyDescent="0.2">
      <c r="A1388" s="185"/>
      <c r="B1388" s="185"/>
      <c r="C1388" s="185"/>
      <c r="D1388" s="185"/>
      <c r="E1388" s="185"/>
    </row>
    <row r="1389" spans="1:5" ht="15" customHeight="1" x14ac:dyDescent="0.2"/>
    <row r="1390" spans="1:5" ht="15" customHeight="1" x14ac:dyDescent="0.25">
      <c r="A1390" s="39" t="s">
        <v>16</v>
      </c>
      <c r="B1390" s="40"/>
      <c r="C1390" s="40"/>
      <c r="D1390" s="40"/>
      <c r="E1390" s="59"/>
    </row>
    <row r="1391" spans="1:5" ht="15" customHeight="1" x14ac:dyDescent="0.2">
      <c r="A1391" s="41" t="s">
        <v>133</v>
      </c>
      <c r="B1391" s="138"/>
      <c r="C1391" s="138"/>
      <c r="D1391" s="138"/>
      <c r="E1391" s="59" t="s">
        <v>134</v>
      </c>
    </row>
    <row r="1392" spans="1:5" ht="15" customHeight="1" x14ac:dyDescent="0.2"/>
    <row r="1393" spans="1:5" ht="15" customHeight="1" x14ac:dyDescent="0.2">
      <c r="B1393" s="63" t="s">
        <v>61</v>
      </c>
      <c r="C1393" s="47" t="s">
        <v>48</v>
      </c>
      <c r="D1393" s="112" t="s">
        <v>49</v>
      </c>
      <c r="E1393" s="80" t="s">
        <v>50</v>
      </c>
    </row>
    <row r="1394" spans="1:5" ht="15" customHeight="1" x14ac:dyDescent="0.2">
      <c r="B1394" s="107">
        <v>137.13300000000001</v>
      </c>
      <c r="C1394" s="67"/>
      <c r="D1394" s="105" t="s">
        <v>136</v>
      </c>
      <c r="E1394" s="69">
        <v>-673669</v>
      </c>
    </row>
    <row r="1395" spans="1:5" ht="15" customHeight="1" x14ac:dyDescent="0.2">
      <c r="B1395" s="107">
        <v>132</v>
      </c>
      <c r="C1395" s="67"/>
      <c r="D1395" s="105" t="s">
        <v>136</v>
      </c>
      <c r="E1395" s="69">
        <v>-20000000</v>
      </c>
    </row>
    <row r="1396" spans="1:5" ht="15" customHeight="1" x14ac:dyDescent="0.2">
      <c r="B1396" s="107">
        <v>130</v>
      </c>
      <c r="C1396" s="67"/>
      <c r="D1396" s="105" t="s">
        <v>136</v>
      </c>
      <c r="E1396" s="69">
        <v>20000000</v>
      </c>
    </row>
    <row r="1397" spans="1:5" ht="15" customHeight="1" x14ac:dyDescent="0.2">
      <c r="B1397" s="107">
        <v>135</v>
      </c>
      <c r="C1397" s="67"/>
      <c r="D1397" s="105" t="s">
        <v>136</v>
      </c>
      <c r="E1397" s="69">
        <v>673669</v>
      </c>
    </row>
    <row r="1398" spans="1:5" ht="15" customHeight="1" x14ac:dyDescent="0.2">
      <c r="B1398" s="139"/>
      <c r="C1398" s="55" t="s">
        <v>52</v>
      </c>
      <c r="D1398" s="114"/>
      <c r="E1398" s="115">
        <f>SUM(E1394:E1397)</f>
        <v>0</v>
      </c>
    </row>
    <row r="1399" spans="1:5" ht="15" customHeight="1" x14ac:dyDescent="0.2"/>
    <row r="1400" spans="1:5" ht="15" customHeight="1" x14ac:dyDescent="0.2"/>
    <row r="1401" spans="1:5" ht="15" customHeight="1" x14ac:dyDescent="0.2"/>
    <row r="1402" spans="1:5" ht="15" customHeight="1" x14ac:dyDescent="0.2"/>
    <row r="1403" spans="1:5" ht="15" customHeight="1" x14ac:dyDescent="0.2"/>
    <row r="1404" spans="1:5" ht="15" customHeight="1" x14ac:dyDescent="0.2"/>
    <row r="1405" spans="1:5" ht="15" customHeight="1" x14ac:dyDescent="0.2"/>
    <row r="1406" spans="1:5" ht="15" customHeight="1" x14ac:dyDescent="0.25">
      <c r="A1406" s="37" t="s">
        <v>251</v>
      </c>
    </row>
    <row r="1407" spans="1:5" ht="15" customHeight="1" x14ac:dyDescent="0.2">
      <c r="A1407" s="188" t="s">
        <v>246</v>
      </c>
      <c r="B1407" s="188"/>
      <c r="C1407" s="188"/>
      <c r="D1407" s="188"/>
      <c r="E1407" s="188"/>
    </row>
    <row r="1408" spans="1:5" ht="15" customHeight="1" x14ac:dyDescent="0.2">
      <c r="A1408" s="188"/>
      <c r="B1408" s="188"/>
      <c r="C1408" s="188"/>
      <c r="D1408" s="188"/>
      <c r="E1408" s="188"/>
    </row>
    <row r="1409" spans="1:6" ht="15" customHeight="1" x14ac:dyDescent="0.2">
      <c r="A1409" s="185" t="s">
        <v>252</v>
      </c>
      <c r="B1409" s="185"/>
      <c r="C1409" s="185"/>
      <c r="D1409" s="185"/>
      <c r="E1409" s="185"/>
    </row>
    <row r="1410" spans="1:6" ht="15" customHeight="1" x14ac:dyDescent="0.2">
      <c r="A1410" s="185"/>
      <c r="B1410" s="185"/>
      <c r="C1410" s="185"/>
      <c r="D1410" s="185"/>
      <c r="E1410" s="185"/>
    </row>
    <row r="1411" spans="1:6" ht="15" customHeight="1" x14ac:dyDescent="0.2">
      <c r="A1411" s="185"/>
      <c r="B1411" s="185"/>
      <c r="C1411" s="185"/>
      <c r="D1411" s="185"/>
      <c r="E1411" s="185"/>
    </row>
    <row r="1412" spans="1:6" ht="15" customHeight="1" x14ac:dyDescent="0.2">
      <c r="A1412" s="185"/>
      <c r="B1412" s="185"/>
      <c r="C1412" s="185"/>
      <c r="D1412" s="185"/>
      <c r="E1412" s="185"/>
      <c r="F1412" t="s">
        <v>253</v>
      </c>
    </row>
    <row r="1413" spans="1:6" ht="15" customHeight="1" x14ac:dyDescent="0.2">
      <c r="A1413" s="185"/>
      <c r="B1413" s="185"/>
      <c r="C1413" s="185"/>
      <c r="D1413" s="185"/>
      <c r="E1413" s="185"/>
    </row>
    <row r="1414" spans="1:6" ht="15" customHeight="1" x14ac:dyDescent="0.2">
      <c r="A1414" s="185"/>
      <c r="B1414" s="185"/>
      <c r="C1414" s="185"/>
      <c r="D1414" s="185"/>
      <c r="E1414" s="185"/>
    </row>
    <row r="1415" spans="1:6" ht="15" customHeight="1" x14ac:dyDescent="0.2">
      <c r="A1415" s="185"/>
      <c r="B1415" s="185"/>
      <c r="C1415" s="185"/>
      <c r="D1415" s="185"/>
      <c r="E1415" s="185"/>
    </row>
    <row r="1416" spans="1:6" ht="15" customHeight="1" x14ac:dyDescent="0.2">
      <c r="A1416" s="185"/>
      <c r="B1416" s="185"/>
      <c r="C1416" s="185"/>
      <c r="D1416" s="185"/>
      <c r="E1416" s="185"/>
    </row>
    <row r="1417" spans="1:6" ht="15" customHeight="1" x14ac:dyDescent="0.2">
      <c r="A1417" s="185"/>
      <c r="B1417" s="185"/>
      <c r="C1417" s="185"/>
      <c r="D1417" s="185"/>
      <c r="E1417" s="185"/>
    </row>
    <row r="1418" spans="1:6" ht="15" customHeight="1" x14ac:dyDescent="0.2"/>
    <row r="1419" spans="1:6" ht="15" customHeight="1" x14ac:dyDescent="0.25">
      <c r="A1419" s="39" t="s">
        <v>16</v>
      </c>
      <c r="B1419" s="40"/>
      <c r="C1419" s="40"/>
      <c r="D1419" s="40"/>
      <c r="E1419" s="59"/>
    </row>
    <row r="1420" spans="1:6" ht="15" customHeight="1" x14ac:dyDescent="0.2">
      <c r="A1420" s="41" t="s">
        <v>133</v>
      </c>
      <c r="B1420" s="138"/>
      <c r="C1420" s="138"/>
      <c r="D1420" s="138"/>
      <c r="E1420" s="59" t="s">
        <v>134</v>
      </c>
    </row>
    <row r="1421" spans="1:6" ht="15" customHeight="1" x14ac:dyDescent="0.2"/>
    <row r="1422" spans="1:6" ht="15" customHeight="1" x14ac:dyDescent="0.2">
      <c r="B1422" s="63" t="s">
        <v>61</v>
      </c>
      <c r="C1422" s="47" t="s">
        <v>48</v>
      </c>
      <c r="D1422" s="112" t="s">
        <v>49</v>
      </c>
      <c r="E1422" s="80" t="s">
        <v>50</v>
      </c>
    </row>
    <row r="1423" spans="1:6" ht="15" customHeight="1" x14ac:dyDescent="0.2">
      <c r="B1423" s="107">
        <v>307</v>
      </c>
      <c r="C1423" s="67"/>
      <c r="D1423" s="105" t="s">
        <v>136</v>
      </c>
      <c r="E1423" s="69">
        <v>-457573</v>
      </c>
    </row>
    <row r="1424" spans="1:6" ht="15" customHeight="1" x14ac:dyDescent="0.2">
      <c r="B1424" s="107">
        <v>300</v>
      </c>
      <c r="C1424" s="67"/>
      <c r="D1424" s="105" t="s">
        <v>136</v>
      </c>
      <c r="E1424" s="69">
        <v>457573</v>
      </c>
    </row>
    <row r="1425" spans="1:5" ht="15" customHeight="1" x14ac:dyDescent="0.2">
      <c r="B1425" s="139"/>
      <c r="C1425" s="55" t="s">
        <v>52</v>
      </c>
      <c r="D1425" s="114"/>
      <c r="E1425" s="115">
        <f>SUM(E1423:E1424)</f>
        <v>0</v>
      </c>
    </row>
    <row r="1426" spans="1:5" ht="15" customHeight="1" x14ac:dyDescent="0.2"/>
    <row r="1427" spans="1:5" ht="15" customHeight="1" x14ac:dyDescent="0.2"/>
    <row r="1428" spans="1:5" ht="15" customHeight="1" x14ac:dyDescent="0.25">
      <c r="A1428" s="37" t="s">
        <v>254</v>
      </c>
    </row>
    <row r="1429" spans="1:5" ht="15" customHeight="1" x14ac:dyDescent="0.2">
      <c r="A1429" s="188" t="s">
        <v>246</v>
      </c>
      <c r="B1429" s="188"/>
      <c r="C1429" s="188"/>
      <c r="D1429" s="188"/>
      <c r="E1429" s="188"/>
    </row>
    <row r="1430" spans="1:5" ht="15" customHeight="1" x14ac:dyDescent="0.2">
      <c r="A1430" s="188"/>
      <c r="B1430" s="188"/>
      <c r="C1430" s="188"/>
      <c r="D1430" s="188"/>
      <c r="E1430" s="188"/>
    </row>
    <row r="1431" spans="1:5" ht="15" customHeight="1" x14ac:dyDescent="0.2">
      <c r="A1431" s="185" t="s">
        <v>255</v>
      </c>
      <c r="B1431" s="185"/>
      <c r="C1431" s="185"/>
      <c r="D1431" s="185"/>
      <c r="E1431" s="185"/>
    </row>
    <row r="1432" spans="1:5" ht="15" customHeight="1" x14ac:dyDescent="0.2">
      <c r="A1432" s="185"/>
      <c r="B1432" s="185"/>
      <c r="C1432" s="185"/>
      <c r="D1432" s="185"/>
      <c r="E1432" s="185"/>
    </row>
    <row r="1433" spans="1:5" ht="15" customHeight="1" x14ac:dyDescent="0.2">
      <c r="A1433" s="185"/>
      <c r="B1433" s="185"/>
      <c r="C1433" s="185"/>
      <c r="D1433" s="185"/>
      <c r="E1433" s="185"/>
    </row>
    <row r="1434" spans="1:5" ht="15" customHeight="1" x14ac:dyDescent="0.2">
      <c r="A1434" s="185"/>
      <c r="B1434" s="185"/>
      <c r="C1434" s="185"/>
      <c r="D1434" s="185"/>
      <c r="E1434" s="185"/>
    </row>
    <row r="1435" spans="1:5" ht="15" customHeight="1" x14ac:dyDescent="0.2">
      <c r="A1435" s="185"/>
      <c r="B1435" s="185"/>
      <c r="C1435" s="185"/>
      <c r="D1435" s="185"/>
      <c r="E1435" s="185"/>
    </row>
    <row r="1436" spans="1:5" ht="15" customHeight="1" x14ac:dyDescent="0.2">
      <c r="A1436" s="185"/>
      <c r="B1436" s="185"/>
      <c r="C1436" s="185"/>
      <c r="D1436" s="185"/>
      <c r="E1436" s="185"/>
    </row>
    <row r="1437" spans="1:5" ht="15" customHeight="1" x14ac:dyDescent="0.2">
      <c r="A1437" s="185"/>
      <c r="B1437" s="185"/>
      <c r="C1437" s="185"/>
      <c r="D1437" s="185"/>
      <c r="E1437" s="185"/>
    </row>
    <row r="1438" spans="1:5" ht="15" customHeight="1" x14ac:dyDescent="0.2">
      <c r="A1438" s="185"/>
      <c r="B1438" s="185"/>
      <c r="C1438" s="185"/>
      <c r="D1438" s="185"/>
      <c r="E1438" s="185"/>
    </row>
    <row r="1439" spans="1:5" ht="15" customHeight="1" x14ac:dyDescent="0.2"/>
    <row r="1440" spans="1:5" ht="15" customHeight="1" x14ac:dyDescent="0.25">
      <c r="A1440" s="39" t="s">
        <v>16</v>
      </c>
      <c r="B1440" s="40"/>
      <c r="C1440" s="40"/>
      <c r="D1440" s="40"/>
      <c r="E1440" s="59"/>
    </row>
    <row r="1441" spans="1:5" ht="15" customHeight="1" x14ac:dyDescent="0.2">
      <c r="A1441" s="41" t="s">
        <v>133</v>
      </c>
      <c r="B1441" s="138"/>
      <c r="C1441" s="138"/>
      <c r="D1441" s="138"/>
      <c r="E1441" s="59" t="s">
        <v>134</v>
      </c>
    </row>
    <row r="1442" spans="1:5" ht="15" customHeight="1" x14ac:dyDescent="0.2"/>
    <row r="1443" spans="1:5" ht="15" customHeight="1" x14ac:dyDescent="0.2">
      <c r="B1443" s="63" t="s">
        <v>61</v>
      </c>
      <c r="C1443" s="47" t="s">
        <v>48</v>
      </c>
      <c r="D1443" s="112" t="s">
        <v>49</v>
      </c>
      <c r="E1443" s="80" t="s">
        <v>50</v>
      </c>
    </row>
    <row r="1444" spans="1:5" ht="15" customHeight="1" x14ac:dyDescent="0.2">
      <c r="B1444" s="107">
        <v>307</v>
      </c>
      <c r="C1444" s="67"/>
      <c r="D1444" s="105" t="s">
        <v>136</v>
      </c>
      <c r="E1444" s="69">
        <v>-102000</v>
      </c>
    </row>
    <row r="1445" spans="1:5" ht="15" customHeight="1" x14ac:dyDescent="0.2">
      <c r="B1445" s="107">
        <v>301</v>
      </c>
      <c r="C1445" s="67"/>
      <c r="D1445" s="105" t="s">
        <v>136</v>
      </c>
      <c r="E1445" s="69">
        <v>102000</v>
      </c>
    </row>
    <row r="1446" spans="1:5" ht="15" customHeight="1" x14ac:dyDescent="0.2">
      <c r="B1446" s="139"/>
      <c r="C1446" s="55" t="s">
        <v>52</v>
      </c>
      <c r="D1446" s="114"/>
      <c r="E1446" s="115">
        <f>SUM(E1444:E1445)</f>
        <v>0</v>
      </c>
    </row>
    <row r="1447" spans="1:5" ht="15" customHeight="1" x14ac:dyDescent="0.2"/>
    <row r="1448" spans="1:5" ht="15" customHeight="1" x14ac:dyDescent="0.2"/>
    <row r="1449" spans="1:5" ht="15" customHeight="1" x14ac:dyDescent="0.2"/>
    <row r="1450" spans="1:5" ht="15" customHeight="1" x14ac:dyDescent="0.2"/>
    <row r="1451" spans="1:5" ht="15" customHeight="1" x14ac:dyDescent="0.2"/>
    <row r="1452" spans="1:5" ht="15" customHeight="1" x14ac:dyDescent="0.2"/>
    <row r="1453" spans="1:5" ht="15" customHeight="1" x14ac:dyDescent="0.2"/>
    <row r="1454" spans="1:5" ht="15" customHeight="1" x14ac:dyDescent="0.2"/>
    <row r="1455" spans="1:5" ht="15" customHeight="1" x14ac:dyDescent="0.2"/>
    <row r="1456" spans="1:5" ht="15" customHeight="1" x14ac:dyDescent="0.2"/>
    <row r="1457" spans="1:5" ht="15" customHeight="1" x14ac:dyDescent="0.2"/>
    <row r="1458" spans="1:5" ht="15" customHeight="1" x14ac:dyDescent="0.25">
      <c r="A1458" s="37" t="s">
        <v>256</v>
      </c>
    </row>
    <row r="1459" spans="1:5" ht="15" customHeight="1" x14ac:dyDescent="0.2">
      <c r="A1459" s="188" t="s">
        <v>246</v>
      </c>
      <c r="B1459" s="188"/>
      <c r="C1459" s="188"/>
      <c r="D1459" s="188"/>
      <c r="E1459" s="188"/>
    </row>
    <row r="1460" spans="1:5" ht="15" customHeight="1" x14ac:dyDescent="0.2">
      <c r="A1460" s="188"/>
      <c r="B1460" s="188"/>
      <c r="C1460" s="188"/>
      <c r="D1460" s="188"/>
      <c r="E1460" s="188"/>
    </row>
    <row r="1461" spans="1:5" ht="15" customHeight="1" x14ac:dyDescent="0.2">
      <c r="A1461" s="185" t="s">
        <v>257</v>
      </c>
      <c r="B1461" s="185"/>
      <c r="C1461" s="185"/>
      <c r="D1461" s="185"/>
      <c r="E1461" s="185"/>
    </row>
    <row r="1462" spans="1:5" ht="15" customHeight="1" x14ac:dyDescent="0.2">
      <c r="A1462" s="185"/>
      <c r="B1462" s="185"/>
      <c r="C1462" s="185"/>
      <c r="D1462" s="185"/>
      <c r="E1462" s="185"/>
    </row>
    <row r="1463" spans="1:5" ht="15" customHeight="1" x14ac:dyDescent="0.2">
      <c r="A1463" s="185"/>
      <c r="B1463" s="185"/>
      <c r="C1463" s="185"/>
      <c r="D1463" s="185"/>
      <c r="E1463" s="185"/>
    </row>
    <row r="1464" spans="1:5" ht="15" customHeight="1" x14ac:dyDescent="0.2">
      <c r="A1464" s="185"/>
      <c r="B1464" s="185"/>
      <c r="C1464" s="185"/>
      <c r="D1464" s="185"/>
      <c r="E1464" s="185"/>
    </row>
    <row r="1465" spans="1:5" ht="15" customHeight="1" x14ac:dyDescent="0.2">
      <c r="A1465" s="185"/>
      <c r="B1465" s="185"/>
      <c r="C1465" s="185"/>
      <c r="D1465" s="185"/>
      <c r="E1465" s="185"/>
    </row>
    <row r="1466" spans="1:5" ht="15" customHeight="1" x14ac:dyDescent="0.2">
      <c r="A1466" s="185"/>
      <c r="B1466" s="185"/>
      <c r="C1466" s="185"/>
      <c r="D1466" s="185"/>
      <c r="E1466" s="185"/>
    </row>
    <row r="1467" spans="1:5" ht="15" customHeight="1" x14ac:dyDescent="0.2">
      <c r="A1467" s="185"/>
      <c r="B1467" s="185"/>
      <c r="C1467" s="185"/>
      <c r="D1467" s="185"/>
      <c r="E1467" s="185"/>
    </row>
    <row r="1468" spans="1:5" ht="15" customHeight="1" x14ac:dyDescent="0.2">
      <c r="A1468" s="185"/>
      <c r="B1468" s="185"/>
      <c r="C1468" s="185"/>
      <c r="D1468" s="185"/>
      <c r="E1468" s="185"/>
    </row>
    <row r="1469" spans="1:5" ht="15" customHeight="1" x14ac:dyDescent="0.2">
      <c r="A1469" s="185"/>
      <c r="B1469" s="185"/>
      <c r="C1469" s="185"/>
      <c r="D1469" s="185"/>
      <c r="E1469" s="185"/>
    </row>
    <row r="1470" spans="1:5" ht="15" customHeight="1" x14ac:dyDescent="0.2"/>
    <row r="1471" spans="1:5" ht="15" customHeight="1" x14ac:dyDescent="0.25">
      <c r="A1471" s="39" t="s">
        <v>16</v>
      </c>
      <c r="B1471" s="40"/>
      <c r="C1471" s="40"/>
      <c r="D1471" s="40"/>
      <c r="E1471" s="59"/>
    </row>
    <row r="1472" spans="1:5" ht="15" customHeight="1" x14ac:dyDescent="0.2">
      <c r="A1472" s="41" t="s">
        <v>133</v>
      </c>
      <c r="B1472" s="138"/>
      <c r="C1472" s="138"/>
      <c r="D1472" s="138"/>
      <c r="E1472" s="59" t="s">
        <v>134</v>
      </c>
    </row>
    <row r="1473" spans="1:5" ht="15" customHeight="1" x14ac:dyDescent="0.2"/>
    <row r="1474" spans="1:5" ht="15" customHeight="1" x14ac:dyDescent="0.2">
      <c r="B1474" s="63" t="s">
        <v>61</v>
      </c>
      <c r="C1474" s="47" t="s">
        <v>48</v>
      </c>
      <c r="D1474" s="112" t="s">
        <v>49</v>
      </c>
      <c r="E1474" s="80" t="s">
        <v>50</v>
      </c>
    </row>
    <row r="1475" spans="1:5" ht="15" customHeight="1" x14ac:dyDescent="0.2">
      <c r="B1475" s="107">
        <v>307</v>
      </c>
      <c r="C1475" s="67"/>
      <c r="D1475" s="105" t="s">
        <v>136</v>
      </c>
      <c r="E1475" s="69">
        <v>-95270</v>
      </c>
    </row>
    <row r="1476" spans="1:5" ht="15" customHeight="1" x14ac:dyDescent="0.2">
      <c r="B1476" s="107">
        <v>303</v>
      </c>
      <c r="C1476" s="67"/>
      <c r="D1476" s="105" t="s">
        <v>136</v>
      </c>
      <c r="E1476" s="69">
        <v>95270</v>
      </c>
    </row>
    <row r="1477" spans="1:5" ht="15" customHeight="1" x14ac:dyDescent="0.2">
      <c r="B1477" s="139"/>
      <c r="C1477" s="55" t="s">
        <v>52</v>
      </c>
      <c r="D1477" s="114"/>
      <c r="E1477" s="115">
        <f>SUM(E1475:E1476)</f>
        <v>0</v>
      </c>
    </row>
    <row r="1478" spans="1:5" ht="15" customHeight="1" x14ac:dyDescent="0.2"/>
    <row r="1479" spans="1:5" ht="15" customHeight="1" x14ac:dyDescent="0.2"/>
    <row r="1480" spans="1:5" ht="15" customHeight="1" x14ac:dyDescent="0.25">
      <c r="A1480" s="37" t="s">
        <v>258</v>
      </c>
    </row>
    <row r="1481" spans="1:5" ht="15" customHeight="1" x14ac:dyDescent="0.2">
      <c r="A1481" s="188" t="s">
        <v>246</v>
      </c>
      <c r="B1481" s="188"/>
      <c r="C1481" s="188"/>
      <c r="D1481" s="188"/>
      <c r="E1481" s="188"/>
    </row>
    <row r="1482" spans="1:5" ht="15" customHeight="1" x14ac:dyDescent="0.2">
      <c r="A1482" s="188"/>
      <c r="B1482" s="188"/>
      <c r="C1482" s="188"/>
      <c r="D1482" s="188"/>
      <c r="E1482" s="188"/>
    </row>
    <row r="1483" spans="1:5" ht="15" customHeight="1" x14ac:dyDescent="0.2">
      <c r="A1483" s="185" t="s">
        <v>259</v>
      </c>
      <c r="B1483" s="185"/>
      <c r="C1483" s="185"/>
      <c r="D1483" s="185"/>
      <c r="E1483" s="185"/>
    </row>
    <row r="1484" spans="1:5" ht="15" customHeight="1" x14ac:dyDescent="0.2">
      <c r="A1484" s="185"/>
      <c r="B1484" s="185"/>
      <c r="C1484" s="185"/>
      <c r="D1484" s="185"/>
      <c r="E1484" s="185"/>
    </row>
    <row r="1485" spans="1:5" ht="15" customHeight="1" x14ac:dyDescent="0.2">
      <c r="A1485" s="185"/>
      <c r="B1485" s="185"/>
      <c r="C1485" s="185"/>
      <c r="D1485" s="185"/>
      <c r="E1485" s="185"/>
    </row>
    <row r="1486" spans="1:5" ht="15" customHeight="1" x14ac:dyDescent="0.2">
      <c r="A1486" s="185"/>
      <c r="B1486" s="185"/>
      <c r="C1486" s="185"/>
      <c r="D1486" s="185"/>
      <c r="E1486" s="185"/>
    </row>
    <row r="1487" spans="1:5" ht="15" customHeight="1" x14ac:dyDescent="0.2">
      <c r="A1487" s="185"/>
      <c r="B1487" s="185"/>
      <c r="C1487" s="185"/>
      <c r="D1487" s="185"/>
      <c r="E1487" s="185"/>
    </row>
    <row r="1488" spans="1:5" ht="15" customHeight="1" x14ac:dyDescent="0.2">
      <c r="A1488" s="185"/>
      <c r="B1488" s="185"/>
      <c r="C1488" s="185"/>
      <c r="D1488" s="185"/>
      <c r="E1488" s="185"/>
    </row>
    <row r="1489" spans="1:5" ht="15" customHeight="1" x14ac:dyDescent="0.2">
      <c r="A1489" s="185"/>
      <c r="B1489" s="185"/>
      <c r="C1489" s="185"/>
      <c r="D1489" s="185"/>
      <c r="E1489" s="185"/>
    </row>
    <row r="1490" spans="1:5" ht="15" customHeight="1" x14ac:dyDescent="0.2">
      <c r="A1490" s="185"/>
      <c r="B1490" s="185"/>
      <c r="C1490" s="185"/>
      <c r="D1490" s="185"/>
      <c r="E1490" s="185"/>
    </row>
    <row r="1491" spans="1:5" ht="15" customHeight="1" x14ac:dyDescent="0.2">
      <c r="A1491" s="185"/>
      <c r="B1491" s="185"/>
      <c r="C1491" s="185"/>
      <c r="D1491" s="185"/>
      <c r="E1491" s="185"/>
    </row>
    <row r="1492" spans="1:5" ht="15" customHeight="1" x14ac:dyDescent="0.2">
      <c r="A1492" s="185"/>
      <c r="B1492" s="185"/>
      <c r="C1492" s="185"/>
      <c r="D1492" s="185"/>
      <c r="E1492" s="185"/>
    </row>
    <row r="1493" spans="1:5" ht="15" customHeight="1" x14ac:dyDescent="0.2"/>
    <row r="1494" spans="1:5" ht="15" customHeight="1" x14ac:dyDescent="0.25">
      <c r="A1494" s="39" t="s">
        <v>16</v>
      </c>
      <c r="B1494" s="40"/>
      <c r="C1494" s="40"/>
      <c r="D1494" s="40"/>
      <c r="E1494" s="59"/>
    </row>
    <row r="1495" spans="1:5" ht="15" customHeight="1" x14ac:dyDescent="0.2">
      <c r="A1495" s="41" t="s">
        <v>133</v>
      </c>
      <c r="B1495" s="138"/>
      <c r="C1495" s="138"/>
      <c r="D1495" s="138"/>
      <c r="E1495" s="59" t="s">
        <v>134</v>
      </c>
    </row>
    <row r="1496" spans="1:5" ht="15" customHeight="1" x14ac:dyDescent="0.2"/>
    <row r="1497" spans="1:5" ht="15" customHeight="1" x14ac:dyDescent="0.2">
      <c r="B1497" s="63" t="s">
        <v>61</v>
      </c>
      <c r="C1497" s="47" t="s">
        <v>48</v>
      </c>
      <c r="D1497" s="112" t="s">
        <v>49</v>
      </c>
      <c r="E1497" s="80" t="s">
        <v>50</v>
      </c>
    </row>
    <row r="1498" spans="1:5" ht="15" customHeight="1" x14ac:dyDescent="0.2">
      <c r="B1498" s="107">
        <v>10</v>
      </c>
      <c r="C1498" s="67"/>
      <c r="D1498" s="105" t="s">
        <v>248</v>
      </c>
      <c r="E1498" s="69">
        <v>-96632</v>
      </c>
    </row>
    <row r="1499" spans="1:5" ht="15" customHeight="1" x14ac:dyDescent="0.2">
      <c r="B1499" s="107">
        <v>10</v>
      </c>
      <c r="C1499" s="67"/>
      <c r="D1499" s="105" t="s">
        <v>136</v>
      </c>
      <c r="E1499" s="69">
        <v>78343</v>
      </c>
    </row>
    <row r="1500" spans="1:5" ht="15" customHeight="1" x14ac:dyDescent="0.2">
      <c r="B1500" s="107">
        <v>307</v>
      </c>
      <c r="C1500" s="67"/>
      <c r="D1500" s="105" t="s">
        <v>136</v>
      </c>
      <c r="E1500" s="69">
        <v>18289</v>
      </c>
    </row>
    <row r="1501" spans="1:5" ht="15" customHeight="1" x14ac:dyDescent="0.2">
      <c r="B1501" s="139"/>
      <c r="C1501" s="55" t="s">
        <v>52</v>
      </c>
      <c r="D1501" s="114"/>
      <c r="E1501" s="115">
        <f>SUM(E1498:E1500)</f>
        <v>0</v>
      </c>
    </row>
    <row r="1502" spans="1:5" ht="15" customHeight="1" x14ac:dyDescent="0.2"/>
    <row r="1503" spans="1:5" ht="15" customHeight="1" x14ac:dyDescent="0.2"/>
    <row r="1504" spans="1:5" ht="15" customHeight="1" x14ac:dyDescent="0.2"/>
    <row r="1505" spans="1:5" ht="15" customHeight="1" x14ac:dyDescent="0.2"/>
    <row r="1506" spans="1:5" ht="15" customHeight="1" x14ac:dyDescent="0.2"/>
    <row r="1507" spans="1:5" ht="15" customHeight="1" x14ac:dyDescent="0.2"/>
    <row r="1508" spans="1:5" ht="15" customHeight="1" x14ac:dyDescent="0.2"/>
    <row r="1509" spans="1:5" ht="15" customHeight="1" x14ac:dyDescent="0.2"/>
    <row r="1510" spans="1:5" ht="15" customHeight="1" x14ac:dyDescent="0.25">
      <c r="A1510" s="37" t="s">
        <v>260</v>
      </c>
    </row>
    <row r="1511" spans="1:5" ht="15" customHeight="1" x14ac:dyDescent="0.2">
      <c r="A1511" s="188" t="s">
        <v>246</v>
      </c>
      <c r="B1511" s="188"/>
      <c r="C1511" s="188"/>
      <c r="D1511" s="188"/>
      <c r="E1511" s="188"/>
    </row>
    <row r="1512" spans="1:5" ht="15" customHeight="1" x14ac:dyDescent="0.2">
      <c r="A1512" s="188"/>
      <c r="B1512" s="188"/>
      <c r="C1512" s="188"/>
      <c r="D1512" s="188"/>
      <c r="E1512" s="188"/>
    </row>
    <row r="1513" spans="1:5" ht="15" customHeight="1" x14ac:dyDescent="0.2">
      <c r="A1513" s="185" t="s">
        <v>261</v>
      </c>
      <c r="B1513" s="185"/>
      <c r="C1513" s="185"/>
      <c r="D1513" s="185"/>
      <c r="E1513" s="185"/>
    </row>
    <row r="1514" spans="1:5" ht="15" customHeight="1" x14ac:dyDescent="0.2">
      <c r="A1514" s="185"/>
      <c r="B1514" s="185"/>
      <c r="C1514" s="185"/>
      <c r="D1514" s="185"/>
      <c r="E1514" s="185"/>
    </row>
    <row r="1515" spans="1:5" ht="15" customHeight="1" x14ac:dyDescent="0.2">
      <c r="A1515" s="185"/>
      <c r="B1515" s="185"/>
      <c r="C1515" s="185"/>
      <c r="D1515" s="185"/>
      <c r="E1515" s="185"/>
    </row>
    <row r="1516" spans="1:5" ht="15" customHeight="1" x14ac:dyDescent="0.2">
      <c r="A1516" s="185"/>
      <c r="B1516" s="185"/>
      <c r="C1516" s="185"/>
      <c r="D1516" s="185"/>
      <c r="E1516" s="185"/>
    </row>
    <row r="1517" spans="1:5" ht="15" customHeight="1" x14ac:dyDescent="0.2">
      <c r="A1517" s="185"/>
      <c r="B1517" s="185"/>
      <c r="C1517" s="185"/>
      <c r="D1517" s="185"/>
      <c r="E1517" s="185"/>
    </row>
    <row r="1518" spans="1:5" ht="15" customHeight="1" x14ac:dyDescent="0.2">
      <c r="A1518" s="185"/>
      <c r="B1518" s="185"/>
      <c r="C1518" s="185"/>
      <c r="D1518" s="185"/>
      <c r="E1518" s="185"/>
    </row>
    <row r="1519" spans="1:5" ht="15" customHeight="1" x14ac:dyDescent="0.2">
      <c r="A1519" s="185"/>
      <c r="B1519" s="185"/>
      <c r="C1519" s="185"/>
      <c r="D1519" s="185"/>
      <c r="E1519" s="185"/>
    </row>
    <row r="1520" spans="1:5" ht="15" customHeight="1" x14ac:dyDescent="0.2">
      <c r="A1520" s="185"/>
      <c r="B1520" s="185"/>
      <c r="C1520" s="185"/>
      <c r="D1520" s="185"/>
      <c r="E1520" s="185"/>
    </row>
    <row r="1521" spans="1:5" ht="15" customHeight="1" x14ac:dyDescent="0.2">
      <c r="A1521" s="185"/>
      <c r="B1521" s="185"/>
      <c r="C1521" s="185"/>
      <c r="D1521" s="185"/>
      <c r="E1521" s="185"/>
    </row>
    <row r="1522" spans="1:5" ht="15" customHeight="1" x14ac:dyDescent="0.25">
      <c r="A1522" s="37"/>
    </row>
    <row r="1523" spans="1:5" ht="15" customHeight="1" x14ac:dyDescent="0.25">
      <c r="A1523" s="39" t="s">
        <v>16</v>
      </c>
      <c r="B1523" s="40"/>
      <c r="C1523" s="40"/>
      <c r="D1523" s="40"/>
      <c r="E1523" s="59"/>
    </row>
    <row r="1524" spans="1:5" ht="15" customHeight="1" x14ac:dyDescent="0.2">
      <c r="A1524" s="41" t="s">
        <v>133</v>
      </c>
      <c r="B1524" s="138"/>
      <c r="C1524" s="138"/>
      <c r="D1524" s="138"/>
      <c r="E1524" s="59" t="s">
        <v>134</v>
      </c>
    </row>
    <row r="1525" spans="1:5" ht="15" customHeight="1" x14ac:dyDescent="0.2">
      <c r="A1525" s="41"/>
      <c r="B1525" s="59"/>
      <c r="C1525" s="40"/>
      <c r="D1525" s="40"/>
      <c r="E1525" s="44"/>
    </row>
    <row r="1526" spans="1:5" ht="15" customHeight="1" x14ac:dyDescent="0.2">
      <c r="A1526" s="45"/>
      <c r="B1526" s="63" t="s">
        <v>61</v>
      </c>
      <c r="C1526" s="47" t="s">
        <v>48</v>
      </c>
      <c r="D1526" s="112" t="s">
        <v>49</v>
      </c>
      <c r="E1526" s="80" t="s">
        <v>50</v>
      </c>
    </row>
    <row r="1527" spans="1:5" ht="15" customHeight="1" x14ac:dyDescent="0.2">
      <c r="A1527" s="45"/>
      <c r="B1527" s="107">
        <v>10</v>
      </c>
      <c r="C1527" s="67"/>
      <c r="D1527" s="105" t="s">
        <v>248</v>
      </c>
      <c r="E1527" s="132">
        <f>-5807-115784-4700-802936.54-1573-1842.78-2966-2295-799</f>
        <v>-938703.32000000007</v>
      </c>
    </row>
    <row r="1528" spans="1:5" ht="15" customHeight="1" x14ac:dyDescent="0.2">
      <c r="A1528" s="45"/>
      <c r="B1528" s="107">
        <v>11</v>
      </c>
      <c r="C1528" s="67"/>
      <c r="D1528" s="105" t="s">
        <v>248</v>
      </c>
      <c r="E1528" s="132">
        <f>-3200-3177.2-9823.62-92250-5550-189-7110-6725-11982.25-32410</f>
        <v>-172417.07</v>
      </c>
    </row>
    <row r="1529" spans="1:5" ht="15" customHeight="1" x14ac:dyDescent="0.2">
      <c r="A1529" s="45"/>
      <c r="B1529" s="107">
        <v>13</v>
      </c>
      <c r="C1529" s="67"/>
      <c r="D1529" s="105" t="s">
        <v>248</v>
      </c>
      <c r="E1529" s="132">
        <f>-121694.26-121694.26-241047-2.5-12595-400.26</f>
        <v>-497433.28</v>
      </c>
    </row>
    <row r="1530" spans="1:5" ht="15" customHeight="1" x14ac:dyDescent="0.2">
      <c r="A1530" s="45"/>
      <c r="B1530" s="107">
        <v>14</v>
      </c>
      <c r="C1530" s="67"/>
      <c r="D1530" s="105" t="s">
        <v>248</v>
      </c>
      <c r="E1530" s="132">
        <f>-43050-22526.74-593-9010-11283.81-202940-20920</f>
        <v>-310323.55</v>
      </c>
    </row>
    <row r="1531" spans="1:5" ht="15" customHeight="1" x14ac:dyDescent="0.2">
      <c r="A1531" s="45"/>
      <c r="B1531" s="107">
        <v>10</v>
      </c>
      <c r="C1531" s="67"/>
      <c r="D1531" s="105" t="s">
        <v>136</v>
      </c>
      <c r="E1531" s="132">
        <f>-30-3850-148373-2137-845.77-4424-1709-122710.51-500-41-628-6224.52-137876.33-2384</f>
        <v>-431733.13</v>
      </c>
    </row>
    <row r="1532" spans="1:5" ht="15" customHeight="1" x14ac:dyDescent="0.2">
      <c r="A1532" s="45"/>
      <c r="B1532" s="107">
        <v>11</v>
      </c>
      <c r="C1532" s="67"/>
      <c r="D1532" s="105" t="s">
        <v>136</v>
      </c>
      <c r="E1532" s="132">
        <f>-53000-0.18</f>
        <v>-53000.18</v>
      </c>
    </row>
    <row r="1533" spans="1:5" ht="15" customHeight="1" x14ac:dyDescent="0.2">
      <c r="A1533" s="45"/>
      <c r="B1533" s="107">
        <v>13</v>
      </c>
      <c r="C1533" s="67"/>
      <c r="D1533" s="105" t="s">
        <v>136</v>
      </c>
      <c r="E1533" s="132">
        <v>-8567</v>
      </c>
    </row>
    <row r="1534" spans="1:5" ht="15" customHeight="1" x14ac:dyDescent="0.2">
      <c r="A1534" s="45"/>
      <c r="B1534" s="107">
        <v>307</v>
      </c>
      <c r="C1534" s="67"/>
      <c r="D1534" s="105" t="s">
        <v>136</v>
      </c>
      <c r="E1534" s="132">
        <v>2412177.5299999998</v>
      </c>
    </row>
    <row r="1535" spans="1:5" ht="15" customHeight="1" x14ac:dyDescent="0.2">
      <c r="A1535" s="94"/>
      <c r="B1535" s="139"/>
      <c r="C1535" s="55" t="s">
        <v>52</v>
      </c>
      <c r="D1535" s="114"/>
      <c r="E1535" s="115">
        <f>SUM(E1527:E1534)</f>
        <v>0</v>
      </c>
    </row>
    <row r="1536" spans="1:5" ht="15" customHeight="1" x14ac:dyDescent="0.2"/>
    <row r="1537" spans="1:5" ht="15" customHeight="1" x14ac:dyDescent="0.2"/>
    <row r="1538" spans="1:5" ht="15" customHeight="1" x14ac:dyDescent="0.25">
      <c r="A1538" s="37" t="s">
        <v>262</v>
      </c>
    </row>
    <row r="1539" spans="1:5" ht="15" customHeight="1" x14ac:dyDescent="0.2">
      <c r="A1539" s="186" t="s">
        <v>263</v>
      </c>
      <c r="B1539" s="186"/>
      <c r="C1539" s="186"/>
      <c r="D1539" s="186"/>
      <c r="E1539" s="186"/>
    </row>
    <row r="1540" spans="1:5" ht="15" customHeight="1" x14ac:dyDescent="0.2">
      <c r="A1540" s="186"/>
      <c r="B1540" s="186"/>
      <c r="C1540" s="186"/>
      <c r="D1540" s="186"/>
      <c r="E1540" s="186"/>
    </row>
    <row r="1541" spans="1:5" ht="15" customHeight="1" x14ac:dyDescent="0.2">
      <c r="A1541" s="185" t="s">
        <v>264</v>
      </c>
      <c r="B1541" s="185"/>
      <c r="C1541" s="185"/>
      <c r="D1541" s="185"/>
      <c r="E1541" s="185"/>
    </row>
    <row r="1542" spans="1:5" ht="15" customHeight="1" x14ac:dyDescent="0.2">
      <c r="A1542" s="185"/>
      <c r="B1542" s="185"/>
      <c r="C1542" s="185"/>
      <c r="D1542" s="185"/>
      <c r="E1542" s="185"/>
    </row>
    <row r="1543" spans="1:5" ht="15" customHeight="1" x14ac:dyDescent="0.2">
      <c r="A1543" s="185"/>
      <c r="B1543" s="185"/>
      <c r="C1543" s="185"/>
      <c r="D1543" s="185"/>
      <c r="E1543" s="185"/>
    </row>
    <row r="1544" spans="1:5" ht="15" customHeight="1" x14ac:dyDescent="0.2">
      <c r="A1544" s="185"/>
      <c r="B1544" s="185"/>
      <c r="C1544" s="185"/>
      <c r="D1544" s="185"/>
      <c r="E1544" s="185"/>
    </row>
    <row r="1545" spans="1:5" ht="15" customHeight="1" x14ac:dyDescent="0.2">
      <c r="A1545" s="185"/>
      <c r="B1545" s="185"/>
      <c r="C1545" s="185"/>
      <c r="D1545" s="185"/>
      <c r="E1545" s="185"/>
    </row>
    <row r="1546" spans="1:5" ht="15" customHeight="1" x14ac:dyDescent="0.2">
      <c r="A1546" s="185"/>
      <c r="B1546" s="185"/>
      <c r="C1546" s="185"/>
      <c r="D1546" s="185"/>
      <c r="E1546" s="185"/>
    </row>
    <row r="1547" spans="1:5" ht="15" customHeight="1" x14ac:dyDescent="0.2">
      <c r="A1547" s="185"/>
      <c r="B1547" s="185"/>
      <c r="C1547" s="185"/>
      <c r="D1547" s="185"/>
      <c r="E1547" s="185"/>
    </row>
    <row r="1548" spans="1:5" ht="15" customHeight="1" x14ac:dyDescent="0.2">
      <c r="A1548" s="185"/>
      <c r="B1548" s="185"/>
      <c r="C1548" s="185"/>
      <c r="D1548" s="185"/>
      <c r="E1548" s="185"/>
    </row>
    <row r="1549" spans="1:5" ht="15" customHeight="1" x14ac:dyDescent="0.2">
      <c r="A1549" s="185"/>
      <c r="B1549" s="185"/>
      <c r="C1549" s="185"/>
      <c r="D1549" s="185"/>
      <c r="E1549" s="185"/>
    </row>
    <row r="1550" spans="1:5" ht="15" customHeight="1" x14ac:dyDescent="0.2"/>
    <row r="1551" spans="1:5" ht="15" customHeight="1" x14ac:dyDescent="0.25">
      <c r="A1551" s="39" t="s">
        <v>16</v>
      </c>
      <c r="B1551" s="40"/>
      <c r="C1551" s="40"/>
      <c r="D1551" s="40"/>
      <c r="E1551" s="59"/>
    </row>
    <row r="1552" spans="1:5" ht="15" customHeight="1" x14ac:dyDescent="0.2">
      <c r="A1552" s="85" t="s">
        <v>84</v>
      </c>
      <c r="B1552" s="40"/>
      <c r="C1552" s="40"/>
      <c r="D1552" s="40"/>
      <c r="E1552" s="42" t="s">
        <v>85</v>
      </c>
    </row>
    <row r="1553" spans="1:5" ht="15" customHeight="1" x14ac:dyDescent="0.2">
      <c r="B1553" s="151"/>
      <c r="C1553" s="40"/>
      <c r="D1553" s="40"/>
      <c r="E1553" s="44"/>
    </row>
    <row r="1554" spans="1:5" ht="15" customHeight="1" x14ac:dyDescent="0.2">
      <c r="B1554" s="45"/>
      <c r="C1554" s="47" t="s">
        <v>48</v>
      </c>
      <c r="D1554" s="48" t="s">
        <v>55</v>
      </c>
      <c r="E1554" s="80" t="s">
        <v>50</v>
      </c>
    </row>
    <row r="1555" spans="1:5" ht="15" customHeight="1" x14ac:dyDescent="0.2">
      <c r="B1555" s="140"/>
      <c r="C1555" s="51">
        <v>6172</v>
      </c>
      <c r="D1555" s="88" t="s">
        <v>87</v>
      </c>
      <c r="E1555" s="53">
        <f>-80000-50000-50000-300000-50000-100000-1000000-250000-400000</f>
        <v>-2280000</v>
      </c>
    </row>
    <row r="1556" spans="1:5" ht="15" customHeight="1" x14ac:dyDescent="0.2">
      <c r="B1556" s="140"/>
      <c r="C1556" s="51">
        <v>6172</v>
      </c>
      <c r="D1556" s="88" t="s">
        <v>140</v>
      </c>
      <c r="E1556" s="53">
        <v>-3000000</v>
      </c>
    </row>
    <row r="1557" spans="1:5" ht="15" customHeight="1" x14ac:dyDescent="0.2">
      <c r="B1557" s="140"/>
      <c r="C1557" s="55" t="s">
        <v>52</v>
      </c>
      <c r="D1557" s="56"/>
      <c r="E1557" s="57">
        <f>SUM(E1555:E1556)</f>
        <v>-5280000</v>
      </c>
    </row>
    <row r="1558" spans="1:5" ht="15" customHeight="1" x14ac:dyDescent="0.2"/>
    <row r="1559" spans="1:5" ht="15" customHeight="1" x14ac:dyDescent="0.2"/>
    <row r="1560" spans="1:5" ht="15" customHeight="1" x14ac:dyDescent="0.2"/>
    <row r="1561" spans="1:5" ht="15" customHeight="1" x14ac:dyDescent="0.2"/>
    <row r="1562" spans="1:5" ht="15" customHeight="1" x14ac:dyDescent="0.25">
      <c r="A1562" s="39" t="s">
        <v>16</v>
      </c>
      <c r="B1562" s="106"/>
      <c r="C1562" s="40"/>
      <c r="D1562" s="40"/>
      <c r="E1562" s="59"/>
    </row>
    <row r="1563" spans="1:5" ht="15" customHeight="1" x14ac:dyDescent="0.2">
      <c r="A1563" s="41" t="s">
        <v>179</v>
      </c>
      <c r="B1563" s="40"/>
      <c r="C1563" s="40"/>
      <c r="D1563" s="40"/>
      <c r="E1563" s="42" t="s">
        <v>180</v>
      </c>
    </row>
    <row r="1564" spans="1:5" ht="15" customHeight="1" x14ac:dyDescent="0.2">
      <c r="A1564" s="41"/>
      <c r="B1564" s="106"/>
      <c r="C1564" s="40"/>
      <c r="D1564" s="40"/>
      <c r="E1564" s="42"/>
    </row>
    <row r="1565" spans="1:5" ht="15" customHeight="1" x14ac:dyDescent="0.2">
      <c r="B1565" s="46"/>
      <c r="C1565" s="63" t="s">
        <v>48</v>
      </c>
      <c r="D1565" s="119" t="s">
        <v>55</v>
      </c>
      <c r="E1565" s="63" t="s">
        <v>50</v>
      </c>
    </row>
    <row r="1566" spans="1:5" ht="15" customHeight="1" x14ac:dyDescent="0.2">
      <c r="B1566" s="87"/>
      <c r="C1566" s="63">
        <v>2143</v>
      </c>
      <c r="D1566" s="88" t="s">
        <v>127</v>
      </c>
      <c r="E1566" s="69">
        <f>-137000-30000</f>
        <v>-167000</v>
      </c>
    </row>
    <row r="1567" spans="1:5" ht="15" customHeight="1" x14ac:dyDescent="0.2">
      <c r="B1567" s="87"/>
      <c r="C1567" s="63">
        <v>2143</v>
      </c>
      <c r="D1567" s="130" t="s">
        <v>189</v>
      </c>
      <c r="E1567" s="69">
        <v>-162000</v>
      </c>
    </row>
    <row r="1568" spans="1:5" ht="15" customHeight="1" x14ac:dyDescent="0.2">
      <c r="B1568" s="87"/>
      <c r="C1568" s="63">
        <v>5512</v>
      </c>
      <c r="D1568" s="88" t="s">
        <v>127</v>
      </c>
      <c r="E1568" s="69">
        <v>-397000</v>
      </c>
    </row>
    <row r="1569" spans="1:5" ht="15" customHeight="1" x14ac:dyDescent="0.2">
      <c r="B1569" s="87"/>
      <c r="C1569" s="63">
        <v>5512</v>
      </c>
      <c r="D1569" s="126" t="s">
        <v>189</v>
      </c>
      <c r="E1569" s="69">
        <f>-13000-13200-17000</f>
        <v>-43200</v>
      </c>
    </row>
    <row r="1570" spans="1:5" ht="15" customHeight="1" x14ac:dyDescent="0.2">
      <c r="B1570" s="87"/>
      <c r="C1570" s="63">
        <v>5512</v>
      </c>
      <c r="D1570" s="130" t="s">
        <v>113</v>
      </c>
      <c r="E1570" s="69">
        <f>-42200-186500</f>
        <v>-228700</v>
      </c>
    </row>
    <row r="1571" spans="1:5" ht="15" customHeight="1" x14ac:dyDescent="0.2">
      <c r="B1571" s="87"/>
      <c r="C1571" s="63">
        <v>6113</v>
      </c>
      <c r="D1571" s="130" t="s">
        <v>87</v>
      </c>
      <c r="E1571" s="69">
        <v>-100000</v>
      </c>
    </row>
    <row r="1572" spans="1:5" ht="15" customHeight="1" x14ac:dyDescent="0.2">
      <c r="B1572" s="70"/>
      <c r="C1572" s="71" t="s">
        <v>52</v>
      </c>
      <c r="D1572" s="103"/>
      <c r="E1572" s="95">
        <f>SUM(E1566:E1571)</f>
        <v>-1097900</v>
      </c>
    </row>
    <row r="1573" spans="1:5" ht="15" customHeight="1" x14ac:dyDescent="0.2"/>
    <row r="1574" spans="1:5" ht="15" customHeight="1" x14ac:dyDescent="0.2">
      <c r="B1574" s="47" t="s">
        <v>61</v>
      </c>
      <c r="C1574" s="47" t="s">
        <v>48</v>
      </c>
      <c r="D1574" s="48" t="s">
        <v>49</v>
      </c>
      <c r="E1574" s="63" t="s">
        <v>50</v>
      </c>
    </row>
    <row r="1575" spans="1:5" ht="15" customHeight="1" x14ac:dyDescent="0.2">
      <c r="B1575" s="133" t="s">
        <v>265</v>
      </c>
      <c r="C1575" s="47"/>
      <c r="D1575" s="68" t="s">
        <v>136</v>
      </c>
      <c r="E1575" s="93">
        <v>-25000</v>
      </c>
    </row>
    <row r="1576" spans="1:5" ht="15" customHeight="1" x14ac:dyDescent="0.2">
      <c r="B1576" s="133"/>
      <c r="C1576" s="55" t="s">
        <v>52</v>
      </c>
      <c r="D1576" s="56"/>
      <c r="E1576" s="57">
        <f>SUM(E1575:E1575)</f>
        <v>-25000</v>
      </c>
    </row>
    <row r="1577" spans="1:5" ht="15" customHeight="1" x14ac:dyDescent="0.2"/>
    <row r="1578" spans="1:5" ht="15" customHeight="1" x14ac:dyDescent="0.25">
      <c r="A1578" s="58" t="s">
        <v>16</v>
      </c>
      <c r="B1578" s="54"/>
      <c r="C1578" s="54"/>
      <c r="D1578" s="59"/>
      <c r="E1578" s="59"/>
    </row>
    <row r="1579" spans="1:5" ht="15" customHeight="1" x14ac:dyDescent="0.2">
      <c r="A1579" s="85" t="s">
        <v>184</v>
      </c>
      <c r="B1579" s="54"/>
      <c r="C1579" s="54"/>
      <c r="D1579" s="54"/>
      <c r="E1579" s="78" t="s">
        <v>185</v>
      </c>
    </row>
    <row r="1580" spans="1:5" ht="15" customHeight="1" x14ac:dyDescent="0.2">
      <c r="A1580" s="60"/>
      <c r="B1580" s="61"/>
      <c r="C1580" s="54"/>
      <c r="D1580" s="60"/>
      <c r="E1580" s="62"/>
    </row>
    <row r="1581" spans="1:5" ht="15" customHeight="1" x14ac:dyDescent="0.2">
      <c r="C1581" s="63" t="s">
        <v>48</v>
      </c>
      <c r="D1581" s="64" t="s">
        <v>55</v>
      </c>
      <c r="E1581" s="63" t="s">
        <v>50</v>
      </c>
    </row>
    <row r="1582" spans="1:5" ht="15" customHeight="1" x14ac:dyDescent="0.2">
      <c r="C1582" s="67">
        <v>6172</v>
      </c>
      <c r="D1582" s="88" t="s">
        <v>140</v>
      </c>
      <c r="E1582" s="69">
        <v>-150000</v>
      </c>
    </row>
    <row r="1583" spans="1:5" ht="15" customHeight="1" x14ac:dyDescent="0.2">
      <c r="C1583" s="71" t="s">
        <v>52</v>
      </c>
      <c r="D1583" s="72"/>
      <c r="E1583" s="73">
        <f>SUM(E1582:E1582)</f>
        <v>-150000</v>
      </c>
    </row>
    <row r="1584" spans="1:5" ht="15" customHeight="1" x14ac:dyDescent="0.2"/>
    <row r="1585" spans="1:5" ht="15" customHeight="1" x14ac:dyDescent="0.25">
      <c r="A1585" s="39" t="s">
        <v>16</v>
      </c>
      <c r="B1585" s="40"/>
      <c r="C1585" s="40"/>
      <c r="D1585" s="40"/>
      <c r="E1585" s="59"/>
    </row>
    <row r="1586" spans="1:5" ht="15" customHeight="1" x14ac:dyDescent="0.2">
      <c r="A1586" s="41" t="s">
        <v>202</v>
      </c>
      <c r="B1586" s="40"/>
      <c r="C1586" s="40"/>
      <c r="D1586" s="40"/>
      <c r="E1586" s="42" t="s">
        <v>203</v>
      </c>
    </row>
    <row r="1587" spans="1:5" ht="15" customHeight="1" x14ac:dyDescent="0.2">
      <c r="A1587" s="41"/>
      <c r="B1587" s="59"/>
      <c r="C1587" s="40"/>
      <c r="D1587" s="40"/>
      <c r="E1587" s="44"/>
    </row>
    <row r="1588" spans="1:5" ht="15" customHeight="1" x14ac:dyDescent="0.2">
      <c r="A1588" s="45"/>
      <c r="B1588" s="45"/>
      <c r="C1588" s="47" t="s">
        <v>48</v>
      </c>
      <c r="D1588" s="64" t="s">
        <v>55</v>
      </c>
      <c r="E1588" s="63" t="s">
        <v>50</v>
      </c>
    </row>
    <row r="1589" spans="1:5" ht="15" customHeight="1" x14ac:dyDescent="0.2">
      <c r="A1589" s="49"/>
      <c r="B1589" s="66"/>
      <c r="C1589" s="51">
        <v>6172</v>
      </c>
      <c r="D1589" s="88" t="s">
        <v>87</v>
      </c>
      <c r="E1589" s="132">
        <v>-2000000</v>
      </c>
    </row>
    <row r="1590" spans="1:5" ht="15" customHeight="1" x14ac:dyDescent="0.2">
      <c r="A1590" s="94"/>
      <c r="B1590" s="94"/>
      <c r="C1590" s="55" t="s">
        <v>52</v>
      </c>
      <c r="D1590" s="126"/>
      <c r="E1590" s="57">
        <f>SUM(E1589:E1589)</f>
        <v>-2000000</v>
      </c>
    </row>
    <row r="1591" spans="1:5" ht="15" customHeight="1" x14ac:dyDescent="0.2"/>
    <row r="1592" spans="1:5" ht="15" customHeight="1" x14ac:dyDescent="0.25">
      <c r="A1592" s="39" t="s">
        <v>16</v>
      </c>
      <c r="B1592" s="40"/>
      <c r="C1592" s="40"/>
      <c r="D1592" s="40"/>
      <c r="E1592" s="40"/>
    </row>
    <row r="1593" spans="1:5" ht="15" customHeight="1" x14ac:dyDescent="0.2">
      <c r="A1593" s="41" t="s">
        <v>46</v>
      </c>
      <c r="B1593" s="40"/>
      <c r="C1593" s="40"/>
      <c r="D1593" s="40"/>
      <c r="E1593" s="42" t="s">
        <v>47</v>
      </c>
    </row>
    <row r="1594" spans="1:5" ht="15" customHeight="1" x14ac:dyDescent="0.2">
      <c r="A1594" s="150"/>
      <c r="B1594" s="151"/>
      <c r="C1594" s="40"/>
      <c r="D1594" s="40"/>
      <c r="E1594" s="44"/>
    </row>
    <row r="1595" spans="1:5" ht="15" customHeight="1" x14ac:dyDescent="0.2">
      <c r="A1595" s="45"/>
      <c r="B1595" s="45"/>
      <c r="C1595" s="47" t="s">
        <v>48</v>
      </c>
      <c r="D1595" s="48" t="s">
        <v>55</v>
      </c>
      <c r="E1595" s="63" t="s">
        <v>50</v>
      </c>
    </row>
    <row r="1596" spans="1:5" ht="15" customHeight="1" x14ac:dyDescent="0.2">
      <c r="A1596" s="87"/>
      <c r="B1596" s="149"/>
      <c r="C1596" s="67">
        <v>1037</v>
      </c>
      <c r="D1596" s="88" t="s">
        <v>127</v>
      </c>
      <c r="E1596" s="69">
        <v>-4500000</v>
      </c>
    </row>
    <row r="1597" spans="1:5" ht="15" customHeight="1" x14ac:dyDescent="0.2">
      <c r="C1597" s="55" t="s">
        <v>52</v>
      </c>
      <c r="D1597" s="56"/>
      <c r="E1597" s="57">
        <f>SUM(E1596:E1596)</f>
        <v>-4500000</v>
      </c>
    </row>
    <row r="1598" spans="1:5" ht="15" customHeight="1" x14ac:dyDescent="0.2"/>
    <row r="1599" spans="1:5" ht="15" customHeight="1" x14ac:dyDescent="0.25">
      <c r="A1599" s="58" t="s">
        <v>16</v>
      </c>
      <c r="B1599" s="54"/>
      <c r="C1599" s="54"/>
      <c r="D1599" s="54"/>
      <c r="E1599" s="60"/>
    </row>
    <row r="1600" spans="1:5" ht="15" customHeight="1" x14ac:dyDescent="0.2">
      <c r="A1600" s="85" t="s">
        <v>65</v>
      </c>
      <c r="B1600" s="54"/>
      <c r="C1600" s="54"/>
      <c r="D1600" s="54"/>
      <c r="E1600" s="78" t="s">
        <v>66</v>
      </c>
    </row>
    <row r="1601" spans="1:5" ht="15" customHeight="1" x14ac:dyDescent="0.2"/>
    <row r="1602" spans="1:5" ht="15" customHeight="1" x14ac:dyDescent="0.2">
      <c r="C1602" s="47" t="s">
        <v>48</v>
      </c>
      <c r="D1602" s="64" t="s">
        <v>55</v>
      </c>
      <c r="E1602" s="63" t="s">
        <v>50</v>
      </c>
    </row>
    <row r="1603" spans="1:5" ht="15" customHeight="1" x14ac:dyDescent="0.2">
      <c r="C1603" s="51">
        <v>3269</v>
      </c>
      <c r="D1603" s="52" t="s">
        <v>86</v>
      </c>
      <c r="E1603" s="132">
        <v>-125000</v>
      </c>
    </row>
    <row r="1604" spans="1:5" ht="15" customHeight="1" x14ac:dyDescent="0.2">
      <c r="C1604" s="51">
        <v>3269</v>
      </c>
      <c r="D1604" s="88" t="s">
        <v>87</v>
      </c>
      <c r="E1604" s="132">
        <f>-25000-20000-45000-65000</f>
        <v>-155000</v>
      </c>
    </row>
    <row r="1605" spans="1:5" ht="15" customHeight="1" x14ac:dyDescent="0.2">
      <c r="C1605" s="51">
        <v>3299</v>
      </c>
      <c r="D1605" s="126" t="s">
        <v>219</v>
      </c>
      <c r="E1605" s="132">
        <v>-248000</v>
      </c>
    </row>
    <row r="1606" spans="1:5" ht="15" customHeight="1" x14ac:dyDescent="0.2">
      <c r="C1606" s="55" t="s">
        <v>52</v>
      </c>
      <c r="D1606" s="126"/>
      <c r="E1606" s="57">
        <f>SUM(E1603:E1605)</f>
        <v>-528000</v>
      </c>
    </row>
    <row r="1607" spans="1:5" ht="15" customHeight="1" x14ac:dyDescent="0.2"/>
    <row r="1608" spans="1:5" ht="15" customHeight="1" x14ac:dyDescent="0.2">
      <c r="B1608" s="63" t="s">
        <v>61</v>
      </c>
      <c r="C1608" s="63" t="s">
        <v>48</v>
      </c>
      <c r="D1608" s="99" t="s">
        <v>49</v>
      </c>
      <c r="E1608" s="63" t="s">
        <v>50</v>
      </c>
    </row>
    <row r="1609" spans="1:5" ht="15" customHeight="1" x14ac:dyDescent="0.2">
      <c r="B1609" s="158">
        <v>114</v>
      </c>
      <c r="C1609" s="101"/>
      <c r="D1609" s="105" t="s">
        <v>136</v>
      </c>
      <c r="E1609" s="69">
        <v>-225000</v>
      </c>
    </row>
    <row r="1610" spans="1:5" ht="15" customHeight="1" x14ac:dyDescent="0.2">
      <c r="B1610" s="102"/>
      <c r="C1610" s="71" t="s">
        <v>52</v>
      </c>
      <c r="D1610" s="103"/>
      <c r="E1610" s="95">
        <f>SUM(E1609:E1609)</f>
        <v>-225000</v>
      </c>
    </row>
    <row r="1611" spans="1:5" ht="15" customHeight="1" x14ac:dyDescent="0.2"/>
    <row r="1612" spans="1:5" ht="15" customHeight="1" x14ac:dyDescent="0.2"/>
    <row r="1613" spans="1:5" ht="15" customHeight="1" x14ac:dyDescent="0.2"/>
    <row r="1614" spans="1:5" ht="15" customHeight="1" x14ac:dyDescent="0.25">
      <c r="A1614" s="58" t="s">
        <v>16</v>
      </c>
    </row>
    <row r="1615" spans="1:5" ht="15" customHeight="1" x14ac:dyDescent="0.2">
      <c r="A1615" s="85" t="s">
        <v>91</v>
      </c>
      <c r="B1615" s="60"/>
      <c r="C1615" s="60"/>
      <c r="D1615" s="60"/>
      <c r="E1615" s="60" t="s">
        <v>92</v>
      </c>
    </row>
    <row r="1616" spans="1:5" ht="15" customHeight="1" x14ac:dyDescent="0.2"/>
    <row r="1617" spans="1:5" ht="15" customHeight="1" x14ac:dyDescent="0.2">
      <c r="C1617" s="47" t="s">
        <v>48</v>
      </c>
      <c r="D1617" s="64" t="s">
        <v>55</v>
      </c>
      <c r="E1617" s="63" t="s">
        <v>50</v>
      </c>
    </row>
    <row r="1618" spans="1:5" ht="15" customHeight="1" x14ac:dyDescent="0.2">
      <c r="C1618" s="51">
        <v>4339</v>
      </c>
      <c r="D1618" s="88" t="s">
        <v>87</v>
      </c>
      <c r="E1618" s="132">
        <v>-220000</v>
      </c>
    </row>
    <row r="1619" spans="1:5" ht="15" customHeight="1" x14ac:dyDescent="0.2">
      <c r="C1619" s="51">
        <v>4349</v>
      </c>
      <c r="D1619" s="88" t="s">
        <v>87</v>
      </c>
      <c r="E1619" s="132">
        <v>-72600</v>
      </c>
    </row>
    <row r="1620" spans="1:5" ht="15" customHeight="1" x14ac:dyDescent="0.2">
      <c r="C1620" s="51">
        <v>4399</v>
      </c>
      <c r="D1620" s="88" t="s">
        <v>87</v>
      </c>
      <c r="E1620" s="132">
        <f>-180210-119790</f>
        <v>-300000</v>
      </c>
    </row>
    <row r="1621" spans="1:5" ht="15" customHeight="1" x14ac:dyDescent="0.2">
      <c r="C1621" s="55" t="s">
        <v>52</v>
      </c>
      <c r="D1621" s="126"/>
      <c r="E1621" s="57">
        <f>SUM(E1618:E1620)</f>
        <v>-592600</v>
      </c>
    </row>
    <row r="1622" spans="1:5" ht="15" customHeight="1" x14ac:dyDescent="0.2"/>
    <row r="1623" spans="1:5" ht="15" customHeight="1" x14ac:dyDescent="0.25">
      <c r="A1623" s="58" t="s">
        <v>16</v>
      </c>
    </row>
    <row r="1624" spans="1:5" ht="15" customHeight="1" x14ac:dyDescent="0.2">
      <c r="A1624" s="85" t="s">
        <v>125</v>
      </c>
      <c r="B1624" s="54"/>
      <c r="C1624" s="54"/>
      <c r="D1624" s="54"/>
      <c r="E1624" s="78" t="s">
        <v>126</v>
      </c>
    </row>
    <row r="1625" spans="1:5" ht="15" customHeight="1" x14ac:dyDescent="0.2"/>
    <row r="1626" spans="1:5" ht="15" customHeight="1" x14ac:dyDescent="0.2">
      <c r="C1626" s="47" t="s">
        <v>48</v>
      </c>
      <c r="D1626" s="64" t="s">
        <v>55</v>
      </c>
      <c r="E1626" s="63" t="s">
        <v>50</v>
      </c>
    </row>
    <row r="1627" spans="1:5" ht="15" customHeight="1" x14ac:dyDescent="0.2">
      <c r="C1627" s="51">
        <v>2212</v>
      </c>
      <c r="D1627" s="88" t="s">
        <v>87</v>
      </c>
      <c r="E1627" s="132">
        <v>-40000</v>
      </c>
    </row>
    <row r="1628" spans="1:5" ht="15" customHeight="1" x14ac:dyDescent="0.2">
      <c r="C1628" s="51">
        <v>2223</v>
      </c>
      <c r="D1628" s="88" t="s">
        <v>87</v>
      </c>
      <c r="E1628" s="132">
        <v>-60000</v>
      </c>
    </row>
    <row r="1629" spans="1:5" ht="15" customHeight="1" x14ac:dyDescent="0.2">
      <c r="C1629" s="51">
        <v>6172</v>
      </c>
      <c r="D1629" s="88" t="s">
        <v>87</v>
      </c>
      <c r="E1629" s="132">
        <v>-20000</v>
      </c>
    </row>
    <row r="1630" spans="1:5" ht="15" customHeight="1" x14ac:dyDescent="0.2">
      <c r="C1630" s="55" t="s">
        <v>52</v>
      </c>
      <c r="D1630" s="126"/>
      <c r="E1630" s="57">
        <f>SUM(E1627:E1629)</f>
        <v>-120000</v>
      </c>
    </row>
    <row r="1631" spans="1:5" ht="15" customHeight="1" x14ac:dyDescent="0.2"/>
    <row r="1632" spans="1:5" ht="15" customHeight="1" x14ac:dyDescent="0.25">
      <c r="A1632" s="39" t="s">
        <v>16</v>
      </c>
      <c r="B1632" s="40"/>
      <c r="C1632" s="40"/>
      <c r="D1632" s="40"/>
      <c r="E1632" s="59"/>
    </row>
    <row r="1633" spans="1:5" ht="15" customHeight="1" x14ac:dyDescent="0.2">
      <c r="A1633" s="85" t="s">
        <v>76</v>
      </c>
      <c r="B1633" s="40"/>
      <c r="C1633" s="40"/>
      <c r="D1633" s="40"/>
      <c r="E1633" s="42" t="s">
        <v>77</v>
      </c>
    </row>
    <row r="1634" spans="1:5" ht="15" customHeight="1" x14ac:dyDescent="0.2">
      <c r="A1634" s="41"/>
      <c r="B1634" s="59"/>
      <c r="C1634" s="40"/>
      <c r="D1634" s="40"/>
      <c r="E1634" s="44"/>
    </row>
    <row r="1635" spans="1:5" ht="15" customHeight="1" x14ac:dyDescent="0.2">
      <c r="A1635" s="45"/>
      <c r="B1635" s="45"/>
      <c r="C1635" s="47" t="s">
        <v>48</v>
      </c>
      <c r="D1635" s="64" t="s">
        <v>55</v>
      </c>
      <c r="E1635" s="63" t="s">
        <v>50</v>
      </c>
    </row>
    <row r="1636" spans="1:5" ht="15" customHeight="1" x14ac:dyDescent="0.2">
      <c r="A1636" s="49"/>
      <c r="B1636" s="66"/>
      <c r="C1636" s="51">
        <v>3419</v>
      </c>
      <c r="D1636" s="88" t="s">
        <v>87</v>
      </c>
      <c r="E1636" s="132">
        <f>-16462.5-20000-105295</f>
        <v>-141757.5</v>
      </c>
    </row>
    <row r="1637" spans="1:5" ht="15" customHeight="1" x14ac:dyDescent="0.2">
      <c r="A1637" s="94"/>
      <c r="B1637" s="94"/>
      <c r="C1637" s="55" t="s">
        <v>52</v>
      </c>
      <c r="D1637" s="126"/>
      <c r="E1637" s="57">
        <f>SUM(E1636:E1636)</f>
        <v>-141757.5</v>
      </c>
    </row>
    <row r="1638" spans="1:5" ht="15" customHeight="1" x14ac:dyDescent="0.2"/>
    <row r="1639" spans="1:5" ht="15" customHeight="1" x14ac:dyDescent="0.25">
      <c r="A1639" s="39" t="s">
        <v>16</v>
      </c>
      <c r="B1639" s="40"/>
      <c r="C1639" s="40"/>
      <c r="D1639" s="40"/>
      <c r="E1639" s="59"/>
    </row>
    <row r="1640" spans="1:5" ht="15" customHeight="1" x14ac:dyDescent="0.2">
      <c r="A1640" s="41" t="s">
        <v>166</v>
      </c>
      <c r="B1640" s="138"/>
      <c r="C1640" s="138"/>
      <c r="D1640" s="138"/>
      <c r="E1640" s="138" t="s">
        <v>167</v>
      </c>
    </row>
    <row r="1641" spans="1:5" ht="15" customHeight="1" x14ac:dyDescent="0.2">
      <c r="A1641" s="41"/>
      <c r="B1641" s="59"/>
      <c r="C1641" s="40"/>
      <c r="D1641" s="40"/>
      <c r="E1641" s="44"/>
    </row>
    <row r="1642" spans="1:5" ht="15" customHeight="1" x14ac:dyDescent="0.2">
      <c r="A1642" s="45"/>
      <c r="B1642" s="45"/>
      <c r="C1642" s="47" t="s">
        <v>48</v>
      </c>
      <c r="D1642" s="64" t="s">
        <v>55</v>
      </c>
      <c r="E1642" s="63" t="s">
        <v>50</v>
      </c>
    </row>
    <row r="1643" spans="1:5" ht="15" customHeight="1" x14ac:dyDescent="0.2">
      <c r="A1643" s="49"/>
      <c r="B1643" s="66"/>
      <c r="C1643" s="51">
        <v>3522</v>
      </c>
      <c r="D1643" s="88" t="s">
        <v>87</v>
      </c>
      <c r="E1643" s="132">
        <v>-550000</v>
      </c>
    </row>
    <row r="1644" spans="1:5" ht="15" customHeight="1" x14ac:dyDescent="0.2">
      <c r="A1644" s="49"/>
      <c r="B1644" s="66"/>
      <c r="C1644" s="51">
        <v>3543</v>
      </c>
      <c r="D1644" s="88" t="s">
        <v>127</v>
      </c>
      <c r="E1644" s="132">
        <f>-330000-1340000</f>
        <v>-1670000</v>
      </c>
    </row>
    <row r="1645" spans="1:5" ht="15" customHeight="1" x14ac:dyDescent="0.2">
      <c r="A1645" s="49"/>
      <c r="B1645" s="66"/>
      <c r="C1645" s="51">
        <v>3592</v>
      </c>
      <c r="D1645" s="88" t="s">
        <v>127</v>
      </c>
      <c r="E1645" s="132">
        <f>-30000-400000-400000</f>
        <v>-830000</v>
      </c>
    </row>
    <row r="1646" spans="1:5" ht="15" customHeight="1" x14ac:dyDescent="0.2">
      <c r="A1646" s="49"/>
      <c r="B1646" s="66"/>
      <c r="C1646" s="51">
        <v>3599</v>
      </c>
      <c r="D1646" s="88" t="s">
        <v>127</v>
      </c>
      <c r="E1646" s="132">
        <f>-350000-422000</f>
        <v>-772000</v>
      </c>
    </row>
    <row r="1647" spans="1:5" ht="15" customHeight="1" x14ac:dyDescent="0.2">
      <c r="A1647" s="94"/>
      <c r="B1647" s="94"/>
      <c r="C1647" s="55" t="s">
        <v>52</v>
      </c>
      <c r="D1647" s="126"/>
      <c r="E1647" s="57">
        <f>SUM(E1643:E1646)</f>
        <v>-3822000</v>
      </c>
    </row>
    <row r="1648" spans="1:5" ht="15" customHeight="1" x14ac:dyDescent="0.2"/>
    <row r="1649" spans="1:5" ht="15" customHeight="1" x14ac:dyDescent="0.25">
      <c r="A1649" s="58" t="s">
        <v>16</v>
      </c>
      <c r="B1649" s="54"/>
      <c r="C1649" s="54"/>
      <c r="D1649" s="59"/>
      <c r="E1649" s="59"/>
    </row>
    <row r="1650" spans="1:5" ht="15" customHeight="1" x14ac:dyDescent="0.2">
      <c r="A1650" s="85" t="s">
        <v>102</v>
      </c>
      <c r="B1650" s="54"/>
      <c r="C1650" s="54"/>
      <c r="D1650" s="54"/>
      <c r="E1650" s="78" t="s">
        <v>230</v>
      </c>
    </row>
    <row r="1651" spans="1:5" ht="15" customHeight="1" x14ac:dyDescent="0.25">
      <c r="A1651" s="155"/>
      <c r="B1651" s="156"/>
      <c r="C1651" s="54"/>
      <c r="D1651" s="60"/>
      <c r="E1651" s="62"/>
    </row>
    <row r="1652" spans="1:5" ht="15" customHeight="1" x14ac:dyDescent="0.25">
      <c r="A1652" s="37"/>
      <c r="B1652" s="47" t="s">
        <v>231</v>
      </c>
      <c r="C1652" s="47" t="s">
        <v>48</v>
      </c>
      <c r="D1652" s="48" t="s">
        <v>55</v>
      </c>
      <c r="E1652" s="63" t="s">
        <v>50</v>
      </c>
    </row>
    <row r="1653" spans="1:5" ht="15" customHeight="1" x14ac:dyDescent="0.25">
      <c r="A1653" s="37"/>
      <c r="B1653" s="107">
        <v>10</v>
      </c>
      <c r="C1653" s="67"/>
      <c r="D1653" s="88" t="s">
        <v>87</v>
      </c>
      <c r="E1653" s="69">
        <v>-87080</v>
      </c>
    </row>
    <row r="1654" spans="1:5" ht="15" customHeight="1" x14ac:dyDescent="0.25">
      <c r="A1654" s="37"/>
      <c r="B1654" s="107">
        <v>10</v>
      </c>
      <c r="C1654" s="67"/>
      <c r="D1654" s="88" t="s">
        <v>140</v>
      </c>
      <c r="E1654" s="69">
        <v>-16876311</v>
      </c>
    </row>
    <row r="1655" spans="1:5" ht="15" customHeight="1" x14ac:dyDescent="0.25">
      <c r="A1655" s="37"/>
      <c r="B1655" s="107">
        <v>11</v>
      </c>
      <c r="C1655" s="67"/>
      <c r="D1655" s="88" t="s">
        <v>87</v>
      </c>
      <c r="E1655" s="69">
        <v>-1435440</v>
      </c>
    </row>
    <row r="1656" spans="1:5" ht="15" customHeight="1" x14ac:dyDescent="0.25">
      <c r="A1656" s="37"/>
      <c r="B1656" s="107">
        <v>11</v>
      </c>
      <c r="C1656" s="67"/>
      <c r="D1656" s="88" t="s">
        <v>140</v>
      </c>
      <c r="E1656" s="69">
        <v>-34250000</v>
      </c>
    </row>
    <row r="1657" spans="1:5" ht="15" customHeight="1" x14ac:dyDescent="0.25">
      <c r="A1657" s="37"/>
      <c r="B1657" s="107">
        <v>11</v>
      </c>
      <c r="C1657" s="67"/>
      <c r="D1657" s="88" t="s">
        <v>113</v>
      </c>
      <c r="E1657" s="69">
        <v>-5000000</v>
      </c>
    </row>
    <row r="1658" spans="1:5" ht="15" customHeight="1" x14ac:dyDescent="0.25">
      <c r="A1658" s="37"/>
      <c r="B1658" s="107">
        <v>12</v>
      </c>
      <c r="C1658" s="67"/>
      <c r="D1658" s="88" t="s">
        <v>140</v>
      </c>
      <c r="E1658" s="69">
        <v>-16410000</v>
      </c>
    </row>
    <row r="1659" spans="1:5" ht="15" customHeight="1" x14ac:dyDescent="0.25">
      <c r="A1659" s="37"/>
      <c r="B1659" s="107">
        <v>13</v>
      </c>
      <c r="C1659" s="67"/>
      <c r="D1659" s="88" t="s">
        <v>140</v>
      </c>
      <c r="E1659" s="69">
        <v>-25500000</v>
      </c>
    </row>
    <row r="1660" spans="1:5" ht="15" customHeight="1" x14ac:dyDescent="0.25">
      <c r="A1660" s="37"/>
      <c r="B1660" s="107">
        <v>14</v>
      </c>
      <c r="C1660" s="67"/>
      <c r="D1660" s="88" t="s">
        <v>140</v>
      </c>
      <c r="E1660" s="69">
        <v>-1000000</v>
      </c>
    </row>
    <row r="1661" spans="1:5" ht="15" customHeight="1" x14ac:dyDescent="0.25">
      <c r="A1661" s="37"/>
      <c r="B1661" s="107">
        <v>16</v>
      </c>
      <c r="C1661" s="67"/>
      <c r="D1661" s="88" t="s">
        <v>140</v>
      </c>
      <c r="E1661" s="69">
        <v>-1650000</v>
      </c>
    </row>
    <row r="1662" spans="1:5" ht="15" customHeight="1" x14ac:dyDescent="0.25">
      <c r="A1662" s="37"/>
      <c r="B1662" s="157"/>
      <c r="C1662" s="55" t="s">
        <v>52</v>
      </c>
      <c r="D1662" s="56"/>
      <c r="E1662" s="57">
        <f>SUM(E1653:E1661)</f>
        <v>-102208831</v>
      </c>
    </row>
    <row r="1663" spans="1:5" ht="15" customHeight="1" x14ac:dyDescent="0.2"/>
    <row r="1664" spans="1:5" ht="15" customHeight="1" x14ac:dyDescent="0.2"/>
    <row r="1665" spans="1:5" ht="15" customHeight="1" x14ac:dyDescent="0.2"/>
    <row r="1666" spans="1:5" ht="15" customHeight="1" x14ac:dyDescent="0.25">
      <c r="A1666" s="39" t="s">
        <v>16</v>
      </c>
    </row>
    <row r="1667" spans="1:5" ht="15" customHeight="1" x14ac:dyDescent="0.2">
      <c r="A1667" s="41" t="s">
        <v>133</v>
      </c>
      <c r="B1667" s="138"/>
      <c r="C1667" s="138"/>
      <c r="D1667" s="138"/>
      <c r="E1667" s="59" t="s">
        <v>134</v>
      </c>
    </row>
    <row r="1668" spans="1:5" ht="15" customHeight="1" x14ac:dyDescent="0.2"/>
    <row r="1669" spans="1:5" ht="15" customHeight="1" x14ac:dyDescent="0.2">
      <c r="C1669" s="47" t="s">
        <v>48</v>
      </c>
      <c r="D1669" s="64" t="s">
        <v>55</v>
      </c>
      <c r="E1669" s="63" t="s">
        <v>50</v>
      </c>
    </row>
    <row r="1670" spans="1:5" ht="15" customHeight="1" x14ac:dyDescent="0.2">
      <c r="C1670" s="51">
        <v>6172</v>
      </c>
      <c r="D1670" s="88" t="s">
        <v>87</v>
      </c>
      <c r="E1670" s="132">
        <v>-978010</v>
      </c>
    </row>
    <row r="1671" spans="1:5" ht="15" customHeight="1" x14ac:dyDescent="0.2">
      <c r="C1671" s="55" t="s">
        <v>52</v>
      </c>
      <c r="D1671" s="126"/>
      <c r="E1671" s="57">
        <f>SUM(E1670:E1670)</f>
        <v>-978010</v>
      </c>
    </row>
    <row r="1672" spans="1:5" ht="15" customHeight="1" x14ac:dyDescent="0.2"/>
    <row r="1673" spans="1:5" ht="15" customHeight="1" x14ac:dyDescent="0.25">
      <c r="A1673" s="39" t="s">
        <v>16</v>
      </c>
      <c r="B1673" s="40"/>
      <c r="C1673" s="40"/>
      <c r="D1673" s="40"/>
      <c r="E1673" s="59"/>
    </row>
    <row r="1674" spans="1:5" ht="15" customHeight="1" x14ac:dyDescent="0.2">
      <c r="A1674" s="41" t="s">
        <v>133</v>
      </c>
      <c r="B1674" s="138"/>
      <c r="C1674" s="138"/>
      <c r="D1674" s="138"/>
      <c r="E1674" s="59" t="s">
        <v>134</v>
      </c>
    </row>
    <row r="1675" spans="1:5" ht="15" customHeight="1" x14ac:dyDescent="0.2"/>
    <row r="1676" spans="1:5" ht="15" customHeight="1" x14ac:dyDescent="0.2">
      <c r="B1676" s="63" t="s">
        <v>61</v>
      </c>
      <c r="C1676" s="47" t="s">
        <v>48</v>
      </c>
      <c r="D1676" s="112" t="s">
        <v>49</v>
      </c>
      <c r="E1676" s="80" t="s">
        <v>50</v>
      </c>
    </row>
    <row r="1677" spans="1:5" ht="15" customHeight="1" x14ac:dyDescent="0.2">
      <c r="B1677" s="107">
        <v>10</v>
      </c>
      <c r="C1677" s="67"/>
      <c r="D1677" s="88" t="s">
        <v>248</v>
      </c>
      <c r="E1677" s="69">
        <v>-100000</v>
      </c>
    </row>
    <row r="1678" spans="1:5" ht="15" customHeight="1" x14ac:dyDescent="0.2">
      <c r="B1678" s="107">
        <v>13</v>
      </c>
      <c r="C1678" s="67"/>
      <c r="D1678" s="105" t="s">
        <v>136</v>
      </c>
      <c r="E1678" s="69">
        <v>-330000</v>
      </c>
    </row>
    <row r="1679" spans="1:5" ht="15" customHeight="1" x14ac:dyDescent="0.2">
      <c r="B1679" s="107">
        <v>307</v>
      </c>
      <c r="C1679" s="67"/>
      <c r="D1679" s="105" t="s">
        <v>136</v>
      </c>
      <c r="E1679" s="69">
        <f>-11341000-323000</f>
        <v>-11664000</v>
      </c>
    </row>
    <row r="1680" spans="1:5" ht="15" customHeight="1" x14ac:dyDescent="0.2">
      <c r="B1680" s="139"/>
      <c r="C1680" s="55" t="s">
        <v>52</v>
      </c>
      <c r="D1680" s="114"/>
      <c r="E1680" s="115">
        <f>SUM(E1677:E1679)</f>
        <v>-12094000</v>
      </c>
    </row>
    <row r="1681" spans="1:5" ht="15" customHeight="1" x14ac:dyDescent="0.2"/>
    <row r="1682" spans="1:5" ht="15" customHeight="1" x14ac:dyDescent="0.25">
      <c r="A1682" s="58" t="s">
        <v>16</v>
      </c>
      <c r="B1682" s="54"/>
      <c r="C1682" s="54"/>
      <c r="D1682" s="54"/>
      <c r="E1682" s="54"/>
    </row>
    <row r="1683" spans="1:5" ht="15" customHeight="1" x14ac:dyDescent="0.2">
      <c r="A1683" s="85" t="s">
        <v>266</v>
      </c>
      <c r="B1683" s="54"/>
      <c r="C1683" s="54"/>
      <c r="D1683" s="54"/>
      <c r="E1683" s="78" t="s">
        <v>267</v>
      </c>
    </row>
    <row r="1684" spans="1:5" ht="15" customHeight="1" x14ac:dyDescent="0.25">
      <c r="A1684" s="60"/>
      <c r="B1684" s="58"/>
      <c r="C1684" s="54"/>
      <c r="D1684" s="54"/>
      <c r="E1684" s="86"/>
    </row>
    <row r="1685" spans="1:5" ht="15" customHeight="1" x14ac:dyDescent="0.2">
      <c r="A1685" s="46"/>
      <c r="B1685" s="45"/>
      <c r="C1685" s="63" t="s">
        <v>48</v>
      </c>
      <c r="D1685" s="64" t="s">
        <v>55</v>
      </c>
      <c r="E1685" s="63" t="s">
        <v>50</v>
      </c>
    </row>
    <row r="1686" spans="1:5" ht="15" customHeight="1" x14ac:dyDescent="0.2">
      <c r="A1686" s="87"/>
      <c r="B1686" s="50"/>
      <c r="C1686" s="67">
        <v>6172</v>
      </c>
      <c r="D1686" s="88" t="s">
        <v>87</v>
      </c>
      <c r="E1686" s="69">
        <v>-20000</v>
      </c>
    </row>
    <row r="1687" spans="1:5" ht="15" customHeight="1" x14ac:dyDescent="0.2">
      <c r="A1687" s="70"/>
      <c r="B1687" s="89"/>
      <c r="C1687" s="71" t="s">
        <v>52</v>
      </c>
      <c r="D1687" s="72"/>
      <c r="E1687" s="73">
        <f>SUM(E1686:E1686)</f>
        <v>-20000</v>
      </c>
    </row>
    <row r="1688" spans="1:5" ht="15" customHeight="1" x14ac:dyDescent="0.2"/>
    <row r="1689" spans="1:5" ht="15" customHeight="1" x14ac:dyDescent="0.25">
      <c r="A1689" s="39" t="s">
        <v>16</v>
      </c>
      <c r="B1689" s="40"/>
      <c r="C1689" s="40"/>
      <c r="D1689" s="40"/>
      <c r="E1689" s="40"/>
    </row>
    <row r="1690" spans="1:5" ht="15" customHeight="1" x14ac:dyDescent="0.2">
      <c r="A1690" s="77" t="s">
        <v>59</v>
      </c>
      <c r="B1690" s="40"/>
      <c r="C1690" s="40"/>
      <c r="D1690" s="40"/>
      <c r="E1690" s="42" t="s">
        <v>212</v>
      </c>
    </row>
    <row r="1691" spans="1:5" ht="15" customHeight="1" x14ac:dyDescent="0.2">
      <c r="A1691" s="150"/>
      <c r="B1691" s="151"/>
      <c r="C1691" s="40"/>
      <c r="D1691" s="40"/>
      <c r="E1691" s="44"/>
    </row>
    <row r="1692" spans="1:5" ht="15" customHeight="1" x14ac:dyDescent="0.2">
      <c r="A1692" s="45"/>
      <c r="B1692" s="45"/>
      <c r="C1692" s="47" t="s">
        <v>48</v>
      </c>
      <c r="D1692" s="48" t="s">
        <v>55</v>
      </c>
      <c r="E1692" s="63" t="s">
        <v>50</v>
      </c>
    </row>
    <row r="1693" spans="1:5" ht="15" customHeight="1" x14ac:dyDescent="0.2">
      <c r="A1693" s="87"/>
      <c r="B1693" s="149"/>
      <c r="C1693" s="67">
        <v>3639</v>
      </c>
      <c r="D1693" s="88" t="s">
        <v>87</v>
      </c>
      <c r="E1693" s="69">
        <f>-50000-150000-40000-135000-328000</f>
        <v>-703000</v>
      </c>
    </row>
    <row r="1694" spans="1:5" ht="15" customHeight="1" x14ac:dyDescent="0.2">
      <c r="A1694" s="87"/>
      <c r="B1694" s="149"/>
      <c r="C1694" s="67">
        <v>3639</v>
      </c>
      <c r="D1694" s="126" t="s">
        <v>189</v>
      </c>
      <c r="E1694" s="69">
        <v>-850000</v>
      </c>
    </row>
    <row r="1695" spans="1:5" ht="15" customHeight="1" x14ac:dyDescent="0.2">
      <c r="C1695" s="55" t="s">
        <v>52</v>
      </c>
      <c r="D1695" s="56"/>
      <c r="E1695" s="57">
        <f>SUM(E1693:E1694)</f>
        <v>-1553000</v>
      </c>
    </row>
    <row r="1696" spans="1:5" ht="15" customHeight="1" x14ac:dyDescent="0.2">
      <c r="C1696" s="152"/>
      <c r="D1696" s="40"/>
      <c r="E1696" s="159"/>
    </row>
    <row r="1697" spans="1:5" ht="15" customHeight="1" x14ac:dyDescent="0.25">
      <c r="A1697" s="58" t="s">
        <v>16</v>
      </c>
      <c r="B1697" s="54"/>
      <c r="C1697" s="54"/>
      <c r="D1697" s="59"/>
      <c r="E1697" s="59"/>
    </row>
    <row r="1698" spans="1:5" ht="15" customHeight="1" x14ac:dyDescent="0.2">
      <c r="A1698" s="85" t="s">
        <v>59</v>
      </c>
      <c r="B1698" s="54"/>
      <c r="C1698" s="54"/>
      <c r="D1698" s="54"/>
      <c r="E1698" s="78" t="s">
        <v>244</v>
      </c>
    </row>
    <row r="1699" spans="1:5" ht="15" customHeight="1" x14ac:dyDescent="0.2">
      <c r="A1699" s="60"/>
      <c r="B1699" s="61"/>
      <c r="C1699" s="54"/>
      <c r="D1699" s="60"/>
      <c r="E1699" s="62"/>
    </row>
    <row r="1700" spans="1:5" ht="15" customHeight="1" x14ac:dyDescent="0.2">
      <c r="A1700" s="46"/>
      <c r="B1700" s="46"/>
      <c r="C1700" s="63" t="s">
        <v>48</v>
      </c>
      <c r="D1700" s="64" t="s">
        <v>55</v>
      </c>
      <c r="E1700" s="63" t="s">
        <v>50</v>
      </c>
    </row>
    <row r="1701" spans="1:5" ht="15" customHeight="1" x14ac:dyDescent="0.2">
      <c r="A1701" s="65"/>
      <c r="B1701" s="66"/>
      <c r="C1701" s="67">
        <v>3636</v>
      </c>
      <c r="D1701" s="88" t="s">
        <v>87</v>
      </c>
      <c r="E1701" s="69">
        <v>-639500</v>
      </c>
    </row>
    <row r="1702" spans="1:5" ht="15" customHeight="1" x14ac:dyDescent="0.2">
      <c r="A1702" s="70"/>
      <c r="B1702" s="54"/>
      <c r="C1702" s="71" t="s">
        <v>52</v>
      </c>
      <c r="D1702" s="72"/>
      <c r="E1702" s="73">
        <f>SUM(E1701:E1701)</f>
        <v>-639500</v>
      </c>
    </row>
    <row r="1703" spans="1:5" ht="15" customHeight="1" x14ac:dyDescent="0.2"/>
    <row r="1704" spans="1:5" ht="15" customHeight="1" x14ac:dyDescent="0.25">
      <c r="A1704" s="58" t="s">
        <v>16</v>
      </c>
      <c r="B1704" s="54"/>
      <c r="C1704" s="54"/>
      <c r="D1704" s="59"/>
      <c r="E1704" s="59"/>
    </row>
    <row r="1705" spans="1:5" ht="15" customHeight="1" x14ac:dyDescent="0.2">
      <c r="A1705" s="85" t="s">
        <v>59</v>
      </c>
      <c r="B1705" s="54"/>
      <c r="C1705" s="54"/>
      <c r="D1705" s="54"/>
      <c r="E1705" s="78" t="s">
        <v>60</v>
      </c>
    </row>
    <row r="1706" spans="1:5" ht="15" customHeight="1" x14ac:dyDescent="0.2">
      <c r="A1706" s="60"/>
      <c r="B1706" s="61"/>
      <c r="C1706" s="54"/>
      <c r="D1706" s="60"/>
      <c r="E1706" s="62"/>
    </row>
    <row r="1707" spans="1:5" ht="15" customHeight="1" x14ac:dyDescent="0.2">
      <c r="A1707" s="46"/>
      <c r="B1707" s="46"/>
      <c r="C1707" s="63" t="s">
        <v>48</v>
      </c>
      <c r="D1707" s="64" t="s">
        <v>55</v>
      </c>
      <c r="E1707" s="63" t="s">
        <v>50</v>
      </c>
    </row>
    <row r="1708" spans="1:5" ht="15" customHeight="1" x14ac:dyDescent="0.2">
      <c r="A1708" s="65"/>
      <c r="B1708" s="66"/>
      <c r="C1708" s="67">
        <v>2143</v>
      </c>
      <c r="D1708" s="88" t="s">
        <v>87</v>
      </c>
      <c r="E1708" s="69">
        <f>-71493.84-35746.92-607697.64-569000</f>
        <v>-1283938.3999999999</v>
      </c>
    </row>
    <row r="1709" spans="1:5" ht="15" customHeight="1" x14ac:dyDescent="0.2">
      <c r="A1709" s="65"/>
      <c r="B1709" s="66"/>
      <c r="C1709" s="67">
        <v>3523</v>
      </c>
      <c r="D1709" s="88" t="s">
        <v>87</v>
      </c>
      <c r="E1709" s="69">
        <f>-298-218588.06-730000</f>
        <v>-948886.06</v>
      </c>
    </row>
    <row r="1710" spans="1:5" ht="15" customHeight="1" x14ac:dyDescent="0.2">
      <c r="A1710" s="65"/>
      <c r="B1710" s="66"/>
      <c r="C1710" s="67">
        <v>3742</v>
      </c>
      <c r="D1710" s="88" t="s">
        <v>87</v>
      </c>
      <c r="E1710" s="69">
        <f>-3477.3-853260.29</f>
        <v>-856737.59000000008</v>
      </c>
    </row>
    <row r="1711" spans="1:5" ht="15" customHeight="1" x14ac:dyDescent="0.2">
      <c r="A1711" s="65"/>
      <c r="B1711" s="66"/>
      <c r="C1711" s="67">
        <v>2321</v>
      </c>
      <c r="D1711" s="88" t="s">
        <v>140</v>
      </c>
      <c r="E1711" s="69">
        <f>-877500-11112-62968-8934-50626</f>
        <v>-1011140</v>
      </c>
    </row>
    <row r="1712" spans="1:5" ht="15" customHeight="1" x14ac:dyDescent="0.2">
      <c r="A1712" s="65"/>
      <c r="B1712" s="66"/>
      <c r="C1712" s="67">
        <v>3523</v>
      </c>
      <c r="D1712" s="88" t="s">
        <v>140</v>
      </c>
      <c r="E1712" s="69">
        <v>-574274.82999999996</v>
      </c>
    </row>
    <row r="1713" spans="1:5" ht="15" customHeight="1" x14ac:dyDescent="0.2">
      <c r="A1713" s="65"/>
      <c r="B1713" s="66"/>
      <c r="C1713" s="67">
        <v>3742</v>
      </c>
      <c r="D1713" s="88" t="s">
        <v>140</v>
      </c>
      <c r="E1713" s="69">
        <f>-2776000-13020</f>
        <v>-2789020</v>
      </c>
    </row>
    <row r="1714" spans="1:5" ht="15" customHeight="1" x14ac:dyDescent="0.2">
      <c r="A1714" s="65"/>
      <c r="B1714" s="66"/>
      <c r="C1714" s="67">
        <v>6172</v>
      </c>
      <c r="D1714" s="88" t="s">
        <v>140</v>
      </c>
      <c r="E1714" s="69">
        <v>-107383</v>
      </c>
    </row>
    <row r="1715" spans="1:5" ht="15" customHeight="1" x14ac:dyDescent="0.2">
      <c r="A1715" s="70"/>
      <c r="B1715" s="54"/>
      <c r="C1715" s="71" t="s">
        <v>52</v>
      </c>
      <c r="D1715" s="72"/>
      <c r="E1715" s="73">
        <f>SUM(E1708:E1714)</f>
        <v>-7571379.8799999999</v>
      </c>
    </row>
    <row r="1716" spans="1:5" ht="15" customHeight="1" x14ac:dyDescent="0.2">
      <c r="C1716" s="152"/>
      <c r="D1716" s="40"/>
      <c r="E1716" s="159"/>
    </row>
    <row r="1717" spans="1:5" ht="15" customHeight="1" x14ac:dyDescent="0.2">
      <c r="C1717" s="152"/>
      <c r="D1717" s="40"/>
      <c r="E1717" s="159"/>
    </row>
    <row r="1718" spans="1:5" ht="15" customHeight="1" x14ac:dyDescent="0.25">
      <c r="A1718" s="39" t="s">
        <v>16</v>
      </c>
      <c r="B1718" s="40"/>
      <c r="C1718" s="40"/>
      <c r="D1718" s="40"/>
      <c r="E1718" s="40"/>
    </row>
    <row r="1719" spans="1:5" ht="15" customHeight="1" x14ac:dyDescent="0.2">
      <c r="A1719" s="77" t="s">
        <v>59</v>
      </c>
      <c r="B1719" s="40"/>
      <c r="C1719" s="40"/>
      <c r="D1719" s="40"/>
      <c r="E1719" s="42" t="s">
        <v>268</v>
      </c>
    </row>
    <row r="1720" spans="1:5" ht="15" customHeight="1" x14ac:dyDescent="0.2">
      <c r="A1720" s="150"/>
      <c r="B1720" s="151"/>
      <c r="C1720" s="40"/>
      <c r="D1720" s="40"/>
      <c r="E1720" s="44"/>
    </row>
    <row r="1721" spans="1:5" ht="15" customHeight="1" x14ac:dyDescent="0.2">
      <c r="A1721" s="45"/>
      <c r="B1721" s="45"/>
      <c r="C1721" s="47" t="s">
        <v>48</v>
      </c>
      <c r="D1721" s="48" t="s">
        <v>55</v>
      </c>
      <c r="E1721" s="63" t="s">
        <v>50</v>
      </c>
    </row>
    <row r="1722" spans="1:5" ht="15" customHeight="1" x14ac:dyDescent="0.2">
      <c r="A1722" s="87"/>
      <c r="B1722" s="149"/>
      <c r="C1722" s="67">
        <v>4374</v>
      </c>
      <c r="D1722" s="88" t="s">
        <v>87</v>
      </c>
      <c r="E1722" s="69">
        <v>-85198.3</v>
      </c>
    </row>
    <row r="1723" spans="1:5" ht="15" customHeight="1" x14ac:dyDescent="0.2">
      <c r="C1723" s="55" t="s">
        <v>52</v>
      </c>
      <c r="D1723" s="56"/>
      <c r="E1723" s="57">
        <f>SUM(E1722:E1722)</f>
        <v>-85198.3</v>
      </c>
    </row>
    <row r="1724" spans="1:5" ht="15" customHeight="1" x14ac:dyDescent="0.2">
      <c r="C1724" s="152"/>
      <c r="D1724" s="40"/>
      <c r="E1724" s="159"/>
    </row>
    <row r="1725" spans="1:5" ht="15" customHeight="1" x14ac:dyDescent="0.25">
      <c r="A1725" s="39" t="s">
        <v>16</v>
      </c>
      <c r="B1725" s="40"/>
      <c r="C1725" s="40"/>
      <c r="D1725" s="40"/>
      <c r="E1725" s="40"/>
    </row>
    <row r="1726" spans="1:5" ht="15" customHeight="1" x14ac:dyDescent="0.2">
      <c r="A1726" s="77" t="s">
        <v>59</v>
      </c>
      <c r="B1726" s="40"/>
      <c r="C1726" s="40"/>
      <c r="D1726" s="40"/>
      <c r="E1726" s="42" t="s">
        <v>130</v>
      </c>
    </row>
    <row r="1727" spans="1:5" ht="15" customHeight="1" x14ac:dyDescent="0.2">
      <c r="A1727" s="150"/>
      <c r="B1727" s="151"/>
      <c r="C1727" s="40"/>
      <c r="D1727" s="40"/>
      <c r="E1727" s="44"/>
    </row>
    <row r="1728" spans="1:5" ht="15" customHeight="1" x14ac:dyDescent="0.2">
      <c r="A1728" s="45"/>
      <c r="B1728" s="45"/>
      <c r="C1728" s="47" t="s">
        <v>48</v>
      </c>
      <c r="D1728" s="48" t="s">
        <v>55</v>
      </c>
      <c r="E1728" s="63" t="s">
        <v>50</v>
      </c>
    </row>
    <row r="1729" spans="1:5" ht="15" customHeight="1" x14ac:dyDescent="0.2">
      <c r="A1729" s="87"/>
      <c r="B1729" s="149"/>
      <c r="C1729" s="67">
        <v>3299</v>
      </c>
      <c r="D1729" s="88" t="s">
        <v>127</v>
      </c>
      <c r="E1729" s="69">
        <v>-652823.53</v>
      </c>
    </row>
    <row r="1730" spans="1:5" ht="15" customHeight="1" x14ac:dyDescent="0.2">
      <c r="A1730" s="87"/>
      <c r="B1730" s="149"/>
      <c r="C1730" s="67">
        <v>4349</v>
      </c>
      <c r="D1730" s="88" t="s">
        <v>121</v>
      </c>
      <c r="E1730" s="69">
        <f>-2816.77-400-698.58-253.51</f>
        <v>-4168.8599999999997</v>
      </c>
    </row>
    <row r="1731" spans="1:5" ht="15" customHeight="1" x14ac:dyDescent="0.2">
      <c r="A1731" s="87"/>
      <c r="B1731" s="149"/>
      <c r="C1731" s="67">
        <v>4349</v>
      </c>
      <c r="D1731" s="88" t="s">
        <v>87</v>
      </c>
      <c r="E1731" s="69">
        <f>-36786.06-100</f>
        <v>-36886.06</v>
      </c>
    </row>
    <row r="1732" spans="1:5" ht="15" customHeight="1" x14ac:dyDescent="0.2">
      <c r="A1732" s="87"/>
      <c r="B1732" s="149"/>
      <c r="C1732" s="67">
        <v>6172</v>
      </c>
      <c r="D1732" s="88" t="s">
        <v>87</v>
      </c>
      <c r="E1732" s="69">
        <v>-300000</v>
      </c>
    </row>
    <row r="1733" spans="1:5" ht="15" customHeight="1" x14ac:dyDescent="0.2">
      <c r="C1733" s="55" t="s">
        <v>52</v>
      </c>
      <c r="D1733" s="56"/>
      <c r="E1733" s="57">
        <f>SUM(E1729:E1732)</f>
        <v>-993878.45</v>
      </c>
    </row>
    <row r="1734" spans="1:5" ht="15" customHeight="1" x14ac:dyDescent="0.2">
      <c r="C1734" s="152"/>
      <c r="D1734" s="40"/>
      <c r="E1734" s="159"/>
    </row>
    <row r="1735" spans="1:5" ht="15" customHeight="1" x14ac:dyDescent="0.25">
      <c r="A1735" s="39" t="s">
        <v>16</v>
      </c>
    </row>
    <row r="1736" spans="1:5" ht="15" customHeight="1" x14ac:dyDescent="0.2">
      <c r="A1736" s="77" t="s">
        <v>59</v>
      </c>
      <c r="B1736" s="54"/>
      <c r="C1736" s="54"/>
      <c r="D1736" s="54"/>
      <c r="E1736" s="78" t="s">
        <v>269</v>
      </c>
    </row>
    <row r="1737" spans="1:5" ht="15" customHeight="1" x14ac:dyDescent="0.2"/>
    <row r="1738" spans="1:5" ht="15" customHeight="1" x14ac:dyDescent="0.2">
      <c r="C1738" s="47" t="s">
        <v>48</v>
      </c>
      <c r="D1738" s="64" t="s">
        <v>55</v>
      </c>
      <c r="E1738" s="80" t="s">
        <v>50</v>
      </c>
    </row>
    <row r="1739" spans="1:5" ht="15" customHeight="1" x14ac:dyDescent="0.2">
      <c r="C1739" s="51">
        <v>3636</v>
      </c>
      <c r="D1739" s="88" t="s">
        <v>121</v>
      </c>
      <c r="E1739" s="132">
        <f>-15215.4-86220.6-2000-9000-4333.7-21224.3-1669.5-7460.5</f>
        <v>-147124</v>
      </c>
    </row>
    <row r="1740" spans="1:5" ht="15" customHeight="1" x14ac:dyDescent="0.2">
      <c r="C1740" s="51">
        <v>3636</v>
      </c>
      <c r="D1740" s="88" t="s">
        <v>87</v>
      </c>
      <c r="E1740" s="132">
        <f>-2000-8000-8000-42000-2000-10000-6000-32000-780.85-2758.15-2000-13000</f>
        <v>-128539</v>
      </c>
    </row>
    <row r="1741" spans="1:5" ht="15" customHeight="1" x14ac:dyDescent="0.2">
      <c r="C1741" s="51">
        <v>3636</v>
      </c>
      <c r="D1741" s="130" t="s">
        <v>219</v>
      </c>
      <c r="E1741" s="132">
        <f>-2000-13000</f>
        <v>-15000</v>
      </c>
    </row>
    <row r="1742" spans="1:5" ht="15" customHeight="1" x14ac:dyDescent="0.2">
      <c r="C1742" s="55" t="s">
        <v>52</v>
      </c>
      <c r="D1742" s="56"/>
      <c r="E1742" s="57">
        <f>SUM(E1739:E1741)</f>
        <v>-290663</v>
      </c>
    </row>
    <row r="1743" spans="1:5" ht="15" customHeight="1" x14ac:dyDescent="0.2"/>
    <row r="1744" spans="1:5" ht="15" customHeight="1" x14ac:dyDescent="0.25">
      <c r="A1744" s="39" t="s">
        <v>16</v>
      </c>
    </row>
    <row r="1745" spans="1:5" ht="15" customHeight="1" x14ac:dyDescent="0.2">
      <c r="A1745" s="77" t="s">
        <v>59</v>
      </c>
      <c r="B1745" s="54"/>
      <c r="C1745" s="54"/>
      <c r="D1745" s="54"/>
      <c r="E1745" s="78" t="s">
        <v>269</v>
      </c>
    </row>
    <row r="1746" spans="1:5" ht="15" customHeight="1" x14ac:dyDescent="0.2"/>
    <row r="1747" spans="1:5" ht="15" customHeight="1" x14ac:dyDescent="0.2">
      <c r="C1747" s="47" t="s">
        <v>48</v>
      </c>
      <c r="D1747" s="64" t="s">
        <v>55</v>
      </c>
      <c r="E1747" s="80" t="s">
        <v>50</v>
      </c>
    </row>
    <row r="1748" spans="1:5" ht="15" customHeight="1" x14ac:dyDescent="0.2">
      <c r="C1748" s="51">
        <v>2125</v>
      </c>
      <c r="D1748" s="88" t="s">
        <v>127</v>
      </c>
      <c r="E1748" s="132">
        <v>-425000</v>
      </c>
    </row>
    <row r="1749" spans="1:5" ht="15" customHeight="1" x14ac:dyDescent="0.2">
      <c r="C1749" s="51">
        <v>3636</v>
      </c>
      <c r="D1749" s="88" t="s">
        <v>121</v>
      </c>
      <c r="E1749" s="132">
        <f>-279291.81-172000-92085.27-33285.46</f>
        <v>-576662.53999999992</v>
      </c>
    </row>
    <row r="1750" spans="1:5" ht="15" customHeight="1" x14ac:dyDescent="0.2">
      <c r="C1750" s="51">
        <v>3636</v>
      </c>
      <c r="D1750" s="88" t="s">
        <v>87</v>
      </c>
      <c r="E1750" s="132">
        <f>-10000-8000-1000-3000-51000-42000-2000-25000</f>
        <v>-142000</v>
      </c>
    </row>
    <row r="1751" spans="1:5" ht="15" customHeight="1" x14ac:dyDescent="0.2">
      <c r="C1751" s="51">
        <v>3636</v>
      </c>
      <c r="D1751" s="130" t="s">
        <v>219</v>
      </c>
      <c r="E1751" s="132">
        <v>-8000</v>
      </c>
    </row>
    <row r="1752" spans="1:5" ht="15" customHeight="1" x14ac:dyDescent="0.2">
      <c r="C1752" s="51">
        <v>3636</v>
      </c>
      <c r="D1752" s="88" t="s">
        <v>140</v>
      </c>
      <c r="E1752" s="132">
        <v>-68000</v>
      </c>
    </row>
    <row r="1753" spans="1:5" ht="15" customHeight="1" x14ac:dyDescent="0.2">
      <c r="C1753" s="55" t="s">
        <v>52</v>
      </c>
      <c r="D1753" s="56"/>
      <c r="E1753" s="57">
        <f>SUM(E1748:E1752)</f>
        <v>-1219662.54</v>
      </c>
    </row>
    <row r="1754" spans="1:5" ht="15" customHeight="1" x14ac:dyDescent="0.2"/>
    <row r="1755" spans="1:5" ht="15" customHeight="1" x14ac:dyDescent="0.25">
      <c r="A1755" s="39" t="s">
        <v>16</v>
      </c>
    </row>
    <row r="1756" spans="1:5" ht="15" customHeight="1" x14ac:dyDescent="0.2">
      <c r="A1756" s="77" t="s">
        <v>59</v>
      </c>
      <c r="B1756" s="54"/>
      <c r="C1756" s="54"/>
      <c r="D1756" s="54"/>
      <c r="E1756" s="78" t="s">
        <v>269</v>
      </c>
    </row>
    <row r="1757" spans="1:5" ht="15" customHeight="1" x14ac:dyDescent="0.2"/>
    <row r="1758" spans="1:5" ht="15" customHeight="1" x14ac:dyDescent="0.2">
      <c r="C1758" s="47" t="s">
        <v>48</v>
      </c>
      <c r="D1758" s="64" t="s">
        <v>55</v>
      </c>
      <c r="E1758" s="80" t="s">
        <v>50</v>
      </c>
    </row>
    <row r="1759" spans="1:5" ht="15" customHeight="1" x14ac:dyDescent="0.2">
      <c r="C1759" s="51">
        <v>3636</v>
      </c>
      <c r="D1759" s="88" t="s">
        <v>121</v>
      </c>
      <c r="E1759" s="132">
        <f>-338579.62-84956.49-30872.23</f>
        <v>-454408.33999999997</v>
      </c>
    </row>
    <row r="1760" spans="1:5" ht="15" customHeight="1" x14ac:dyDescent="0.2">
      <c r="C1760" s="51">
        <v>3636</v>
      </c>
      <c r="D1760" s="88" t="s">
        <v>87</v>
      </c>
      <c r="E1760" s="132">
        <f>-21000-24774.75-4000-13000-9000-7014.01-4000-6000-85000-25000-10339.95-17000-4000</f>
        <v>-230128.71000000002</v>
      </c>
    </row>
    <row r="1761" spans="1:5" ht="15" customHeight="1" x14ac:dyDescent="0.2">
      <c r="C1761" s="51">
        <v>3636</v>
      </c>
      <c r="D1761" s="130" t="s">
        <v>219</v>
      </c>
      <c r="E1761" s="132">
        <v>-10000</v>
      </c>
    </row>
    <row r="1762" spans="1:5" ht="15" customHeight="1" x14ac:dyDescent="0.2">
      <c r="C1762" s="55" t="s">
        <v>52</v>
      </c>
      <c r="D1762" s="56"/>
      <c r="E1762" s="57">
        <f>SUM(E1759:E1761)</f>
        <v>-694537.05</v>
      </c>
    </row>
    <row r="1763" spans="1:5" ht="15" customHeight="1" x14ac:dyDescent="0.2"/>
    <row r="1764" spans="1:5" ht="15" customHeight="1" x14ac:dyDescent="0.2"/>
    <row r="1765" spans="1:5" ht="15" customHeight="1" x14ac:dyDescent="0.2"/>
    <row r="1766" spans="1:5" ht="15" customHeight="1" x14ac:dyDescent="0.2"/>
    <row r="1767" spans="1:5" ht="15" customHeight="1" x14ac:dyDescent="0.2"/>
    <row r="1768" spans="1:5" ht="15" customHeight="1" x14ac:dyDescent="0.2"/>
    <row r="1769" spans="1:5" ht="15" customHeight="1" x14ac:dyDescent="0.2"/>
    <row r="1770" spans="1:5" ht="15" customHeight="1" x14ac:dyDescent="0.25">
      <c r="A1770" s="39" t="s">
        <v>16</v>
      </c>
    </row>
    <row r="1771" spans="1:5" ht="15" customHeight="1" x14ac:dyDescent="0.2">
      <c r="A1771" s="77" t="s">
        <v>59</v>
      </c>
      <c r="B1771" s="54"/>
      <c r="C1771" s="54"/>
      <c r="D1771" s="54"/>
      <c r="E1771" s="78" t="s">
        <v>270</v>
      </c>
    </row>
    <row r="1772" spans="1:5" ht="15" customHeight="1" x14ac:dyDescent="0.2"/>
    <row r="1773" spans="1:5" ht="15" customHeight="1" x14ac:dyDescent="0.2">
      <c r="C1773" s="47" t="s">
        <v>48</v>
      </c>
      <c r="D1773" s="64" t="s">
        <v>55</v>
      </c>
      <c r="E1773" s="80" t="s">
        <v>50</v>
      </c>
    </row>
    <row r="1774" spans="1:5" ht="15" customHeight="1" x14ac:dyDescent="0.2">
      <c r="C1774" s="51">
        <v>3299</v>
      </c>
      <c r="D1774" s="88" t="s">
        <v>87</v>
      </c>
      <c r="E1774" s="132">
        <f>-8000-2000-45000-5000-85000-15000-85000-15000-85000-15000-85000-15000-34000-6000</f>
        <v>-500000</v>
      </c>
    </row>
    <row r="1775" spans="1:5" ht="15" customHeight="1" x14ac:dyDescent="0.2">
      <c r="C1775" s="55" t="s">
        <v>52</v>
      </c>
      <c r="D1775" s="56"/>
      <c r="E1775" s="57">
        <f>SUM(E1774:E1774)</f>
        <v>-500000</v>
      </c>
    </row>
    <row r="1776" spans="1:5" ht="15" customHeight="1" x14ac:dyDescent="0.2"/>
    <row r="1777" spans="1:5" ht="15" customHeight="1" x14ac:dyDescent="0.25">
      <c r="A1777" s="58" t="s">
        <v>16</v>
      </c>
      <c r="B1777" s="54"/>
      <c r="C1777" s="54"/>
      <c r="D1777" s="54"/>
      <c r="E1777" s="54"/>
    </row>
    <row r="1778" spans="1:5" ht="15" customHeight="1" x14ac:dyDescent="0.2">
      <c r="A1778" s="85" t="s">
        <v>53</v>
      </c>
      <c r="B1778" s="54"/>
      <c r="C1778" s="54"/>
      <c r="D1778" s="54"/>
      <c r="E1778" s="78" t="s">
        <v>54</v>
      </c>
    </row>
    <row r="1779" spans="1:5" ht="15" customHeight="1" x14ac:dyDescent="0.25">
      <c r="A1779" s="60"/>
      <c r="B1779" s="58"/>
      <c r="C1779" s="54"/>
      <c r="D1779" s="54"/>
      <c r="E1779" s="86"/>
    </row>
    <row r="1780" spans="1:5" ht="15" customHeight="1" x14ac:dyDescent="0.2">
      <c r="A1780" s="46"/>
      <c r="B1780" s="45"/>
      <c r="C1780" s="63" t="s">
        <v>48</v>
      </c>
      <c r="D1780" s="64" t="s">
        <v>55</v>
      </c>
      <c r="E1780" s="63" t="s">
        <v>50</v>
      </c>
    </row>
    <row r="1781" spans="1:5" ht="15" customHeight="1" x14ac:dyDescent="0.2">
      <c r="A1781" s="87"/>
      <c r="B1781" s="50"/>
      <c r="C1781" s="67">
        <v>6172</v>
      </c>
      <c r="D1781" s="88" t="s">
        <v>87</v>
      </c>
      <c r="E1781" s="69">
        <v>-700000</v>
      </c>
    </row>
    <row r="1782" spans="1:5" ht="15" customHeight="1" x14ac:dyDescent="0.2">
      <c r="A1782" s="70"/>
      <c r="B1782" s="89"/>
      <c r="C1782" s="71" t="s">
        <v>52</v>
      </c>
      <c r="D1782" s="72"/>
      <c r="E1782" s="73">
        <f>SUM(E1781:E1781)</f>
        <v>-700000</v>
      </c>
    </row>
    <row r="1783" spans="1:5" ht="15" customHeight="1" x14ac:dyDescent="0.2"/>
    <row r="1784" spans="1:5" ht="15" customHeight="1" x14ac:dyDescent="0.25">
      <c r="A1784" s="58" t="s">
        <v>16</v>
      </c>
      <c r="B1784" s="54"/>
      <c r="C1784" s="54"/>
      <c r="D1784" s="54"/>
      <c r="E1784" s="54"/>
    </row>
    <row r="1785" spans="1:5" ht="15" customHeight="1" x14ac:dyDescent="0.2">
      <c r="A1785" s="85" t="s">
        <v>53</v>
      </c>
      <c r="B1785" s="54"/>
      <c r="C1785" s="54"/>
      <c r="D1785" s="54"/>
      <c r="E1785" s="78" t="s">
        <v>54</v>
      </c>
    </row>
    <row r="1786" spans="1:5" ht="15" customHeight="1" x14ac:dyDescent="0.25">
      <c r="A1786" s="60"/>
      <c r="B1786" s="58"/>
      <c r="C1786" s="54"/>
      <c r="D1786" s="54"/>
      <c r="E1786" s="86"/>
    </row>
    <row r="1787" spans="1:5" ht="15" customHeight="1" x14ac:dyDescent="0.2">
      <c r="A1787" s="46"/>
      <c r="B1787" s="45"/>
      <c r="C1787" s="63" t="s">
        <v>48</v>
      </c>
      <c r="D1787" s="64" t="s">
        <v>55</v>
      </c>
      <c r="E1787" s="63" t="s">
        <v>50</v>
      </c>
    </row>
    <row r="1788" spans="1:5" ht="15" customHeight="1" x14ac:dyDescent="0.2">
      <c r="A1788" s="87"/>
      <c r="B1788" s="50"/>
      <c r="C1788" s="67">
        <v>6409</v>
      </c>
      <c r="D1788" s="88" t="s">
        <v>56</v>
      </c>
      <c r="E1788" s="69">
        <v>148030917.72</v>
      </c>
    </row>
    <row r="1789" spans="1:5" ht="15" customHeight="1" x14ac:dyDescent="0.2">
      <c r="A1789" s="70"/>
      <c r="B1789" s="89"/>
      <c r="C1789" s="71" t="s">
        <v>52</v>
      </c>
      <c r="D1789" s="72"/>
      <c r="E1789" s="73">
        <f>SUM(E1788:E1788)</f>
        <v>148030917.72</v>
      </c>
    </row>
    <row r="1790" spans="1:5" ht="15" customHeight="1" x14ac:dyDescent="0.2"/>
    <row r="1791" spans="1:5" ht="15" customHeight="1" x14ac:dyDescent="0.2"/>
    <row r="1792" spans="1:5"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sheetData>
  <mergeCells count="130">
    <mergeCell ref="A55:E55"/>
    <mergeCell ref="A56:E56"/>
    <mergeCell ref="A57:E62"/>
    <mergeCell ref="A81:E81"/>
    <mergeCell ref="A82:E82"/>
    <mergeCell ref="A83:E88"/>
    <mergeCell ref="A2:E2"/>
    <mergeCell ref="A3:E3"/>
    <mergeCell ref="A4:E9"/>
    <mergeCell ref="A29:E29"/>
    <mergeCell ref="A30:E30"/>
    <mergeCell ref="A31:E36"/>
    <mergeCell ref="A159:E159"/>
    <mergeCell ref="A160:E160"/>
    <mergeCell ref="A161:E165"/>
    <mergeCell ref="A183:E183"/>
    <mergeCell ref="A184:E184"/>
    <mergeCell ref="A185:E191"/>
    <mergeCell ref="A107:E107"/>
    <mergeCell ref="A108:E108"/>
    <mergeCell ref="A109:E114"/>
    <mergeCell ref="A132:E132"/>
    <mergeCell ref="A133:E133"/>
    <mergeCell ref="A134:E139"/>
    <mergeCell ref="A299:E299"/>
    <mergeCell ref="A300:E306"/>
    <mergeCell ref="A332:E332"/>
    <mergeCell ref="A333:E342"/>
    <mergeCell ref="A366:E366"/>
    <mergeCell ref="A367:E375"/>
    <mergeCell ref="A211:E218"/>
    <mergeCell ref="A239:E247"/>
    <mergeCell ref="A272:E272"/>
    <mergeCell ref="A273:E273"/>
    <mergeCell ref="A274:E280"/>
    <mergeCell ref="A298:E298"/>
    <mergeCell ref="A471:E471"/>
    <mergeCell ref="A472:E479"/>
    <mergeCell ref="A497:E497"/>
    <mergeCell ref="A498:E504"/>
    <mergeCell ref="A523:E523"/>
    <mergeCell ref="A524:E530"/>
    <mergeCell ref="A395:E395"/>
    <mergeCell ref="A396:E402"/>
    <mergeCell ref="A419:E419"/>
    <mergeCell ref="A420:E428"/>
    <mergeCell ref="A446:E446"/>
    <mergeCell ref="A447:E454"/>
    <mergeCell ref="A627:E627"/>
    <mergeCell ref="A628:E635"/>
    <mergeCell ref="A653:E653"/>
    <mergeCell ref="A654:E661"/>
    <mergeCell ref="A679:E679"/>
    <mergeCell ref="A680:E685"/>
    <mergeCell ref="A548:E548"/>
    <mergeCell ref="A549:E555"/>
    <mergeCell ref="A574:E574"/>
    <mergeCell ref="A575:E583"/>
    <mergeCell ref="A601:E601"/>
    <mergeCell ref="A602:E609"/>
    <mergeCell ref="A798:E799"/>
    <mergeCell ref="A800:E806"/>
    <mergeCell ref="A824:E825"/>
    <mergeCell ref="A826:E832"/>
    <mergeCell ref="A849:E851"/>
    <mergeCell ref="A852:E859"/>
    <mergeCell ref="A703:E704"/>
    <mergeCell ref="A705:E713"/>
    <mergeCell ref="A739:E740"/>
    <mergeCell ref="A741:E749"/>
    <mergeCell ref="A767:E768"/>
    <mergeCell ref="A769:E775"/>
    <mergeCell ref="A939:E940"/>
    <mergeCell ref="A941:E946"/>
    <mergeCell ref="A958:E959"/>
    <mergeCell ref="A960:E965"/>
    <mergeCell ref="A977:E978"/>
    <mergeCell ref="A979:E983"/>
    <mergeCell ref="A877:E878"/>
    <mergeCell ref="A879:E885"/>
    <mergeCell ref="A896:E897"/>
    <mergeCell ref="A898:E903"/>
    <mergeCell ref="A915:E916"/>
    <mergeCell ref="A917:E923"/>
    <mergeCell ref="A1075:E1076"/>
    <mergeCell ref="A1077:E1084"/>
    <mergeCell ref="A1108:E1109"/>
    <mergeCell ref="A1110:E1115"/>
    <mergeCell ref="A1127:E1128"/>
    <mergeCell ref="A1129:E1135"/>
    <mergeCell ref="A1000:E1001"/>
    <mergeCell ref="A1002:E1006"/>
    <mergeCell ref="A1018:E1019"/>
    <mergeCell ref="A1020:E1025"/>
    <mergeCell ref="A1043:E1044"/>
    <mergeCell ref="A1045:E1053"/>
    <mergeCell ref="A1218:E1219"/>
    <mergeCell ref="A1220:E1225"/>
    <mergeCell ref="A1237:E1238"/>
    <mergeCell ref="A1239:E1248"/>
    <mergeCell ref="A1265:E1266"/>
    <mergeCell ref="A1267:E1272"/>
    <mergeCell ref="A1147:E1148"/>
    <mergeCell ref="A1149:E1156"/>
    <mergeCell ref="A1173:E1174"/>
    <mergeCell ref="A1175:E1181"/>
    <mergeCell ref="A1199:E1200"/>
    <mergeCell ref="A1201:E1206"/>
    <mergeCell ref="A1355:E1356"/>
    <mergeCell ref="A1357:E1364"/>
    <mergeCell ref="A1376:E1377"/>
    <mergeCell ref="A1378:E1388"/>
    <mergeCell ref="A1407:E1408"/>
    <mergeCell ref="A1409:E1417"/>
    <mergeCell ref="A1284:E1285"/>
    <mergeCell ref="A1286:E1291"/>
    <mergeCell ref="A1303:E1304"/>
    <mergeCell ref="A1305:E1310"/>
    <mergeCell ref="A1323:E1324"/>
    <mergeCell ref="A1325:E1331"/>
    <mergeCell ref="A1511:E1512"/>
    <mergeCell ref="A1513:E1521"/>
    <mergeCell ref="A1539:E1540"/>
    <mergeCell ref="A1541:E1549"/>
    <mergeCell ref="A1429:E1430"/>
    <mergeCell ref="A1431:E1438"/>
    <mergeCell ref="A1459:E1460"/>
    <mergeCell ref="A1461:E1469"/>
    <mergeCell ref="A1481:E1482"/>
    <mergeCell ref="A1483:E1492"/>
  </mergeCells>
  <pageMargins left="0.98425196850393704" right="0.98425196850393704" top="0.98425196850393704" bottom="0.98425196850393704" header="0.51181102362204722" footer="0.51181102362204722"/>
  <pageSetup paperSize="9" scale="92" firstPageNumber="47" orientation="portrait" useFirstPageNumber="1" r:id="rId1"/>
  <headerFooter alignWithMargins="0">
    <oddHeader>&amp;C&amp;"Arial,Kurzíva"Příloha č. 3: Rozpočtové změny č. 458/20 - 518/20 schválené Radou Olomouckého kraje 31.8.2020</oddHeader>
    <oddFooter xml:space="preserve">&amp;L&amp;"Arial,Kurzíva"Zastupitelstvo OK 21.9.2020
6.1. - Rozpočet Olomouckého kraje 2020 - rozpočtové změny 
Příloha č.3: Rozpočtové změny č. 458/20 - 518/20 schválené Radou Olomouckého kraje 31.8.2020&amp;R&amp;"Arial,Kurzíva"Strana &amp;P (celkem 85)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104" t="s">
        <v>422</v>
      </c>
    </row>
    <row r="2" spans="1:5" ht="15" customHeight="1" x14ac:dyDescent="0.2">
      <c r="A2" s="186" t="s">
        <v>44</v>
      </c>
      <c r="B2" s="186"/>
      <c r="C2" s="186"/>
      <c r="D2" s="186"/>
      <c r="E2" s="186"/>
    </row>
    <row r="3" spans="1:5" ht="15" customHeight="1" x14ac:dyDescent="0.2">
      <c r="A3" s="187" t="s">
        <v>423</v>
      </c>
      <c r="B3" s="187"/>
      <c r="C3" s="187"/>
      <c r="D3" s="187"/>
      <c r="E3" s="187"/>
    </row>
    <row r="4" spans="1:5" ht="15" customHeight="1" x14ac:dyDescent="0.2">
      <c r="A4" s="187"/>
      <c r="B4" s="187"/>
      <c r="C4" s="187"/>
      <c r="D4" s="187"/>
      <c r="E4" s="187"/>
    </row>
    <row r="5" spans="1:5" ht="15" customHeight="1" x14ac:dyDescent="0.2">
      <c r="A5" s="187"/>
      <c r="B5" s="187"/>
      <c r="C5" s="187"/>
      <c r="D5" s="187"/>
      <c r="E5" s="187"/>
    </row>
    <row r="6" spans="1:5" ht="15" customHeight="1" x14ac:dyDescent="0.2">
      <c r="A6" s="187"/>
      <c r="B6" s="187"/>
      <c r="C6" s="187"/>
      <c r="D6" s="187"/>
      <c r="E6" s="187"/>
    </row>
    <row r="7" spans="1:5" ht="15" customHeight="1" x14ac:dyDescent="0.2">
      <c r="A7" s="187"/>
      <c r="B7" s="187"/>
      <c r="C7" s="187"/>
      <c r="D7" s="187"/>
      <c r="E7" s="187"/>
    </row>
    <row r="8" spans="1:5" ht="15" customHeight="1" x14ac:dyDescent="0.2">
      <c r="A8" s="187"/>
      <c r="B8" s="187"/>
      <c r="C8" s="187"/>
      <c r="D8" s="187"/>
      <c r="E8" s="187"/>
    </row>
    <row r="9" spans="1:5" ht="15" customHeight="1" x14ac:dyDescent="0.2">
      <c r="A9" s="187"/>
      <c r="B9" s="187"/>
      <c r="C9" s="187"/>
      <c r="D9" s="187"/>
      <c r="E9" s="187"/>
    </row>
    <row r="10" spans="1:5" ht="15" customHeight="1" x14ac:dyDescent="0.2">
      <c r="A10" s="38"/>
      <c r="B10" s="38"/>
      <c r="C10" s="38"/>
      <c r="D10" s="38"/>
      <c r="E10" s="38"/>
    </row>
    <row r="11" spans="1:5" ht="15" customHeight="1" x14ac:dyDescent="0.25">
      <c r="A11" s="39" t="s">
        <v>1</v>
      </c>
      <c r="B11" s="40"/>
      <c r="C11" s="40"/>
      <c r="D11" s="40"/>
      <c r="E11" s="40"/>
    </row>
    <row r="12" spans="1:5" ht="15" customHeight="1" x14ac:dyDescent="0.2">
      <c r="A12" s="85" t="s">
        <v>102</v>
      </c>
      <c r="B12" s="40"/>
      <c r="C12" s="40"/>
      <c r="D12" s="40"/>
      <c r="E12" s="42" t="s">
        <v>230</v>
      </c>
    </row>
    <row r="13" spans="1:5" ht="15" customHeight="1" x14ac:dyDescent="0.25">
      <c r="A13" s="43"/>
      <c r="B13" s="39"/>
      <c r="C13" s="40"/>
      <c r="D13" s="40"/>
      <c r="E13" s="44"/>
    </row>
    <row r="14" spans="1:5" ht="15" customHeight="1" x14ac:dyDescent="0.2">
      <c r="A14" s="45"/>
      <c r="B14" s="46"/>
      <c r="C14" s="47" t="s">
        <v>48</v>
      </c>
      <c r="D14" s="48" t="s">
        <v>49</v>
      </c>
      <c r="E14" s="47" t="s">
        <v>50</v>
      </c>
    </row>
    <row r="15" spans="1:5" ht="15" customHeight="1" x14ac:dyDescent="0.2">
      <c r="A15" s="49"/>
      <c r="B15" s="50"/>
      <c r="C15" s="51"/>
      <c r="D15" s="52" t="s">
        <v>424</v>
      </c>
      <c r="E15" s="69">
        <v>3000000</v>
      </c>
    </row>
    <row r="16" spans="1:5" ht="15" customHeight="1" x14ac:dyDescent="0.2">
      <c r="A16" s="49"/>
      <c r="B16" s="54"/>
      <c r="C16" s="55" t="s">
        <v>52</v>
      </c>
      <c r="D16" s="56"/>
      <c r="E16" s="57">
        <f>SUM(E15:E15)</f>
        <v>3000000</v>
      </c>
    </row>
    <row r="17" spans="1:5" ht="15" customHeight="1" x14ac:dyDescent="0.2"/>
    <row r="18" spans="1:5" ht="15" customHeight="1" x14ac:dyDescent="0.25">
      <c r="A18" s="58" t="s">
        <v>16</v>
      </c>
      <c r="B18" s="54"/>
      <c r="C18" s="54"/>
      <c r="D18" s="59"/>
      <c r="E18" s="59"/>
    </row>
    <row r="19" spans="1:5" ht="15" customHeight="1" x14ac:dyDescent="0.2">
      <c r="A19" s="85" t="s">
        <v>102</v>
      </c>
      <c r="B19" s="54"/>
      <c r="C19" s="54"/>
      <c r="D19" s="54"/>
      <c r="E19" s="78" t="s">
        <v>230</v>
      </c>
    </row>
    <row r="20" spans="1:5" ht="15" customHeight="1" x14ac:dyDescent="0.2">
      <c r="A20" s="60"/>
      <c r="B20" s="61"/>
      <c r="C20" s="54"/>
      <c r="D20" s="60"/>
      <c r="E20" s="62"/>
    </row>
    <row r="21" spans="1:5" ht="15" customHeight="1" x14ac:dyDescent="0.2">
      <c r="A21"/>
      <c r="B21" s="47" t="s">
        <v>231</v>
      </c>
      <c r="C21" s="47" t="s">
        <v>48</v>
      </c>
      <c r="D21" s="48" t="s">
        <v>55</v>
      </c>
      <c r="E21" s="63" t="s">
        <v>50</v>
      </c>
    </row>
    <row r="22" spans="1:5" ht="15" customHeight="1" x14ac:dyDescent="0.2">
      <c r="A22"/>
      <c r="B22" s="107">
        <v>14</v>
      </c>
      <c r="C22" s="67"/>
      <c r="D22" s="88" t="s">
        <v>140</v>
      </c>
      <c r="E22" s="69">
        <v>3000000</v>
      </c>
    </row>
    <row r="23" spans="1:5" ht="15" customHeight="1" x14ac:dyDescent="0.2">
      <c r="A23"/>
      <c r="B23" s="157"/>
      <c r="C23" s="55" t="s">
        <v>52</v>
      </c>
      <c r="D23" s="56"/>
      <c r="E23" s="57">
        <f>SUM(E22:E22)</f>
        <v>3000000</v>
      </c>
    </row>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sheetData>
  <mergeCells count="2">
    <mergeCell ref="A2:E2"/>
    <mergeCell ref="A3:E9"/>
  </mergeCells>
  <phoneticPr fontId="1" type="noConversion"/>
  <pageMargins left="0.98425196850393704" right="0.98425196850393704" top="0.98425196850393704" bottom="0.98425196850393704" header="0.51181102362204722" footer="0.51181102362204722"/>
  <pageSetup paperSize="9" scale="92" firstPageNumber="82" orientation="portrait" useFirstPageNumber="1" r:id="rId1"/>
  <headerFooter alignWithMargins="0">
    <oddHeader>&amp;C&amp;"Arial,Kurzíva"Příloha č. 4: Rozpočtová změna č. 456/20 navržená Radou Olomouckého kraje 27.7.2020 ke schválení</oddHeader>
    <oddFooter xml:space="preserve">&amp;L&amp;"Arial,Kurzíva"Zastupitelstvo OK 21.9.2020
6.1. - Rozpočet Olomouckého kraje 2020 - rozpočtové změny 
Příloha č.4: Rozpočtová změna č. 456/20 navržená Radou Olomouckého kraje 27.7.2020 ke schválení&amp;R&amp;"Arial,Kurzíva"Strana &amp;P (celkem 85)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7" t="s">
        <v>43</v>
      </c>
    </row>
    <row r="2" spans="1:5" ht="15" customHeight="1" x14ac:dyDescent="0.2">
      <c r="A2" s="186" t="s">
        <v>44</v>
      </c>
      <c r="B2" s="186"/>
      <c r="C2" s="186"/>
      <c r="D2" s="186"/>
      <c r="E2" s="186"/>
    </row>
    <row r="3" spans="1:5" ht="15" customHeight="1" x14ac:dyDescent="0.2">
      <c r="A3" s="187" t="s">
        <v>45</v>
      </c>
      <c r="B3" s="187"/>
      <c r="C3" s="187"/>
      <c r="D3" s="187"/>
      <c r="E3" s="187"/>
    </row>
    <row r="4" spans="1:5" ht="15" customHeight="1" x14ac:dyDescent="0.2">
      <c r="A4" s="187"/>
      <c r="B4" s="187"/>
      <c r="C4" s="187"/>
      <c r="D4" s="187"/>
      <c r="E4" s="187"/>
    </row>
    <row r="5" spans="1:5" ht="15" customHeight="1" x14ac:dyDescent="0.2">
      <c r="A5" s="187"/>
      <c r="B5" s="187"/>
      <c r="C5" s="187"/>
      <c r="D5" s="187"/>
      <c r="E5" s="187"/>
    </row>
    <row r="6" spans="1:5" ht="15" customHeight="1" x14ac:dyDescent="0.2">
      <c r="A6" s="187"/>
      <c r="B6" s="187"/>
      <c r="C6" s="187"/>
      <c r="D6" s="187"/>
      <c r="E6" s="187"/>
    </row>
    <row r="7" spans="1:5" ht="15" customHeight="1" x14ac:dyDescent="0.2">
      <c r="A7" s="187"/>
      <c r="B7" s="187"/>
      <c r="C7" s="187"/>
      <c r="D7" s="187"/>
      <c r="E7" s="187"/>
    </row>
    <row r="8" spans="1:5" ht="15" customHeight="1" x14ac:dyDescent="0.2">
      <c r="A8" s="187"/>
      <c r="B8" s="187"/>
      <c r="C8" s="187"/>
      <c r="D8" s="187"/>
      <c r="E8" s="187"/>
    </row>
    <row r="9" spans="1:5" ht="15" customHeight="1" x14ac:dyDescent="0.2">
      <c r="A9" s="187"/>
      <c r="B9" s="187"/>
      <c r="C9" s="187"/>
      <c r="D9" s="187"/>
      <c r="E9" s="187"/>
    </row>
    <row r="10" spans="1:5" ht="15" customHeight="1" x14ac:dyDescent="0.2">
      <c r="A10" s="187"/>
      <c r="B10" s="187"/>
      <c r="C10" s="187"/>
      <c r="D10" s="187"/>
      <c r="E10" s="187"/>
    </row>
    <row r="11" spans="1:5" ht="15" customHeight="1" x14ac:dyDescent="0.2">
      <c r="A11" s="187"/>
      <c r="B11" s="187"/>
      <c r="C11" s="187"/>
      <c r="D11" s="187"/>
      <c r="E11" s="187"/>
    </row>
    <row r="12" spans="1:5" ht="15" customHeight="1" x14ac:dyDescent="0.2">
      <c r="A12" s="38"/>
      <c r="B12" s="38"/>
      <c r="C12" s="38"/>
      <c r="D12" s="38"/>
      <c r="E12" s="38"/>
    </row>
    <row r="13" spans="1:5" ht="15" customHeight="1" x14ac:dyDescent="0.25">
      <c r="A13" s="39" t="s">
        <v>1</v>
      </c>
      <c r="B13" s="40"/>
      <c r="C13" s="40"/>
      <c r="D13" s="40"/>
      <c r="E13" s="40"/>
    </row>
    <row r="14" spans="1:5" ht="15" customHeight="1" x14ac:dyDescent="0.2">
      <c r="A14" s="41" t="s">
        <v>46</v>
      </c>
      <c r="B14" s="40"/>
      <c r="C14" s="40"/>
      <c r="D14" s="40"/>
      <c r="E14" s="42" t="s">
        <v>47</v>
      </c>
    </row>
    <row r="15" spans="1:5" ht="15" customHeight="1" x14ac:dyDescent="0.25">
      <c r="A15" s="43"/>
      <c r="B15" s="39"/>
      <c r="C15" s="40"/>
      <c r="D15" s="40"/>
      <c r="E15" s="44"/>
    </row>
    <row r="16" spans="1:5" ht="15" customHeight="1" x14ac:dyDescent="0.2">
      <c r="A16" s="45"/>
      <c r="B16" s="46"/>
      <c r="C16" s="47" t="s">
        <v>48</v>
      </c>
      <c r="D16" s="48" t="s">
        <v>49</v>
      </c>
      <c r="E16" s="47" t="s">
        <v>50</v>
      </c>
    </row>
    <row r="17" spans="1:5" ht="15" customHeight="1" x14ac:dyDescent="0.2">
      <c r="A17" s="49"/>
      <c r="B17" s="50"/>
      <c r="C17" s="51">
        <v>3729</v>
      </c>
      <c r="D17" s="52" t="s">
        <v>51</v>
      </c>
      <c r="E17" s="53">
        <f>1484295+663150+654690+170910+137955+41100+121680+397305+24780+17625+8160+147540+46050+1500</f>
        <v>3916740</v>
      </c>
    </row>
    <row r="18" spans="1:5" ht="15" customHeight="1" x14ac:dyDescent="0.2">
      <c r="A18" s="49"/>
      <c r="B18" s="54"/>
      <c r="C18" s="55" t="s">
        <v>52</v>
      </c>
      <c r="D18" s="56"/>
      <c r="E18" s="57">
        <f>SUM(E17:E17)</f>
        <v>3916740</v>
      </c>
    </row>
    <row r="19" spans="1:5" ht="15" customHeight="1" x14ac:dyDescent="0.2"/>
    <row r="20" spans="1:5" ht="15" customHeight="1" x14ac:dyDescent="0.25">
      <c r="A20" s="58" t="s">
        <v>16</v>
      </c>
      <c r="B20" s="54"/>
      <c r="C20" s="54"/>
      <c r="D20" s="59"/>
      <c r="E20" s="59"/>
    </row>
    <row r="21" spans="1:5" ht="15" customHeight="1" x14ac:dyDescent="0.2">
      <c r="A21" s="41" t="s">
        <v>53</v>
      </c>
      <c r="B21" s="40"/>
      <c r="C21" s="40"/>
      <c r="D21" s="40"/>
      <c r="E21" s="42" t="s">
        <v>54</v>
      </c>
    </row>
    <row r="22" spans="1:5" ht="15" customHeight="1" x14ac:dyDescent="0.2">
      <c r="A22" s="60"/>
      <c r="B22" s="61"/>
      <c r="C22" s="54"/>
      <c r="D22" s="60"/>
      <c r="E22" s="62"/>
    </row>
    <row r="23" spans="1:5" ht="15" customHeight="1" x14ac:dyDescent="0.2">
      <c r="A23" s="46"/>
      <c r="B23" s="46"/>
      <c r="C23" s="63" t="s">
        <v>48</v>
      </c>
      <c r="D23" s="64" t="s">
        <v>55</v>
      </c>
      <c r="E23" s="63" t="s">
        <v>50</v>
      </c>
    </row>
    <row r="24" spans="1:5" ht="15" customHeight="1" x14ac:dyDescent="0.2">
      <c r="A24" s="65"/>
      <c r="B24" s="66"/>
      <c r="C24" s="67">
        <v>6409</v>
      </c>
      <c r="D24" s="68" t="s">
        <v>56</v>
      </c>
      <c r="E24" s="69">
        <v>3916740</v>
      </c>
    </row>
    <row r="25" spans="1:5" ht="15" customHeight="1" x14ac:dyDescent="0.2">
      <c r="A25" s="70"/>
      <c r="B25" s="54"/>
      <c r="C25" s="71" t="s">
        <v>52</v>
      </c>
      <c r="D25" s="72"/>
      <c r="E25" s="73">
        <f>SUM(E24:E24)</f>
        <v>3916740</v>
      </c>
    </row>
    <row r="26" spans="1:5" ht="15" customHeight="1" x14ac:dyDescent="0.2"/>
    <row r="27" spans="1:5" ht="15" customHeight="1" x14ac:dyDescent="0.2"/>
    <row r="28" spans="1:5" ht="15" customHeight="1" x14ac:dyDescent="0.25">
      <c r="A28" s="37" t="s">
        <v>57</v>
      </c>
    </row>
    <row r="29" spans="1:5" ht="15" customHeight="1" x14ac:dyDescent="0.2">
      <c r="A29" s="186" t="s">
        <v>44</v>
      </c>
      <c r="B29" s="186"/>
      <c r="C29" s="186"/>
      <c r="D29" s="186"/>
      <c r="E29" s="186"/>
    </row>
    <row r="30" spans="1:5" ht="15" customHeight="1" x14ac:dyDescent="0.2">
      <c r="A30" s="187" t="s">
        <v>58</v>
      </c>
      <c r="B30" s="187"/>
      <c r="C30" s="187"/>
      <c r="D30" s="187"/>
      <c r="E30" s="187"/>
    </row>
    <row r="31" spans="1:5" ht="15" customHeight="1" x14ac:dyDescent="0.2">
      <c r="A31" s="187"/>
      <c r="B31" s="187"/>
      <c r="C31" s="187"/>
      <c r="D31" s="187"/>
      <c r="E31" s="187"/>
    </row>
    <row r="32" spans="1:5" ht="15" customHeight="1" x14ac:dyDescent="0.2">
      <c r="A32" s="187"/>
      <c r="B32" s="187"/>
      <c r="C32" s="187"/>
      <c r="D32" s="187"/>
      <c r="E32" s="187"/>
    </row>
    <row r="33" spans="1:5" ht="15" customHeight="1" x14ac:dyDescent="0.2">
      <c r="A33" s="187"/>
      <c r="B33" s="187"/>
      <c r="C33" s="187"/>
      <c r="D33" s="187"/>
      <c r="E33" s="187"/>
    </row>
    <row r="34" spans="1:5" ht="15" customHeight="1" x14ac:dyDescent="0.2">
      <c r="A34" s="187"/>
      <c r="B34" s="187"/>
      <c r="C34" s="187"/>
      <c r="D34" s="187"/>
      <c r="E34" s="187"/>
    </row>
    <row r="35" spans="1:5" ht="15" customHeight="1" x14ac:dyDescent="0.2">
      <c r="A35" s="187"/>
      <c r="B35" s="187"/>
      <c r="C35" s="187"/>
      <c r="D35" s="187"/>
      <c r="E35" s="187"/>
    </row>
    <row r="36" spans="1:5" ht="15" customHeight="1" x14ac:dyDescent="0.2">
      <c r="A36" s="187"/>
      <c r="B36" s="187"/>
      <c r="C36" s="187"/>
      <c r="D36" s="187"/>
      <c r="E36" s="187"/>
    </row>
    <row r="37" spans="1:5" ht="15" customHeight="1" x14ac:dyDescent="0.2">
      <c r="A37" s="187"/>
      <c r="B37" s="187"/>
      <c r="C37" s="187"/>
      <c r="D37" s="187"/>
      <c r="E37" s="187"/>
    </row>
    <row r="38" spans="1:5" ht="15" customHeight="1" x14ac:dyDescent="0.2">
      <c r="A38" s="74"/>
      <c r="B38" s="75"/>
      <c r="C38" s="74"/>
      <c r="D38" s="74"/>
      <c r="E38" s="74"/>
    </row>
    <row r="39" spans="1:5" ht="15" customHeight="1" x14ac:dyDescent="0.25">
      <c r="A39" s="58" t="s">
        <v>1</v>
      </c>
      <c r="B39" s="76"/>
      <c r="C39" s="54"/>
      <c r="D39" s="54"/>
      <c r="E39" s="54"/>
    </row>
    <row r="40" spans="1:5" ht="15" customHeight="1" x14ac:dyDescent="0.2">
      <c r="A40" s="77" t="s">
        <v>59</v>
      </c>
      <c r="B40" s="54"/>
      <c r="C40" s="54"/>
      <c r="D40" s="54"/>
      <c r="E40" s="78" t="s">
        <v>60</v>
      </c>
    </row>
    <row r="41" spans="1:5" ht="15" customHeight="1" x14ac:dyDescent="0.25">
      <c r="A41" s="59"/>
      <c r="B41" s="79"/>
      <c r="C41" s="40"/>
      <c r="D41" s="40"/>
      <c r="E41" s="44"/>
    </row>
    <row r="42" spans="1:5" ht="15" customHeight="1" x14ac:dyDescent="0.2">
      <c r="A42"/>
      <c r="B42" s="47" t="s">
        <v>61</v>
      </c>
      <c r="C42" s="47" t="s">
        <v>48</v>
      </c>
      <c r="D42" s="48" t="s">
        <v>49</v>
      </c>
      <c r="E42" s="80" t="s">
        <v>50</v>
      </c>
    </row>
    <row r="43" spans="1:5" ht="15" customHeight="1" x14ac:dyDescent="0.2">
      <c r="A43"/>
      <c r="B43" s="81">
        <v>110500000</v>
      </c>
      <c r="C43" s="82">
        <v>2143</v>
      </c>
      <c r="D43" s="83" t="s">
        <v>62</v>
      </c>
      <c r="E43" s="69">
        <v>585316.53</v>
      </c>
    </row>
    <row r="44" spans="1:5" ht="15" customHeight="1" x14ac:dyDescent="0.2">
      <c r="A44"/>
      <c r="B44" s="84"/>
      <c r="C44" s="55" t="s">
        <v>52</v>
      </c>
      <c r="D44" s="56"/>
      <c r="E44" s="57">
        <f>SUM(E43:E43)</f>
        <v>585316.53</v>
      </c>
    </row>
    <row r="45" spans="1:5" ht="15" customHeight="1" x14ac:dyDescent="0.2">
      <c r="A45"/>
      <c r="B45"/>
      <c r="C45"/>
      <c r="D45"/>
      <c r="E45"/>
    </row>
    <row r="46" spans="1:5" ht="15" customHeight="1" x14ac:dyDescent="0.25">
      <c r="A46" s="58" t="s">
        <v>16</v>
      </c>
      <c r="B46" s="54"/>
      <c r="C46" s="54"/>
      <c r="D46" s="54"/>
      <c r="E46" s="54"/>
    </row>
    <row r="47" spans="1:5" ht="15" customHeight="1" x14ac:dyDescent="0.2">
      <c r="A47" s="85" t="s">
        <v>53</v>
      </c>
      <c r="B47" s="54"/>
      <c r="C47" s="54"/>
      <c r="D47" s="54"/>
      <c r="E47" s="78" t="s">
        <v>54</v>
      </c>
    </row>
    <row r="48" spans="1:5" ht="15" customHeight="1" x14ac:dyDescent="0.25">
      <c r="A48" s="60"/>
      <c r="B48" s="58"/>
      <c r="C48" s="54"/>
      <c r="D48" s="54"/>
      <c r="E48" s="86"/>
    </row>
    <row r="49" spans="1:5" ht="15" customHeight="1" x14ac:dyDescent="0.2">
      <c r="A49" s="46"/>
      <c r="B49" s="45"/>
      <c r="C49" s="63" t="s">
        <v>48</v>
      </c>
      <c r="D49" s="64" t="s">
        <v>55</v>
      </c>
      <c r="E49" s="63" t="s">
        <v>50</v>
      </c>
    </row>
    <row r="50" spans="1:5" ht="15" customHeight="1" x14ac:dyDescent="0.2">
      <c r="A50" s="87"/>
      <c r="B50" s="50"/>
      <c r="C50" s="67">
        <v>6409</v>
      </c>
      <c r="D50" s="88" t="s">
        <v>56</v>
      </c>
      <c r="E50" s="69">
        <v>585316.53</v>
      </c>
    </row>
    <row r="51" spans="1:5" ht="15" customHeight="1" x14ac:dyDescent="0.2">
      <c r="A51" s="70"/>
      <c r="B51" s="89"/>
      <c r="C51" s="71" t="s">
        <v>52</v>
      </c>
      <c r="D51" s="72"/>
      <c r="E51" s="73">
        <f>SUM(E50:E50)</f>
        <v>585316.53</v>
      </c>
    </row>
    <row r="52" spans="1:5" ht="15" customHeight="1" x14ac:dyDescent="0.2"/>
    <row r="53" spans="1:5" ht="15" customHeight="1" x14ac:dyDescent="0.2"/>
    <row r="54" spans="1:5" ht="15" customHeight="1" x14ac:dyDescent="0.25">
      <c r="A54" s="37" t="s">
        <v>63</v>
      </c>
    </row>
    <row r="55" spans="1:5" ht="15" customHeight="1" x14ac:dyDescent="0.2">
      <c r="A55" s="186" t="s">
        <v>44</v>
      </c>
      <c r="B55" s="186"/>
      <c r="C55" s="186"/>
      <c r="D55" s="186"/>
      <c r="E55" s="186"/>
    </row>
    <row r="56" spans="1:5" ht="15" customHeight="1" x14ac:dyDescent="0.2">
      <c r="A56" s="187" t="s">
        <v>64</v>
      </c>
      <c r="B56" s="187"/>
      <c r="C56" s="187"/>
      <c r="D56" s="187"/>
      <c r="E56" s="187"/>
    </row>
    <row r="57" spans="1:5" ht="15" customHeight="1" x14ac:dyDescent="0.2">
      <c r="A57" s="187"/>
      <c r="B57" s="187"/>
      <c r="C57" s="187"/>
      <c r="D57" s="187"/>
      <c r="E57" s="187"/>
    </row>
    <row r="58" spans="1:5" ht="15" customHeight="1" x14ac:dyDescent="0.2">
      <c r="A58" s="187"/>
      <c r="B58" s="187"/>
      <c r="C58" s="187"/>
      <c r="D58" s="187"/>
      <c r="E58" s="187"/>
    </row>
    <row r="59" spans="1:5" ht="15" customHeight="1" x14ac:dyDescent="0.2">
      <c r="A59" s="187"/>
      <c r="B59" s="187"/>
      <c r="C59" s="187"/>
      <c r="D59" s="187"/>
      <c r="E59" s="187"/>
    </row>
    <row r="60" spans="1:5" ht="15" customHeight="1" x14ac:dyDescent="0.2">
      <c r="A60" s="187"/>
      <c r="B60" s="187"/>
      <c r="C60" s="187"/>
      <c r="D60" s="187"/>
      <c r="E60" s="187"/>
    </row>
    <row r="61" spans="1:5" ht="15" customHeight="1" x14ac:dyDescent="0.2">
      <c r="A61" s="187"/>
      <c r="B61" s="187"/>
      <c r="C61" s="187"/>
      <c r="D61" s="187"/>
      <c r="E61" s="187"/>
    </row>
    <row r="62" spans="1:5" ht="15" customHeight="1" x14ac:dyDescent="0.2">
      <c r="A62" s="187"/>
      <c r="B62" s="187"/>
      <c r="C62" s="187"/>
      <c r="D62" s="187"/>
      <c r="E62" s="187"/>
    </row>
    <row r="63" spans="1:5" ht="15" customHeight="1" x14ac:dyDescent="0.2">
      <c r="A63"/>
      <c r="B63"/>
      <c r="C63"/>
      <c r="D63"/>
      <c r="E63" s="90"/>
    </row>
    <row r="64" spans="1:5" ht="15" customHeight="1" x14ac:dyDescent="0.25">
      <c r="A64" s="58" t="s">
        <v>1</v>
      </c>
      <c r="B64" s="40"/>
      <c r="C64" s="40"/>
      <c r="D64" s="40"/>
      <c r="E64" s="54"/>
    </row>
    <row r="65" spans="1:5" ht="15" customHeight="1" x14ac:dyDescent="0.2">
      <c r="A65" s="77" t="s">
        <v>65</v>
      </c>
      <c r="B65" s="54"/>
      <c r="C65" s="54"/>
      <c r="D65" s="54"/>
      <c r="E65" s="78" t="s">
        <v>66</v>
      </c>
    </row>
    <row r="66" spans="1:5" ht="15" customHeight="1" x14ac:dyDescent="0.25">
      <c r="A66" s="39"/>
      <c r="B66" s="59"/>
      <c r="C66" s="40"/>
      <c r="D66" s="40"/>
      <c r="E66" s="86"/>
    </row>
    <row r="67" spans="1:5" ht="15" customHeight="1" x14ac:dyDescent="0.2">
      <c r="A67" s="46"/>
      <c r="B67" s="45"/>
      <c r="C67" s="47" t="s">
        <v>48</v>
      </c>
      <c r="D67" s="48" t="s">
        <v>49</v>
      </c>
      <c r="E67" s="91" t="s">
        <v>50</v>
      </c>
    </row>
    <row r="68" spans="1:5" ht="15" customHeight="1" x14ac:dyDescent="0.2">
      <c r="A68" s="87"/>
      <c r="B68" s="66"/>
      <c r="C68" s="51"/>
      <c r="D68" s="92" t="s">
        <v>67</v>
      </c>
      <c r="E68" s="93">
        <v>10000000</v>
      </c>
    </row>
    <row r="69" spans="1:5" ht="15" customHeight="1" x14ac:dyDescent="0.2">
      <c r="A69" s="87"/>
      <c r="B69" s="94"/>
      <c r="C69" s="55" t="s">
        <v>52</v>
      </c>
      <c r="D69" s="56"/>
      <c r="E69" s="95">
        <f>SUM(E68:E68)</f>
        <v>10000000</v>
      </c>
    </row>
    <row r="70" spans="1:5" ht="15" customHeight="1" x14ac:dyDescent="0.2">
      <c r="E70" s="96"/>
    </row>
    <row r="71" spans="1:5" ht="15" customHeight="1" x14ac:dyDescent="0.25">
      <c r="A71" s="58" t="s">
        <v>16</v>
      </c>
      <c r="B71" s="54"/>
      <c r="C71" s="54"/>
      <c r="D71" s="59"/>
      <c r="E71" s="59"/>
    </row>
    <row r="72" spans="1:5" ht="15" customHeight="1" x14ac:dyDescent="0.2">
      <c r="A72" s="41" t="s">
        <v>53</v>
      </c>
      <c r="B72" s="40"/>
      <c r="C72" s="40"/>
      <c r="D72" s="40"/>
      <c r="E72" s="42" t="s">
        <v>54</v>
      </c>
    </row>
    <row r="73" spans="1:5" ht="15" customHeight="1" x14ac:dyDescent="0.2">
      <c r="A73" s="60"/>
      <c r="B73" s="61"/>
      <c r="C73" s="54"/>
      <c r="D73" s="60"/>
      <c r="E73" s="62"/>
    </row>
    <row r="74" spans="1:5" ht="15" customHeight="1" x14ac:dyDescent="0.2">
      <c r="A74" s="46"/>
      <c r="B74" s="46"/>
      <c r="C74" s="63" t="s">
        <v>48</v>
      </c>
      <c r="D74" s="64" t="s">
        <v>55</v>
      </c>
      <c r="E74" s="63" t="s">
        <v>50</v>
      </c>
    </row>
    <row r="75" spans="1:5" ht="15" customHeight="1" x14ac:dyDescent="0.2">
      <c r="A75" s="65"/>
      <c r="B75" s="66"/>
      <c r="C75" s="67">
        <v>6409</v>
      </c>
      <c r="D75" s="68" t="s">
        <v>56</v>
      </c>
      <c r="E75" s="69">
        <v>10000000</v>
      </c>
    </row>
    <row r="76" spans="1:5" ht="15" customHeight="1" x14ac:dyDescent="0.2">
      <c r="A76" s="70"/>
      <c r="B76" s="54"/>
      <c r="C76" s="71" t="s">
        <v>52</v>
      </c>
      <c r="D76" s="72"/>
      <c r="E76" s="73">
        <f>SUM(E75:E75)</f>
        <v>10000000</v>
      </c>
    </row>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mergeCells count="6">
    <mergeCell ref="A56:E62"/>
    <mergeCell ref="A2:E2"/>
    <mergeCell ref="A3:E11"/>
    <mergeCell ref="A29:E29"/>
    <mergeCell ref="A30:E37"/>
    <mergeCell ref="A55:E55"/>
  </mergeCells>
  <pageMargins left="0.98425196850393704" right="0.98425196850393704" top="0.98425196850393704" bottom="0.98425196850393704" header="0.51181102362204722" footer="0.51181102362204722"/>
  <pageSetup paperSize="9" scale="92" firstPageNumber="83" orientation="portrait" useFirstPageNumber="1" r:id="rId1"/>
  <headerFooter alignWithMargins="0">
    <oddHeader>&amp;C&amp;"Arial,Kurzíva"Příloha č. 5: Rozpočtové změny č. 519/20 - 521/20 navržené Radou Olomouckého kraje 31.8.2020 ke schválení</oddHeader>
    <oddFooter xml:space="preserve">&amp;L&amp;"Arial,Kurzíva"Zastupitelstvo OK 21.9.2020
6.1. - Rozpočet Olomouckého kraje 2020 - rozpočtové změny 
Příloha č.5: Rozpočtové změny č. 519/20 - 521/20 navržené Radou Olomouckého kraje 31.8.2020 ke schválení&amp;R&amp;"Arial,Kurzíva"Strana &amp;P (celkem 85)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2.75" x14ac:dyDescent="0.2"/>
  <cols>
    <col min="1" max="1" width="54.7109375" style="1" customWidth="1"/>
    <col min="2" max="2" width="17.28515625" style="2" bestFit="1" customWidth="1"/>
    <col min="3" max="3" width="16.42578125" style="2" bestFit="1"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26</v>
      </c>
      <c r="B3" s="18">
        <v>5461152</v>
      </c>
      <c r="C3" s="7">
        <v>5469752</v>
      </c>
    </row>
    <row r="4" spans="1:3" ht="14.25" customHeight="1" x14ac:dyDescent="0.2">
      <c r="A4" s="6" t="s">
        <v>4</v>
      </c>
      <c r="B4" s="18">
        <v>1210</v>
      </c>
      <c r="C4" s="7">
        <v>1210</v>
      </c>
    </row>
    <row r="5" spans="1:3" ht="14.25" customHeight="1" x14ac:dyDescent="0.2">
      <c r="A5" s="6" t="s">
        <v>25</v>
      </c>
      <c r="B5" s="18">
        <v>1330</v>
      </c>
      <c r="C5" s="7">
        <v>1700</v>
      </c>
    </row>
    <row r="6" spans="1:3" ht="14.25" customHeight="1" x14ac:dyDescent="0.2">
      <c r="A6" s="8" t="s">
        <v>9</v>
      </c>
      <c r="B6" s="18">
        <v>257871</v>
      </c>
      <c r="C6" s="7">
        <v>272373</v>
      </c>
    </row>
    <row r="7" spans="1:3" ht="14.25" customHeight="1" x14ac:dyDescent="0.2">
      <c r="A7" s="6" t="s">
        <v>5</v>
      </c>
      <c r="B7" s="18">
        <v>32657.3</v>
      </c>
      <c r="C7" s="7">
        <v>33244.300000000003</v>
      </c>
    </row>
    <row r="8" spans="1:3" ht="14.25" customHeight="1" x14ac:dyDescent="0.2">
      <c r="A8" s="6" t="s">
        <v>6</v>
      </c>
      <c r="B8" s="18">
        <v>3025</v>
      </c>
      <c r="C8" s="7">
        <v>3312</v>
      </c>
    </row>
    <row r="9" spans="1:3" ht="14.25" customHeight="1" x14ac:dyDescent="0.2">
      <c r="A9" s="6" t="s">
        <v>33</v>
      </c>
      <c r="B9" s="18">
        <v>154510</v>
      </c>
      <c r="C9" s="7">
        <v>183148</v>
      </c>
    </row>
    <row r="10" spans="1:3" ht="14.25" customHeight="1" x14ac:dyDescent="0.2">
      <c r="A10" s="10" t="s">
        <v>11</v>
      </c>
      <c r="B10" s="18">
        <v>1065</v>
      </c>
      <c r="C10" s="7">
        <f>1365+10000</f>
        <v>11365</v>
      </c>
    </row>
    <row r="11" spans="1:3" ht="14.25" customHeight="1" x14ac:dyDescent="0.2">
      <c r="A11" s="6" t="s">
        <v>7</v>
      </c>
      <c r="B11" s="18">
        <v>10210</v>
      </c>
      <c r="C11" s="7">
        <f>10210+3917</f>
        <v>14127</v>
      </c>
    </row>
    <row r="12" spans="1:3" ht="14.25" customHeight="1" x14ac:dyDescent="0.2">
      <c r="A12" s="6" t="s">
        <v>8</v>
      </c>
      <c r="B12" s="18">
        <v>4000.2</v>
      </c>
      <c r="C12" s="7">
        <v>4000.2</v>
      </c>
    </row>
    <row r="13" spans="1:3" ht="14.25" customHeight="1" x14ac:dyDescent="0.2">
      <c r="A13" s="6" t="s">
        <v>31</v>
      </c>
      <c r="B13" s="18">
        <v>109631.5</v>
      </c>
      <c r="C13" s="7">
        <v>109631.5</v>
      </c>
    </row>
    <row r="14" spans="1:3" ht="14.25" customHeight="1" x14ac:dyDescent="0.2">
      <c r="A14" s="6" t="s">
        <v>32</v>
      </c>
      <c r="B14" s="18">
        <v>25012</v>
      </c>
      <c r="C14" s="7">
        <v>25012</v>
      </c>
    </row>
    <row r="15" spans="1:3" ht="14.25" customHeight="1" x14ac:dyDescent="0.2">
      <c r="A15" s="35" t="s">
        <v>34</v>
      </c>
      <c r="B15" s="18">
        <v>0</v>
      </c>
      <c r="C15" s="7">
        <v>9662884</v>
      </c>
    </row>
    <row r="16" spans="1:3" ht="14.25" customHeight="1" x14ac:dyDescent="0.2">
      <c r="A16" s="35" t="s">
        <v>35</v>
      </c>
      <c r="B16" s="18">
        <v>0</v>
      </c>
      <c r="C16" s="7">
        <f>1454968+584</f>
        <v>1455552</v>
      </c>
    </row>
    <row r="17" spans="1:3" ht="14.25" customHeight="1" x14ac:dyDescent="0.2">
      <c r="A17" s="35" t="s">
        <v>36</v>
      </c>
      <c r="B17" s="18">
        <v>0</v>
      </c>
      <c r="C17" s="7">
        <f>356839-99</f>
        <v>356740</v>
      </c>
    </row>
    <row r="18" spans="1:3" ht="14.25" customHeight="1" x14ac:dyDescent="0.2">
      <c r="A18" s="35" t="s">
        <v>37</v>
      </c>
      <c r="B18" s="18">
        <v>0</v>
      </c>
      <c r="C18" s="7">
        <f>1063+77+62</f>
        <v>1202</v>
      </c>
    </row>
    <row r="19" spans="1:3" ht="14.25" customHeight="1" x14ac:dyDescent="0.2">
      <c r="A19" s="35" t="s">
        <v>38</v>
      </c>
      <c r="B19" s="18">
        <v>0</v>
      </c>
      <c r="C19" s="7">
        <v>60519</v>
      </c>
    </row>
    <row r="20" spans="1:3" ht="14.25" customHeight="1" x14ac:dyDescent="0.2">
      <c r="A20" s="35" t="s">
        <v>39</v>
      </c>
      <c r="B20" s="18">
        <v>0</v>
      </c>
      <c r="C20" s="7">
        <f>45824+198+103</f>
        <v>46125</v>
      </c>
    </row>
    <row r="21" spans="1:3" ht="14.25" customHeight="1" x14ac:dyDescent="0.2">
      <c r="A21" s="36" t="s">
        <v>40</v>
      </c>
      <c r="B21" s="18">
        <v>0</v>
      </c>
      <c r="C21" s="7">
        <f>10495+200</f>
        <v>10695</v>
      </c>
    </row>
    <row r="22" spans="1:3" ht="14.25" customHeight="1" x14ac:dyDescent="0.2">
      <c r="A22" s="10" t="s">
        <v>19</v>
      </c>
      <c r="B22" s="19">
        <v>10529</v>
      </c>
      <c r="C22" s="11">
        <v>11413</v>
      </c>
    </row>
    <row r="23" spans="1:3" ht="14.25" customHeight="1" x14ac:dyDescent="0.2">
      <c r="A23" s="10" t="s">
        <v>10</v>
      </c>
      <c r="B23" s="19">
        <v>34000</v>
      </c>
      <c r="C23" s="11">
        <v>34000</v>
      </c>
    </row>
    <row r="24" spans="1:3" ht="14.25" customHeight="1" x14ac:dyDescent="0.2">
      <c r="A24" s="10" t="s">
        <v>41</v>
      </c>
      <c r="B24" s="19">
        <v>0</v>
      </c>
      <c r="C24" s="11">
        <f>431407+733+51684+39672+14703+36+35934-4798+585</f>
        <v>569956</v>
      </c>
    </row>
    <row r="25" spans="1:3" ht="14.25" customHeight="1" x14ac:dyDescent="0.2">
      <c r="A25" s="10" t="s">
        <v>42</v>
      </c>
      <c r="B25" s="19">
        <v>0</v>
      </c>
      <c r="C25" s="11">
        <f>106125+486</f>
        <v>106611</v>
      </c>
    </row>
    <row r="26" spans="1:3" ht="13.5" customHeight="1" x14ac:dyDescent="0.25">
      <c r="A26" s="4" t="s">
        <v>12</v>
      </c>
      <c r="B26" s="20">
        <f>SUM(B3:B25)</f>
        <v>6106203</v>
      </c>
      <c r="C26" s="12">
        <f>SUM(C3:C25)</f>
        <v>18444572</v>
      </c>
    </row>
    <row r="27" spans="1:3" ht="14.25" customHeight="1" x14ac:dyDescent="0.2">
      <c r="A27" s="13" t="s">
        <v>13</v>
      </c>
      <c r="B27" s="24">
        <v>-10527</v>
      </c>
      <c r="C27" s="24">
        <v>-11411</v>
      </c>
    </row>
    <row r="28" spans="1:3" ht="15.75" thickBot="1" x14ac:dyDescent="0.3">
      <c r="A28" s="14" t="s">
        <v>14</v>
      </c>
      <c r="B28" s="15">
        <f>B26+B27</f>
        <v>6095676</v>
      </c>
      <c r="C28" s="15">
        <f>C26+C27</f>
        <v>18433161</v>
      </c>
    </row>
    <row r="29" spans="1:3" ht="13.5" thickTop="1" x14ac:dyDescent="0.2">
      <c r="A29" s="16"/>
      <c r="B29" s="21"/>
    </row>
    <row r="30" spans="1:3" ht="15.75" customHeight="1" x14ac:dyDescent="0.25">
      <c r="A30" s="4" t="s">
        <v>16</v>
      </c>
      <c r="B30" s="22" t="s">
        <v>2</v>
      </c>
      <c r="C30" s="5" t="s">
        <v>3</v>
      </c>
    </row>
    <row r="31" spans="1:3" ht="14.25" x14ac:dyDescent="0.2">
      <c r="A31" s="8" t="s">
        <v>27</v>
      </c>
      <c r="B31" s="23">
        <v>961641</v>
      </c>
      <c r="C31" s="25">
        <f>1422847+10000+3917</f>
        <v>1436764</v>
      </c>
    </row>
    <row r="32" spans="1:3" ht="14.25" x14ac:dyDescent="0.2">
      <c r="A32" s="8" t="s">
        <v>28</v>
      </c>
      <c r="B32" s="23">
        <v>630915</v>
      </c>
      <c r="C32" s="25">
        <v>635904</v>
      </c>
    </row>
    <row r="33" spans="1:3" ht="14.25" x14ac:dyDescent="0.2">
      <c r="A33" s="8" t="s">
        <v>29</v>
      </c>
      <c r="B33" s="23">
        <v>3385644</v>
      </c>
      <c r="C33" s="25">
        <v>3554583</v>
      </c>
    </row>
    <row r="34" spans="1:3" ht="14.25" x14ac:dyDescent="0.2">
      <c r="A34" s="35" t="s">
        <v>34</v>
      </c>
      <c r="B34" s="23">
        <v>0</v>
      </c>
      <c r="C34" s="25">
        <v>9662884</v>
      </c>
    </row>
    <row r="35" spans="1:3" ht="14.25" x14ac:dyDescent="0.2">
      <c r="A35" s="35" t="s">
        <v>35</v>
      </c>
      <c r="B35" s="23">
        <v>0</v>
      </c>
      <c r="C35" s="25">
        <f>1454968+584</f>
        <v>1455552</v>
      </c>
    </row>
    <row r="36" spans="1:3" ht="14.25" x14ac:dyDescent="0.2">
      <c r="A36" s="35" t="s">
        <v>36</v>
      </c>
      <c r="B36" s="23">
        <v>0</v>
      </c>
      <c r="C36" s="25">
        <f>356839-99</f>
        <v>356740</v>
      </c>
    </row>
    <row r="37" spans="1:3" ht="14.25" x14ac:dyDescent="0.2">
      <c r="A37" s="35" t="s">
        <v>37</v>
      </c>
      <c r="B37" s="23">
        <v>0</v>
      </c>
      <c r="C37" s="25">
        <f>1063+77+62</f>
        <v>1202</v>
      </c>
    </row>
    <row r="38" spans="1:3" ht="14.25" x14ac:dyDescent="0.2">
      <c r="A38" s="35" t="s">
        <v>38</v>
      </c>
      <c r="B38" s="23">
        <v>0</v>
      </c>
      <c r="C38" s="25">
        <v>60519</v>
      </c>
    </row>
    <row r="39" spans="1:3" ht="14.25" x14ac:dyDescent="0.2">
      <c r="A39" s="35" t="s">
        <v>39</v>
      </c>
      <c r="B39" s="23">
        <v>0</v>
      </c>
      <c r="C39" s="25">
        <f>45824+198+103</f>
        <v>46125</v>
      </c>
    </row>
    <row r="40" spans="1:3" ht="14.25" x14ac:dyDescent="0.2">
      <c r="A40" s="36" t="s">
        <v>40</v>
      </c>
      <c r="B40" s="23">
        <v>0</v>
      </c>
      <c r="C40" s="25">
        <f>10495+200</f>
        <v>10695</v>
      </c>
    </row>
    <row r="41" spans="1:3" ht="14.25" x14ac:dyDescent="0.2">
      <c r="A41" s="10" t="s">
        <v>19</v>
      </c>
      <c r="B41" s="23">
        <v>10529</v>
      </c>
      <c r="C41" s="25">
        <v>14497</v>
      </c>
    </row>
    <row r="42" spans="1:3" ht="14.25" x14ac:dyDescent="0.2">
      <c r="A42" s="10" t="s">
        <v>10</v>
      </c>
      <c r="B42" s="23">
        <v>34000</v>
      </c>
      <c r="C42" s="25">
        <v>35659</v>
      </c>
    </row>
    <row r="43" spans="1:3" ht="14.25" x14ac:dyDescent="0.2">
      <c r="A43" s="10" t="s">
        <v>41</v>
      </c>
      <c r="B43" s="23">
        <v>0</v>
      </c>
      <c r="C43" s="25">
        <f>368822+733+14703+36+35934-4798+585</f>
        <v>416015</v>
      </c>
    </row>
    <row r="44" spans="1:3" ht="14.25" x14ac:dyDescent="0.2">
      <c r="A44" s="10" t="s">
        <v>30</v>
      </c>
      <c r="B44" s="23">
        <v>1177726</v>
      </c>
      <c r="C44" s="25">
        <f>1559665+4787+24+27106+2000+6873+6456+3379+232+1256+243</f>
        <v>1612021</v>
      </c>
    </row>
    <row r="45" spans="1:3" ht="14.25" x14ac:dyDescent="0.2">
      <c r="A45" s="10" t="s">
        <v>42</v>
      </c>
      <c r="B45" s="23">
        <v>0</v>
      </c>
      <c r="C45" s="25">
        <f>17672+486</f>
        <v>18158</v>
      </c>
    </row>
    <row r="46" spans="1:3" ht="14.25" customHeight="1" x14ac:dyDescent="0.25">
      <c r="A46" s="4" t="s">
        <v>17</v>
      </c>
      <c r="B46" s="20">
        <f>SUM(B31:B45)</f>
        <v>6200455</v>
      </c>
      <c r="C46" s="12">
        <f>SUM(C31:C45)</f>
        <v>19317318</v>
      </c>
    </row>
    <row r="47" spans="1:3" ht="14.25" x14ac:dyDescent="0.2">
      <c r="A47" s="13" t="s">
        <v>13</v>
      </c>
      <c r="B47" s="24">
        <v>-10527</v>
      </c>
      <c r="C47" s="24">
        <v>-11411</v>
      </c>
    </row>
    <row r="48" spans="1:3" ht="15.75" thickBot="1" x14ac:dyDescent="0.3">
      <c r="A48" s="14" t="s">
        <v>18</v>
      </c>
      <c r="B48" s="15">
        <f>+B46+B47</f>
        <v>6189928</v>
      </c>
      <c r="C48" s="15">
        <f>+C46+C47</f>
        <v>19305907</v>
      </c>
    </row>
    <row r="49" spans="1:3" ht="13.5" thickTop="1" x14ac:dyDescent="0.2">
      <c r="A49" s="16" t="s">
        <v>15</v>
      </c>
      <c r="B49" s="21"/>
    </row>
    <row r="50" spans="1:3" ht="14.25" x14ac:dyDescent="0.2">
      <c r="B50" s="1"/>
      <c r="C50" s="9"/>
    </row>
    <row r="51" spans="1:3" ht="14.25" x14ac:dyDescent="0.2">
      <c r="A51" s="10" t="s">
        <v>21</v>
      </c>
      <c r="B51" s="19">
        <v>440593</v>
      </c>
      <c r="C51" s="11">
        <f>1334628+4787+24+27106+2000+6873+6456+3379+232+1256+243+100000</f>
        <v>1486984</v>
      </c>
    </row>
    <row r="52" spans="1:3" ht="14.25" x14ac:dyDescent="0.2">
      <c r="A52" s="26" t="s">
        <v>20</v>
      </c>
      <c r="B52" s="27">
        <v>346341</v>
      </c>
      <c r="C52" s="28">
        <f>422882+51684+39672+100000</f>
        <v>614238</v>
      </c>
    </row>
    <row r="53" spans="1:3" ht="15.75" thickBot="1" x14ac:dyDescent="0.3">
      <c r="A53" s="14" t="s">
        <v>22</v>
      </c>
      <c r="B53" s="15">
        <f>+B51-B52</f>
        <v>94252</v>
      </c>
      <c r="C53" s="15">
        <f>+C51-C52</f>
        <v>872746</v>
      </c>
    </row>
    <row r="54" spans="1:3" ht="15" thickTop="1" x14ac:dyDescent="0.2">
      <c r="A54" s="10"/>
      <c r="B54" s="29"/>
      <c r="C54" s="30"/>
    </row>
    <row r="55" spans="1:3" ht="15" thickBot="1" x14ac:dyDescent="0.25">
      <c r="A55" s="10"/>
      <c r="B55" s="29"/>
      <c r="C55" s="30"/>
    </row>
    <row r="56" spans="1:3" ht="15.75" thickBot="1" x14ac:dyDescent="0.3">
      <c r="A56" s="31" t="s">
        <v>23</v>
      </c>
      <c r="B56" s="32">
        <f>+B28+B51</f>
        <v>6536269</v>
      </c>
      <c r="C56" s="33">
        <f>+C28+C51</f>
        <v>19920145</v>
      </c>
    </row>
    <row r="57" spans="1:3" ht="15.75" thickBot="1" x14ac:dyDescent="0.3">
      <c r="A57" s="31" t="s">
        <v>24</v>
      </c>
      <c r="B57" s="32">
        <f>+B48+B52</f>
        <v>6536269</v>
      </c>
      <c r="C57" s="33">
        <f>+C48+C52</f>
        <v>19920145</v>
      </c>
    </row>
    <row r="58" spans="1:3" x14ac:dyDescent="0.2">
      <c r="B58" s="1"/>
    </row>
    <row r="59" spans="1:3" ht="14.25" x14ac:dyDescent="0.2">
      <c r="B59" s="1"/>
      <c r="C59" s="17"/>
    </row>
    <row r="60" spans="1:3" ht="14.25" x14ac:dyDescent="0.2">
      <c r="B60" s="1"/>
      <c r="C60" s="17"/>
    </row>
    <row r="61" spans="1:3" x14ac:dyDescent="0.2">
      <c r="B61" s="1"/>
    </row>
    <row r="62" spans="1:3" x14ac:dyDescent="0.2">
      <c r="B62" s="1"/>
    </row>
    <row r="63" spans="1:3" x14ac:dyDescent="0.2">
      <c r="B63" s="1"/>
    </row>
    <row r="64" spans="1:3" x14ac:dyDescent="0.2">
      <c r="B64" s="1"/>
    </row>
    <row r="65" spans="2:3" x14ac:dyDescent="0.2">
      <c r="B65"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80" spans="2:3" x14ac:dyDescent="0.2">
      <c r="B80" s="1"/>
      <c r="C80" s="1"/>
    </row>
    <row r="81" spans="2:3" x14ac:dyDescent="0.2">
      <c r="B81" s="1"/>
      <c r="C81" s="1"/>
    </row>
    <row r="84" spans="2:3" x14ac:dyDescent="0.2">
      <c r="B84" s="1"/>
      <c r="C84" s="1"/>
    </row>
    <row r="85" spans="2:3" x14ac:dyDescent="0.2">
      <c r="B85" s="1"/>
      <c r="C85" s="1"/>
    </row>
    <row r="99" spans="2:3" x14ac:dyDescent="0.2">
      <c r="B99" s="1"/>
      <c r="C99" s="1"/>
    </row>
    <row r="100" spans="2:3" x14ac:dyDescent="0.2">
      <c r="B100" s="1"/>
      <c r="C100" s="1"/>
    </row>
    <row r="103" spans="2:3" x14ac:dyDescent="0.2">
      <c r="B103" s="1"/>
      <c r="C103" s="1"/>
    </row>
    <row r="104" spans="2:3"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85" orientation="portrait" useFirstPageNumber="1" r:id="rId1"/>
  <headerFooter alignWithMargins="0">
    <oddHeader>&amp;C&amp;"Arial,Kurzíva"Příloha č. 6 - Upravený rozpočet Olomouckého kraje na rok 2020 po schválení rozpočtových změn</oddHeader>
    <oddFooter xml:space="preserve">&amp;L&amp;"Arial,Kurzíva"Zastupitelstvo OK 21.9.2020
6.1. - Rozpočet Olomouckého kraje 2020 - rozpočtové změny 
Příloha č.6: Upravený rozpočet OK na rok 2020 po schválení rozpočtových změn&amp;R&amp;"Arial,Kurzíva"Strana &amp;P (celkem 85)&amp;"Arial,Obyčejné"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2020-09-03T07:04:45Z</cp:lastPrinted>
  <dcterms:created xsi:type="dcterms:W3CDTF">2007-02-21T09:44:06Z</dcterms:created>
  <dcterms:modified xsi:type="dcterms:W3CDTF">2020-09-03T07:04:52Z</dcterms:modified>
</cp:coreProperties>
</file>