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ok_krma7014\Desktop\ROK, ZOK\ROK, ZOK\Muller\"/>
    </mc:Choice>
  </mc:AlternateContent>
  <bookViews>
    <workbookView xWindow="480" yWindow="192" windowWidth="18192" windowHeight="11700" activeTab="1"/>
  </bookViews>
  <sheets>
    <sheet name="List1" sheetId="1" r:id="rId1"/>
    <sheet name="tisk" sheetId="2" r:id="rId2"/>
  </sheets>
  <definedNames>
    <definedName name="_FilterDatabase" localSheetId="0" hidden="1">List1!$A$10:$Q$16</definedName>
    <definedName name="DZACATEK">List1!$M$1</definedName>
    <definedName name="FZACATEK">List1!$P$1</definedName>
    <definedName name="LZACATEK">List1!$V$1</definedName>
    <definedName name="_xlnm.Print_Titles" localSheetId="0">List1!$1:$10</definedName>
    <definedName name="_xlnm.Print_Titles" localSheetId="1">tisk!$1:$3</definedName>
    <definedName name="_xlnm.Print_Area" localSheetId="1">tisk!$B$1:$P$162</definedName>
  </definedNames>
  <calcPr calcId="162913"/>
</workbook>
</file>

<file path=xl/calcChain.xml><?xml version="1.0" encoding="utf-8"?>
<calcChain xmlns="http://schemas.openxmlformats.org/spreadsheetml/2006/main">
  <c r="P4" i="2" l="1"/>
  <c r="O4" i="2"/>
  <c r="N4" i="2"/>
  <c r="M4" i="2"/>
  <c r="V37" i="1" l="1"/>
  <c r="V18" i="1"/>
  <c r="V20" i="1"/>
  <c r="V55" i="1"/>
  <c r="V16" i="1"/>
  <c r="V26" i="1"/>
  <c r="V44" i="1"/>
  <c r="V40" i="1"/>
  <c r="V31" i="1"/>
  <c r="V28" i="1"/>
  <c r="V42" i="1"/>
  <c r="V29" i="1"/>
  <c r="V24" i="1"/>
  <c r="V59" i="1"/>
  <c r="V46" i="1"/>
  <c r="V36" i="1"/>
  <c r="V23" i="1"/>
  <c r="V21" i="1"/>
  <c r="V17" i="1"/>
  <c r="V30" i="1"/>
  <c r="V60" i="1"/>
  <c r="V51" i="1"/>
  <c r="V52" i="1"/>
  <c r="V19" i="1"/>
  <c r="V33" i="1"/>
  <c r="V50" i="1"/>
  <c r="V43" i="1"/>
  <c r="V47" i="1"/>
  <c r="V15" i="1"/>
  <c r="V14" i="1"/>
  <c r="V58" i="1"/>
  <c r="V54" i="1"/>
  <c r="V56" i="1"/>
  <c r="V32" i="1"/>
  <c r="V39" i="1"/>
  <c r="V25" i="1"/>
  <c r="V61" i="1"/>
  <c r="V34" i="1"/>
  <c r="V41" i="1"/>
  <c r="V62" i="1"/>
  <c r="V27" i="1"/>
  <c r="V11" i="1"/>
  <c r="V63" i="1"/>
  <c r="V49" i="1"/>
  <c r="V48" i="1"/>
  <c r="V38" i="1"/>
  <c r="V12" i="1"/>
  <c r="V35" i="1"/>
  <c r="V22" i="1"/>
  <c r="V53" i="1"/>
  <c r="V57" i="1"/>
  <c r="V45" i="1"/>
  <c r="V13" i="1"/>
  <c r="L4" i="2" l="1"/>
  <c r="A6" i="2"/>
  <c r="A9" i="2"/>
  <c r="C10" i="2"/>
  <c r="A12" i="2"/>
  <c r="A15" i="2"/>
  <c r="A18" i="2"/>
  <c r="G19" i="2"/>
  <c r="A21" i="2"/>
  <c r="A24" i="2"/>
  <c r="A27" i="2"/>
  <c r="A30" i="2"/>
  <c r="A33" i="2"/>
  <c r="L34" i="2"/>
  <c r="A36" i="2"/>
  <c r="A39" i="2"/>
  <c r="A42" i="2"/>
  <c r="D44" i="2"/>
  <c r="A45" i="2"/>
  <c r="D47" i="2" s="1"/>
  <c r="A48" i="2"/>
  <c r="A51" i="2"/>
  <c r="A54" i="2"/>
  <c r="A57" i="2"/>
  <c r="A60" i="2"/>
  <c r="A63" i="2"/>
  <c r="A66" i="2"/>
  <c r="A69" i="2"/>
  <c r="A72" i="2"/>
  <c r="A75" i="2"/>
  <c r="I76" i="2"/>
  <c r="A78" i="2"/>
  <c r="A81" i="2"/>
  <c r="A84" i="2"/>
  <c r="A87" i="2"/>
  <c r="A90" i="2"/>
  <c r="A93" i="2"/>
  <c r="A96" i="2"/>
  <c r="A99" i="2"/>
  <c r="A102" i="2"/>
  <c r="A105" i="2"/>
  <c r="A108" i="2"/>
  <c r="A111" i="2"/>
  <c r="A114" i="2"/>
  <c r="A117" i="2"/>
  <c r="A120" i="2"/>
  <c r="A123" i="2"/>
  <c r="J124" i="2"/>
  <c r="A126" i="2"/>
  <c r="A129" i="2"/>
  <c r="A132" i="2"/>
  <c r="A135" i="2"/>
  <c r="A138" i="2"/>
  <c r="A141" i="2"/>
  <c r="A144" i="2"/>
  <c r="A147" i="2"/>
  <c r="A150" i="2"/>
  <c r="A153" i="2"/>
  <c r="A156" i="2"/>
  <c r="A159" i="2"/>
  <c r="A162" i="2"/>
  <c r="B163" i="2" s="1"/>
  <c r="C165" i="2" s="1"/>
  <c r="A165" i="2"/>
  <c r="D39" i="2"/>
  <c r="D15" i="2"/>
  <c r="D24" i="2"/>
  <c r="D13" i="2"/>
  <c r="F66" i="2"/>
  <c r="E64" i="2"/>
  <c r="F102" i="2"/>
  <c r="I85" i="2"/>
  <c r="J64" i="2"/>
  <c r="C22" i="2"/>
  <c r="K22" i="2"/>
  <c r="C23" i="2"/>
  <c r="D46" i="2"/>
  <c r="K37" i="2"/>
  <c r="C13" i="2"/>
  <c r="D14" i="2"/>
  <c r="F15" i="2"/>
  <c r="D5" i="2"/>
  <c r="K4" i="2"/>
  <c r="I118" i="2" l="1"/>
  <c r="P118" i="2"/>
  <c r="M118" i="2"/>
  <c r="O118" i="2"/>
  <c r="N118" i="2"/>
  <c r="L103" i="2"/>
  <c r="P103" i="2"/>
  <c r="M103" i="2"/>
  <c r="O103" i="2"/>
  <c r="N103" i="2"/>
  <c r="I91" i="2"/>
  <c r="P91" i="2"/>
  <c r="M91" i="2"/>
  <c r="O91" i="2"/>
  <c r="N91" i="2"/>
  <c r="E70" i="2"/>
  <c r="P70" i="2"/>
  <c r="O70" i="2"/>
  <c r="M70" i="2"/>
  <c r="N70" i="2"/>
  <c r="I58" i="2"/>
  <c r="P58" i="2"/>
  <c r="M58" i="2"/>
  <c r="O58" i="2"/>
  <c r="N58" i="2"/>
  <c r="C38" i="2"/>
  <c r="P37" i="2"/>
  <c r="O37" i="2"/>
  <c r="M37" i="2"/>
  <c r="N37" i="2"/>
  <c r="I28" i="2"/>
  <c r="P28" i="2"/>
  <c r="O28" i="2"/>
  <c r="M28" i="2"/>
  <c r="N28" i="2"/>
  <c r="P19" i="2"/>
  <c r="O19" i="2"/>
  <c r="M19" i="2"/>
  <c r="N19" i="2"/>
  <c r="J37" i="2"/>
  <c r="P157" i="2"/>
  <c r="O157" i="2"/>
  <c r="N157" i="2"/>
  <c r="M157" i="2"/>
  <c r="C145" i="2"/>
  <c r="P145" i="2"/>
  <c r="M145" i="2"/>
  <c r="O145" i="2"/>
  <c r="N145" i="2"/>
  <c r="P133" i="2"/>
  <c r="O133" i="2"/>
  <c r="M133" i="2"/>
  <c r="N133" i="2"/>
  <c r="P124" i="2"/>
  <c r="M124" i="2"/>
  <c r="O124" i="2"/>
  <c r="N124" i="2"/>
  <c r="G112" i="2"/>
  <c r="P112" i="2"/>
  <c r="O112" i="2"/>
  <c r="M112" i="2"/>
  <c r="N112" i="2"/>
  <c r="P100" i="2"/>
  <c r="O100" i="2"/>
  <c r="N100" i="2"/>
  <c r="M100" i="2"/>
  <c r="D89" i="2"/>
  <c r="P88" i="2"/>
  <c r="O88" i="2"/>
  <c r="M88" i="2"/>
  <c r="N88" i="2"/>
  <c r="G67" i="2"/>
  <c r="P67" i="2"/>
  <c r="M67" i="2"/>
  <c r="O67" i="2"/>
  <c r="N67" i="2"/>
  <c r="D56" i="2"/>
  <c r="P55" i="2"/>
  <c r="M55" i="2"/>
  <c r="O55" i="2"/>
  <c r="N55" i="2"/>
  <c r="E25" i="2"/>
  <c r="P25" i="2"/>
  <c r="M25" i="2"/>
  <c r="O25" i="2"/>
  <c r="N25" i="2"/>
  <c r="C16" i="2"/>
  <c r="P16" i="2"/>
  <c r="M16" i="2"/>
  <c r="O16" i="2"/>
  <c r="N16" i="2"/>
  <c r="F7" i="2"/>
  <c r="P7" i="2"/>
  <c r="M7" i="2"/>
  <c r="O7" i="2"/>
  <c r="N7" i="2"/>
  <c r="P151" i="2"/>
  <c r="O151" i="2"/>
  <c r="N151" i="2"/>
  <c r="M151" i="2"/>
  <c r="P139" i="2"/>
  <c r="O139" i="2"/>
  <c r="N139" i="2"/>
  <c r="M139" i="2"/>
  <c r="E127" i="2"/>
  <c r="P127" i="2"/>
  <c r="O127" i="2"/>
  <c r="M127" i="2"/>
  <c r="N127" i="2"/>
  <c r="C106" i="2"/>
  <c r="P106" i="2"/>
  <c r="O106" i="2"/>
  <c r="M106" i="2"/>
  <c r="N106" i="2"/>
  <c r="D95" i="2"/>
  <c r="P94" i="2"/>
  <c r="O94" i="2"/>
  <c r="M94" i="2"/>
  <c r="N94" i="2"/>
  <c r="K82" i="2"/>
  <c r="P82" i="2"/>
  <c r="M82" i="2"/>
  <c r="O82" i="2"/>
  <c r="N82" i="2"/>
  <c r="G73" i="2"/>
  <c r="P73" i="2"/>
  <c r="M73" i="2"/>
  <c r="O73" i="2"/>
  <c r="N73" i="2"/>
  <c r="F63" i="2"/>
  <c r="P61" i="2"/>
  <c r="O61" i="2"/>
  <c r="M61" i="2"/>
  <c r="N61" i="2"/>
  <c r="D50" i="2"/>
  <c r="P49" i="2"/>
  <c r="O49" i="2"/>
  <c r="M49" i="2"/>
  <c r="N49" i="2"/>
  <c r="K40" i="2"/>
  <c r="P40" i="2"/>
  <c r="O40" i="2"/>
  <c r="N40" i="2"/>
  <c r="M40" i="2"/>
  <c r="K31" i="2"/>
  <c r="P31" i="2"/>
  <c r="M31" i="2"/>
  <c r="O31" i="2"/>
  <c r="N31" i="2"/>
  <c r="L160" i="2"/>
  <c r="P160" i="2"/>
  <c r="O160" i="2"/>
  <c r="N160" i="2"/>
  <c r="M160" i="2"/>
  <c r="J148" i="2"/>
  <c r="P148" i="2"/>
  <c r="O148" i="2"/>
  <c r="N148" i="2"/>
  <c r="M148" i="2"/>
  <c r="F136" i="2"/>
  <c r="P136" i="2"/>
  <c r="O136" i="2"/>
  <c r="N136" i="2"/>
  <c r="M136" i="2"/>
  <c r="I115" i="2"/>
  <c r="P115" i="2"/>
  <c r="O115" i="2"/>
  <c r="M115" i="2"/>
  <c r="N115" i="2"/>
  <c r="F81" i="2"/>
  <c r="P79" i="2"/>
  <c r="O79" i="2"/>
  <c r="M79" i="2"/>
  <c r="N79" i="2"/>
  <c r="J46" i="2"/>
  <c r="P46" i="2"/>
  <c r="O46" i="2"/>
  <c r="M46" i="2"/>
  <c r="N46" i="2"/>
  <c r="P10" i="2"/>
  <c r="O10" i="2"/>
  <c r="M10" i="2"/>
  <c r="N10" i="2"/>
  <c r="I37" i="2"/>
  <c r="G28" i="2"/>
  <c r="G46" i="2"/>
  <c r="D48" i="2"/>
  <c r="C154" i="2"/>
  <c r="P154" i="2"/>
  <c r="O154" i="2"/>
  <c r="N154" i="2"/>
  <c r="M154" i="2"/>
  <c r="D143" i="2"/>
  <c r="P142" i="2"/>
  <c r="O142" i="2"/>
  <c r="M142" i="2"/>
  <c r="N142" i="2"/>
  <c r="G130" i="2"/>
  <c r="P130" i="2"/>
  <c r="M130" i="2"/>
  <c r="O130" i="2"/>
  <c r="N130" i="2"/>
  <c r="D122" i="2"/>
  <c r="P121" i="2"/>
  <c r="O121" i="2"/>
  <c r="N121" i="2"/>
  <c r="M121" i="2"/>
  <c r="P109" i="2"/>
  <c r="O109" i="2"/>
  <c r="M109" i="2"/>
  <c r="N109" i="2"/>
  <c r="P97" i="2"/>
  <c r="M97" i="2"/>
  <c r="O97" i="2"/>
  <c r="N97" i="2"/>
  <c r="P85" i="2"/>
  <c r="O85" i="2"/>
  <c r="N85" i="2"/>
  <c r="M85" i="2"/>
  <c r="P76" i="2"/>
  <c r="O76" i="2"/>
  <c r="M76" i="2"/>
  <c r="N76" i="2"/>
  <c r="C64" i="2"/>
  <c r="P64" i="2"/>
  <c r="O64" i="2"/>
  <c r="N64" i="2"/>
  <c r="M64" i="2"/>
  <c r="F54" i="2"/>
  <c r="P52" i="2"/>
  <c r="M52" i="2"/>
  <c r="O52" i="2"/>
  <c r="N52" i="2"/>
  <c r="P43" i="2"/>
  <c r="M43" i="2"/>
  <c r="O43" i="2"/>
  <c r="N43" i="2"/>
  <c r="P34" i="2"/>
  <c r="M34" i="2"/>
  <c r="O34" i="2"/>
  <c r="N34" i="2"/>
  <c r="P22" i="2"/>
  <c r="O22" i="2"/>
  <c r="M22" i="2"/>
  <c r="N22" i="2"/>
  <c r="I13" i="2"/>
  <c r="P13" i="2"/>
  <c r="O13" i="2"/>
  <c r="N13" i="2"/>
  <c r="M13" i="2"/>
  <c r="D165" i="2"/>
  <c r="D71" i="2"/>
  <c r="F87" i="2"/>
  <c r="C70" i="2"/>
  <c r="F126" i="2"/>
  <c r="E133" i="2"/>
  <c r="I109" i="2"/>
  <c r="F120" i="2"/>
  <c r="D120" i="2"/>
  <c r="F159" i="2"/>
  <c r="D118" i="2"/>
  <c r="E157" i="2"/>
  <c r="D8" i="2"/>
  <c r="I4" i="2"/>
  <c r="L22" i="2"/>
  <c r="C37" i="2"/>
  <c r="C28" i="2"/>
  <c r="K55" i="2"/>
  <c r="K46" i="2"/>
  <c r="G85" i="2"/>
  <c r="F72" i="2"/>
  <c r="D101" i="2"/>
  <c r="D65" i="2"/>
  <c r="K157" i="2"/>
  <c r="C118" i="2"/>
  <c r="G124" i="2"/>
  <c r="D157" i="2"/>
  <c r="C29" i="2"/>
  <c r="D22" i="2"/>
  <c r="F39" i="2"/>
  <c r="I46" i="2"/>
  <c r="I64" i="2"/>
  <c r="F133" i="2"/>
  <c r="G40" i="2"/>
  <c r="F114" i="2"/>
  <c r="I73" i="2"/>
  <c r="G31" i="2"/>
  <c r="I94" i="2"/>
  <c r="D127" i="2"/>
  <c r="C7" i="2"/>
  <c r="F75" i="2"/>
  <c r="I157" i="2"/>
  <c r="D158" i="2"/>
  <c r="D159" i="2"/>
  <c r="G133" i="2"/>
  <c r="J133" i="2"/>
  <c r="K133" i="2"/>
  <c r="C134" i="2"/>
  <c r="I133" i="2"/>
  <c r="C125" i="2"/>
  <c r="K124" i="2"/>
  <c r="L124" i="2"/>
  <c r="D124" i="2"/>
  <c r="D125" i="2"/>
  <c r="F124" i="2"/>
  <c r="F118" i="2"/>
  <c r="H118" i="2"/>
  <c r="K118" i="2"/>
  <c r="J118" i="2"/>
  <c r="E118" i="2"/>
  <c r="G118" i="2"/>
  <c r="H109" i="2"/>
  <c r="C110" i="2"/>
  <c r="D102" i="2"/>
  <c r="K100" i="2"/>
  <c r="I100" i="2"/>
  <c r="H100" i="2"/>
  <c r="C101" i="2"/>
  <c r="C100" i="2"/>
  <c r="E100" i="2"/>
  <c r="C87" i="2"/>
  <c r="D86" i="2"/>
  <c r="L85" i="2"/>
  <c r="C85" i="2"/>
  <c r="D87" i="2"/>
  <c r="J70" i="2"/>
  <c r="G70" i="2"/>
  <c r="D70" i="2"/>
  <c r="I70" i="2"/>
  <c r="F70" i="2"/>
  <c r="K70" i="2"/>
  <c r="L70" i="2"/>
  <c r="C71" i="2"/>
  <c r="F64" i="2"/>
  <c r="D66" i="2"/>
  <c r="K64" i="2"/>
  <c r="H64" i="2"/>
  <c r="G64" i="2"/>
  <c r="L64" i="2"/>
  <c r="C65" i="2"/>
  <c r="D57" i="2"/>
  <c r="G55" i="2"/>
  <c r="E55" i="2"/>
  <c r="F55" i="2"/>
  <c r="C55" i="2"/>
  <c r="I55" i="2"/>
  <c r="C56" i="2"/>
  <c r="D55" i="2"/>
  <c r="E46" i="2"/>
  <c r="C46" i="2"/>
  <c r="F48" i="2"/>
  <c r="H46" i="2"/>
  <c r="F46" i="2"/>
  <c r="C47" i="2"/>
  <c r="H37" i="2"/>
  <c r="F37" i="2"/>
  <c r="D37" i="2"/>
  <c r="G37" i="2"/>
  <c r="E37" i="2"/>
  <c r="L37" i="2"/>
  <c r="K28" i="2"/>
  <c r="F30" i="2"/>
  <c r="H28" i="2"/>
  <c r="D30" i="2"/>
  <c r="J22" i="2"/>
  <c r="D23" i="2"/>
  <c r="H22" i="2"/>
  <c r="F22" i="2"/>
  <c r="E22" i="2"/>
  <c r="G22" i="2"/>
  <c r="F13" i="2"/>
  <c r="C14" i="2"/>
  <c r="G13" i="2"/>
  <c r="E13" i="2"/>
  <c r="C5" i="2"/>
  <c r="F4" i="2"/>
  <c r="D4" i="2"/>
  <c r="F6" i="2"/>
  <c r="C4" i="2"/>
  <c r="J4" i="2"/>
  <c r="H4" i="2"/>
  <c r="G4" i="2"/>
  <c r="K13" i="2"/>
  <c r="D38" i="2"/>
  <c r="L46" i="2"/>
  <c r="D29" i="2"/>
  <c r="E28" i="2"/>
  <c r="L28" i="2"/>
  <c r="F57" i="2"/>
  <c r="F24" i="2"/>
  <c r="I22" i="2"/>
  <c r="K85" i="2"/>
  <c r="E85" i="2"/>
  <c r="H70" i="2"/>
  <c r="G100" i="2"/>
  <c r="D64" i="2"/>
  <c r="C119" i="2"/>
  <c r="G157" i="2"/>
  <c r="D119" i="2"/>
  <c r="L118" i="2"/>
  <c r="C124" i="2"/>
  <c r="H133" i="2"/>
  <c r="D133" i="2"/>
  <c r="C86" i="2"/>
  <c r="F28" i="2"/>
  <c r="J55" i="2"/>
  <c r="E151" i="2"/>
  <c r="J151" i="2"/>
  <c r="D161" i="2"/>
  <c r="C136" i="2"/>
  <c r="G103" i="2"/>
  <c r="C137" i="2"/>
  <c r="F157" i="2"/>
  <c r="C157" i="2"/>
  <c r="J157" i="2"/>
  <c r="H157" i="2"/>
  <c r="D134" i="2"/>
  <c r="F135" i="2"/>
  <c r="H124" i="2"/>
  <c r="E124" i="2"/>
  <c r="I124" i="2"/>
  <c r="D110" i="2"/>
  <c r="F111" i="2"/>
  <c r="G109" i="2"/>
  <c r="E109" i="2"/>
  <c r="K109" i="2"/>
  <c r="H85" i="2"/>
  <c r="J85" i="2"/>
  <c r="D72" i="2"/>
  <c r="H103" i="2"/>
  <c r="C82" i="2"/>
  <c r="I136" i="2"/>
  <c r="L112" i="2"/>
  <c r="C58" i="2"/>
  <c r="L157" i="2"/>
  <c r="C158" i="2"/>
  <c r="C133" i="2"/>
  <c r="L133" i="2"/>
  <c r="J109" i="2"/>
  <c r="D109" i="2"/>
  <c r="C109" i="2"/>
  <c r="F109" i="2"/>
  <c r="F100" i="2"/>
  <c r="L100" i="2"/>
  <c r="D100" i="2"/>
  <c r="J100" i="2"/>
  <c r="F85" i="2"/>
  <c r="D85" i="2"/>
  <c r="H55" i="2"/>
  <c r="L55" i="2"/>
  <c r="D28" i="2"/>
  <c r="J28" i="2"/>
  <c r="H13" i="2"/>
  <c r="J13" i="2"/>
  <c r="L13" i="2"/>
  <c r="E4" i="2"/>
  <c r="D6" i="2"/>
  <c r="K67" i="2"/>
  <c r="I82" i="2"/>
  <c r="D121" i="2"/>
  <c r="I49" i="2"/>
  <c r="G58" i="2"/>
  <c r="C146" i="2"/>
  <c r="G121" i="2"/>
  <c r="D26" i="2"/>
  <c r="K49" i="2"/>
  <c r="L58" i="2"/>
  <c r="F69" i="2"/>
  <c r="E58" i="2"/>
  <c r="H88" i="2"/>
  <c r="I88" i="2"/>
  <c r="G163" i="2"/>
  <c r="J121" i="2"/>
  <c r="C155" i="2"/>
  <c r="K25" i="2"/>
  <c r="C49" i="2"/>
  <c r="F60" i="2"/>
  <c r="C59" i="2"/>
  <c r="H145" i="2"/>
  <c r="K88" i="2"/>
  <c r="E82" i="2"/>
  <c r="D131" i="2"/>
  <c r="C88" i="2"/>
  <c r="G82" i="2"/>
  <c r="K130" i="2"/>
  <c r="G154" i="2"/>
  <c r="L121" i="2"/>
  <c r="I25" i="2"/>
  <c r="G25" i="2"/>
  <c r="F51" i="2"/>
  <c r="I67" i="2"/>
  <c r="C67" i="2"/>
  <c r="F90" i="2"/>
  <c r="F84" i="2"/>
  <c r="K163" i="2"/>
  <c r="E145" i="2"/>
  <c r="F58" i="2"/>
  <c r="D59" i="2"/>
  <c r="K154" i="2"/>
  <c r="D164" i="2"/>
  <c r="M163" i="2"/>
  <c r="F165" i="2"/>
  <c r="D145" i="2"/>
  <c r="F147" i="2"/>
  <c r="D132" i="2"/>
  <c r="C130" i="2"/>
  <c r="F132" i="2"/>
  <c r="K121" i="2"/>
  <c r="F123" i="2"/>
  <c r="I121" i="2"/>
  <c r="C89" i="2"/>
  <c r="G88" i="2"/>
  <c r="E88" i="2"/>
  <c r="J82" i="2"/>
  <c r="D83" i="2"/>
  <c r="D67" i="2"/>
  <c r="D68" i="2"/>
  <c r="K58" i="2"/>
  <c r="H58" i="2"/>
  <c r="D58" i="2"/>
  <c r="C50" i="2"/>
  <c r="J49" i="2"/>
  <c r="G49" i="2"/>
  <c r="E49" i="2"/>
  <c r="C26" i="2"/>
  <c r="C25" i="2"/>
  <c r="F27" i="2"/>
  <c r="I52" i="2"/>
  <c r="I163" i="2"/>
  <c r="E163" i="2"/>
  <c r="L145" i="2"/>
  <c r="I145" i="2"/>
  <c r="K145" i="2"/>
  <c r="F145" i="2"/>
  <c r="D130" i="2"/>
  <c r="J130" i="2"/>
  <c r="D155" i="2"/>
  <c r="I154" i="2"/>
  <c r="D156" i="2"/>
  <c r="D147" i="2"/>
  <c r="G145" i="2"/>
  <c r="L130" i="2"/>
  <c r="I130" i="2"/>
  <c r="F130" i="2"/>
  <c r="D123" i="2"/>
  <c r="H121" i="2"/>
  <c r="C122" i="2"/>
  <c r="J88" i="2"/>
  <c r="L88" i="2"/>
  <c r="D88" i="2"/>
  <c r="D60" i="2"/>
  <c r="J58" i="2"/>
  <c r="D49" i="2"/>
  <c r="L49" i="2"/>
  <c r="D51" i="2"/>
  <c r="F49" i="2"/>
  <c r="J25" i="2"/>
  <c r="D25" i="2"/>
  <c r="H25" i="2"/>
  <c r="L25" i="2"/>
  <c r="D27" i="2"/>
  <c r="F156" i="2"/>
  <c r="D90" i="2"/>
  <c r="E121" i="2"/>
  <c r="F25" i="2"/>
  <c r="J67" i="2"/>
  <c r="F88" i="2"/>
  <c r="J145" i="2"/>
  <c r="L52" i="2"/>
  <c r="E10" i="2"/>
  <c r="L82" i="2"/>
  <c r="E61" i="2"/>
  <c r="C62" i="2"/>
  <c r="F61" i="2"/>
  <c r="D61" i="2"/>
  <c r="L61" i="2"/>
  <c r="J61" i="2"/>
  <c r="D63" i="2"/>
  <c r="H61" i="2"/>
  <c r="D62" i="2"/>
  <c r="K61" i="2"/>
  <c r="C61" i="2"/>
  <c r="D148" i="2"/>
  <c r="H148" i="2"/>
  <c r="D150" i="2"/>
  <c r="E148" i="2"/>
  <c r="I148" i="2"/>
  <c r="C148" i="2"/>
  <c r="F150" i="2"/>
  <c r="G148" i="2"/>
  <c r="L148" i="2"/>
  <c r="C149" i="2"/>
  <c r="K148" i="2"/>
  <c r="F139" i="2"/>
  <c r="F141" i="2"/>
  <c r="G139" i="2"/>
  <c r="D141" i="2"/>
  <c r="H139" i="2"/>
  <c r="C140" i="2"/>
  <c r="C139" i="2"/>
  <c r="D139" i="2"/>
  <c r="D140" i="2"/>
  <c r="K139" i="2"/>
  <c r="J139" i="2"/>
  <c r="I139" i="2"/>
  <c r="L139" i="2"/>
  <c r="H115" i="2"/>
  <c r="K115" i="2"/>
  <c r="J115" i="2"/>
  <c r="F117" i="2"/>
  <c r="G115" i="2"/>
  <c r="E115" i="2"/>
  <c r="F115" i="2"/>
  <c r="D117" i="2"/>
  <c r="C116" i="2"/>
  <c r="D115" i="2"/>
  <c r="D116" i="2"/>
  <c r="L115" i="2"/>
  <c r="F106" i="2"/>
  <c r="D106" i="2"/>
  <c r="J106" i="2"/>
  <c r="L106" i="2"/>
  <c r="D107" i="2"/>
  <c r="H106" i="2"/>
  <c r="C107" i="2"/>
  <c r="D108" i="2"/>
  <c r="K106" i="2"/>
  <c r="E106" i="2"/>
  <c r="I106" i="2"/>
  <c r="H97" i="2"/>
  <c r="L97" i="2"/>
  <c r="J97" i="2"/>
  <c r="D97" i="2"/>
  <c r="E97" i="2"/>
  <c r="C97" i="2"/>
  <c r="F99" i="2"/>
  <c r="D99" i="2"/>
  <c r="I97" i="2"/>
  <c r="G97" i="2"/>
  <c r="C98" i="2"/>
  <c r="J91" i="2"/>
  <c r="D93" i="2"/>
  <c r="D91" i="2"/>
  <c r="D92" i="2"/>
  <c r="H91" i="2"/>
  <c r="E91" i="2"/>
  <c r="C91" i="2"/>
  <c r="F93" i="2"/>
  <c r="C92" i="2"/>
  <c r="F91" i="2"/>
  <c r="C77" i="2"/>
  <c r="F76" i="2"/>
  <c r="D78" i="2"/>
  <c r="D77" i="2"/>
  <c r="L76" i="2"/>
  <c r="C76" i="2"/>
  <c r="F78" i="2"/>
  <c r="E76" i="2"/>
  <c r="J76" i="2"/>
  <c r="K76" i="2"/>
  <c r="C53" i="2"/>
  <c r="J52" i="2"/>
  <c r="D52" i="2"/>
  <c r="F52" i="2"/>
  <c r="D54" i="2"/>
  <c r="D53" i="2"/>
  <c r="H52" i="2"/>
  <c r="C52" i="2"/>
  <c r="D43" i="2"/>
  <c r="H43" i="2"/>
  <c r="J43" i="2"/>
  <c r="L43" i="2"/>
  <c r="C43" i="2"/>
  <c r="F45" i="2"/>
  <c r="C44" i="2"/>
  <c r="D45" i="2"/>
  <c r="E43" i="2"/>
  <c r="F43" i="2"/>
  <c r="D36" i="2"/>
  <c r="J34" i="2"/>
  <c r="E34" i="2"/>
  <c r="C34" i="2"/>
  <c r="F36" i="2"/>
  <c r="D34" i="2"/>
  <c r="I34" i="2"/>
  <c r="G34" i="2"/>
  <c r="C35" i="2"/>
  <c r="D19" i="2"/>
  <c r="J19" i="2"/>
  <c r="D21" i="2"/>
  <c r="L19" i="2"/>
  <c r="H19" i="2"/>
  <c r="K19" i="2"/>
  <c r="I19" i="2"/>
  <c r="C19" i="2"/>
  <c r="E19" i="2"/>
  <c r="F19" i="2"/>
  <c r="D10" i="2"/>
  <c r="K52" i="2"/>
  <c r="E52" i="2"/>
  <c r="H34" i="2"/>
  <c r="K43" i="2"/>
  <c r="F12" i="2"/>
  <c r="H76" i="2"/>
  <c r="F108" i="2"/>
  <c r="I61" i="2"/>
  <c r="G52" i="2"/>
  <c r="F21" i="2"/>
  <c r="G43" i="2"/>
  <c r="D35" i="2"/>
  <c r="D76" i="2"/>
  <c r="D98" i="2"/>
  <c r="K91" i="2"/>
  <c r="L91" i="2"/>
  <c r="E139" i="2"/>
  <c r="F97" i="2"/>
  <c r="D12" i="2"/>
  <c r="K10" i="2"/>
  <c r="L10" i="2"/>
  <c r="D11" i="2"/>
  <c r="G10" i="2"/>
  <c r="F10" i="2"/>
  <c r="J10" i="2"/>
  <c r="C11" i="2"/>
  <c r="C20" i="2"/>
  <c r="F34" i="2"/>
  <c r="H10" i="2"/>
  <c r="D20" i="2"/>
  <c r="I43" i="2"/>
  <c r="G61" i="2"/>
  <c r="I10" i="2"/>
  <c r="K34" i="2"/>
  <c r="G76" i="2"/>
  <c r="K97" i="2"/>
  <c r="G91" i="2"/>
  <c r="G106" i="2"/>
  <c r="F148" i="2"/>
  <c r="D149" i="2"/>
  <c r="C115" i="2"/>
  <c r="F163" i="2"/>
  <c r="C163" i="2"/>
  <c r="D154" i="2"/>
  <c r="J154" i="2"/>
  <c r="E67" i="2"/>
  <c r="F67" i="2"/>
  <c r="D69" i="2"/>
  <c r="L67" i="2"/>
  <c r="F121" i="2"/>
  <c r="C121" i="2"/>
  <c r="C131" i="2"/>
  <c r="D146" i="2"/>
  <c r="H49" i="2"/>
  <c r="F82" i="2"/>
  <c r="C164" i="2"/>
  <c r="D82" i="2"/>
  <c r="C68" i="2"/>
  <c r="J163" i="2"/>
  <c r="L163" i="2"/>
  <c r="C83" i="2"/>
  <c r="H67" i="2"/>
  <c r="F154" i="2"/>
  <c r="D84" i="2"/>
  <c r="D163" i="2"/>
  <c r="H163" i="2"/>
  <c r="E154" i="2"/>
  <c r="H154" i="2"/>
  <c r="L154" i="2"/>
  <c r="H130" i="2"/>
  <c r="E130" i="2"/>
  <c r="H82" i="2"/>
  <c r="D135" i="2"/>
  <c r="D126" i="2"/>
  <c r="J160" i="2"/>
  <c r="D160" i="2"/>
  <c r="K160" i="2"/>
  <c r="G160" i="2"/>
  <c r="C160" i="2"/>
  <c r="K151" i="2"/>
  <c r="D153" i="2"/>
  <c r="G151" i="2"/>
  <c r="C152" i="2"/>
  <c r="I151" i="2"/>
  <c r="F153" i="2"/>
  <c r="C151" i="2"/>
  <c r="D151" i="2"/>
  <c r="F142" i="2"/>
  <c r="G142" i="2"/>
  <c r="F144" i="2"/>
  <c r="J142" i="2"/>
  <c r="C142" i="2"/>
  <c r="E142" i="2"/>
  <c r="E136" i="2"/>
  <c r="J136" i="2"/>
  <c r="G136" i="2"/>
  <c r="D137" i="2"/>
  <c r="D136" i="2"/>
  <c r="F138" i="2"/>
  <c r="L136" i="2"/>
  <c r="C128" i="2"/>
  <c r="F129" i="2"/>
  <c r="L127" i="2"/>
  <c r="D128" i="2"/>
  <c r="J127" i="2"/>
  <c r="F112" i="2"/>
  <c r="E112" i="2"/>
  <c r="J112" i="2"/>
  <c r="D114" i="2"/>
  <c r="D112" i="2"/>
  <c r="K112" i="2"/>
  <c r="H112" i="2"/>
  <c r="D113" i="2"/>
  <c r="D104" i="2"/>
  <c r="C104" i="2"/>
  <c r="J103" i="2"/>
  <c r="E103" i="2"/>
  <c r="C103" i="2"/>
  <c r="F105" i="2"/>
  <c r="F103" i="2"/>
  <c r="D105" i="2"/>
  <c r="D94" i="2"/>
  <c r="J94" i="2"/>
  <c r="L94" i="2"/>
  <c r="H94" i="2"/>
  <c r="C94" i="2"/>
  <c r="F96" i="2"/>
  <c r="G94" i="2"/>
  <c r="E94" i="2"/>
  <c r="E79" i="2"/>
  <c r="D79" i="2"/>
  <c r="H79" i="2"/>
  <c r="L79" i="2"/>
  <c r="K79" i="2"/>
  <c r="I79" i="2"/>
  <c r="G79" i="2"/>
  <c r="D73" i="2"/>
  <c r="J73" i="2"/>
  <c r="L73" i="2"/>
  <c r="H73" i="2"/>
  <c r="D74" i="2"/>
  <c r="K73" i="2"/>
  <c r="J40" i="2"/>
  <c r="D41" i="2"/>
  <c r="E40" i="2"/>
  <c r="C40" i="2"/>
  <c r="F42" i="2"/>
  <c r="H40" i="2"/>
  <c r="D33" i="2"/>
  <c r="D32" i="2"/>
  <c r="C31" i="2"/>
  <c r="F33" i="2"/>
  <c r="C32" i="2"/>
  <c r="J16" i="2"/>
  <c r="I16" i="2"/>
  <c r="G16" i="2"/>
  <c r="L16" i="2"/>
  <c r="K16" i="2"/>
  <c r="H16" i="2"/>
  <c r="D9" i="2"/>
  <c r="J7" i="2"/>
  <c r="G7" i="2"/>
  <c r="E7" i="2"/>
  <c r="K7" i="2"/>
  <c r="I7" i="2"/>
  <c r="C8" i="2"/>
  <c r="D103" i="2"/>
  <c r="F18" i="2"/>
  <c r="E16" i="2"/>
  <c r="I31" i="2"/>
  <c r="C79" i="2"/>
  <c r="I103" i="2"/>
  <c r="K94" i="2"/>
  <c r="D152" i="2"/>
  <c r="I160" i="2"/>
  <c r="C112" i="2"/>
  <c r="K142" i="2"/>
  <c r="F162" i="2"/>
  <c r="F31" i="2"/>
  <c r="D17" i="2"/>
  <c r="I40" i="2"/>
  <c r="F9" i="2"/>
  <c r="E31" i="2"/>
  <c r="L40" i="2"/>
  <c r="C73" i="2"/>
  <c r="D80" i="2"/>
  <c r="K103" i="2"/>
  <c r="C113" i="2"/>
  <c r="I112" i="2"/>
  <c r="I127" i="2"/>
  <c r="K136" i="2"/>
  <c r="H160" i="2"/>
  <c r="E160" i="2"/>
  <c r="C161" i="2"/>
  <c r="D162" i="2"/>
  <c r="F151" i="2"/>
  <c r="H151" i="2"/>
  <c r="L151" i="2"/>
  <c r="D142" i="2"/>
  <c r="L142" i="2"/>
  <c r="I142" i="2"/>
  <c r="C143" i="2"/>
  <c r="D144" i="2"/>
  <c r="H142" i="2"/>
  <c r="D138" i="2"/>
  <c r="H136" i="2"/>
  <c r="F127" i="2"/>
  <c r="C127" i="2"/>
  <c r="G127" i="2"/>
  <c r="C95" i="2"/>
  <c r="F94" i="2"/>
  <c r="D96" i="2"/>
  <c r="J79" i="2"/>
  <c r="D81" i="2"/>
  <c r="C80" i="2"/>
  <c r="C74" i="2"/>
  <c r="E73" i="2"/>
  <c r="F73" i="2"/>
  <c r="D75" i="2"/>
  <c r="C41" i="2"/>
  <c r="D42" i="2"/>
  <c r="D40" i="2"/>
  <c r="F40" i="2"/>
  <c r="D31" i="2"/>
  <c r="H31" i="2"/>
  <c r="J31" i="2"/>
  <c r="L31" i="2"/>
  <c r="D18" i="2"/>
  <c r="D16" i="2"/>
  <c r="F16" i="2"/>
  <c r="C17" i="2"/>
  <c r="L7" i="2"/>
  <c r="D7" i="2"/>
  <c r="H7" i="2"/>
  <c r="L109" i="2"/>
  <c r="D111" i="2"/>
  <c r="H127" i="2"/>
  <c r="K127" i="2"/>
  <c r="F160" i="2"/>
  <c r="F79" i="2"/>
  <c r="D129" i="2"/>
</calcChain>
</file>

<file path=xl/sharedStrings.xml><?xml version="1.0" encoding="utf-8"?>
<sst xmlns="http://schemas.openxmlformats.org/spreadsheetml/2006/main" count="949" uniqueCount="557">
  <si>
    <t>Poř. číslo</t>
  </si>
  <si>
    <t>Žadatel</t>
  </si>
  <si>
    <t>Účel použití dotace na akci/projekt a jeho cíl</t>
  </si>
  <si>
    <t>Celkové náklady realizované akce/projektu</t>
  </si>
  <si>
    <t>Termín akce/realizace projektu</t>
  </si>
  <si>
    <t>Požadovaná částka z rozpočtu OK</t>
  </si>
  <si>
    <t>Termín vyúčtování dotace</t>
  </si>
  <si>
    <t>Bodové hodnocení</t>
  </si>
  <si>
    <t>Návrh</t>
  </si>
  <si>
    <t>Sídlo</t>
  </si>
  <si>
    <t>A</t>
  </si>
  <si>
    <t>B</t>
  </si>
  <si>
    <t>C</t>
  </si>
  <si>
    <t>Celkem</t>
  </si>
  <si>
    <t xml:space="preserve">Název </t>
  </si>
  <si>
    <t>Ulice</t>
  </si>
  <si>
    <t>Obec</t>
  </si>
  <si>
    <t>PSČ</t>
  </si>
  <si>
    <t>Okres</t>
  </si>
  <si>
    <t>Právní forma</t>
  </si>
  <si>
    <t>IČ</t>
  </si>
  <si>
    <t>Bankovní účet</t>
  </si>
  <si>
    <t>od</t>
  </si>
  <si>
    <t>do</t>
  </si>
  <si>
    <t>Název akce/projektu</t>
  </si>
  <si>
    <t>Celkové předpokládané výdaje realizované akce/projektu</t>
  </si>
  <si>
    <t>Termín akce/ realizace projektu
OD - DO</t>
  </si>
  <si>
    <t>Popis akce/projektu</t>
  </si>
  <si>
    <t>Účel použití dotace na akci/projekt/konkrétní účel</t>
  </si>
  <si>
    <t>1</t>
  </si>
  <si>
    <t>Obec Nelešovice</t>
  </si>
  <si>
    <t>Nelešovice 50</t>
  </si>
  <si>
    <t>Nelešovice</t>
  </si>
  <si>
    <t>75103</t>
  </si>
  <si>
    <t>Přerov</t>
  </si>
  <si>
    <t>Obec, městská část hlavního města Prahy</t>
  </si>
  <si>
    <t>00636410</t>
  </si>
  <si>
    <t>94-9218831/0710</t>
  </si>
  <si>
    <t>Obec Nelešovice - vodovod</t>
  </si>
  <si>
    <t>Zhotovení realizační projektové dokumentace   pro sloučené územní a stavební povolení ve stupni prováděcí dokumentace.</t>
  </si>
  <si>
    <t>Účelem poskytnutí dotace je částečná úhrada na zhotovení projektové dokumentace pro sloučené územní a stavební povolení a zhotovení realizační dokumentace veřejného vodovodu obce Nelešovice.</t>
  </si>
  <si>
    <t>1/2020</t>
  </si>
  <si>
    <t>12/2020</t>
  </si>
  <si>
    <t>2</t>
  </si>
  <si>
    <t>Obec Police</t>
  </si>
  <si>
    <t>Police 5</t>
  </si>
  <si>
    <t>Úsov</t>
  </si>
  <si>
    <t>789 73</t>
  </si>
  <si>
    <t>Šumperk</t>
  </si>
  <si>
    <t>00635880</t>
  </si>
  <si>
    <t>1809453359/0800</t>
  </si>
  <si>
    <t>Vyhotovení projektové dokumentace na zasíťování obecních pozemků</t>
  </si>
  <si>
    <t>Vyhotovení projektové dokumentace pro územní a stavební řízení na zasíťování obecních parcel.</t>
  </si>
  <si>
    <t>Vyhotovení kompletní projektové dokumentace pro územní a stavební řízení.</t>
  </si>
  <si>
    <t>3</t>
  </si>
  <si>
    <t>Obec Ondratice</t>
  </si>
  <si>
    <t>Ondratice 15</t>
  </si>
  <si>
    <t>Ondratice</t>
  </si>
  <si>
    <t>79807</t>
  </si>
  <si>
    <t>Prostějov</t>
  </si>
  <si>
    <t>00288578</t>
  </si>
  <si>
    <t>10327701/0100</t>
  </si>
  <si>
    <t>Projektová dokumentace opravy mostu M-01 Ondratice - Chaloupky</t>
  </si>
  <si>
    <t>Příprava projektové dokumentace opravy mostu M 01 v Ondraticích  - Chaloupkách, který je v havarijním stavu.</t>
  </si>
  <si>
    <t>Studie opravy mostu M-01 Ondratice-Chaloupky, projektová dokumentace opravy mostu M-01 Ondratice-Chaloupky.</t>
  </si>
  <si>
    <t>4</t>
  </si>
  <si>
    <t>Obec Sobíšky</t>
  </si>
  <si>
    <t>Sobíšky 8</t>
  </si>
  <si>
    <t>Sobíšky</t>
  </si>
  <si>
    <t>75121</t>
  </si>
  <si>
    <t>00636576</t>
  </si>
  <si>
    <t>1882979349/0800</t>
  </si>
  <si>
    <t>Macalka - projekt na inženýrské sítě, odvodnění problematické lokality</t>
  </si>
  <si>
    <t>Vypracování projektové dokumentace na síťování 10 pozemků, které budou navazovat na stávající zástavbu, která má za cíl odvodnit postiženou lokalitu.</t>
  </si>
  <si>
    <t>Vypracování projektu dle studie (projekční činnost).</t>
  </si>
  <si>
    <t>5</t>
  </si>
  <si>
    <t>Obec Rejchartice</t>
  </si>
  <si>
    <t>Rejchartice 47</t>
  </si>
  <si>
    <t>Rejchartice</t>
  </si>
  <si>
    <t>78701</t>
  </si>
  <si>
    <t>00635910</t>
  </si>
  <si>
    <t>94-3518841/0710</t>
  </si>
  <si>
    <t>Zpracování projektové dokumentace k akci Oprava mostu přes Rejchartický potok</t>
  </si>
  <si>
    <t>Zpracování projektové dokumentace na opravu mostu přes Rejchartický potok. Tento most je v havarijním stavu, projektovou dokumentaci potřebujeme k umožnění realizace opravy této jediné přístupové cesty do příslušné části obce.</t>
  </si>
  <si>
    <t>Projektovou dokumentaci opravy mostu.</t>
  </si>
  <si>
    <t>6/2020</t>
  </si>
  <si>
    <t>6</t>
  </si>
  <si>
    <t>Obec Dubčany</t>
  </si>
  <si>
    <t>Dubčany 24</t>
  </si>
  <si>
    <t>Dubčany</t>
  </si>
  <si>
    <t>78322</t>
  </si>
  <si>
    <t>Olomouc</t>
  </si>
  <si>
    <t>00576221</t>
  </si>
  <si>
    <t>1801701389/0800</t>
  </si>
  <si>
    <t>Projektová dokumentace - napojení stávající kanalizace obce Dubčany na ČOV Litovel.</t>
  </si>
  <si>
    <t>Zpracování projektové dokumentace na projekt napojení stávající kanalizační sítě obce Dubčany na ČOV Litovel pro společné povolení v podrobnostech pro provádění stavby včetně soupisu prací a rozpočtu (DÚR+DSP+DPS), geodetické zaměření.</t>
  </si>
  <si>
    <t>Projektová dokumentace na napojení stávající kanalizační sítě obce Dubčany na ČOV Litovel pro společné povolení v podrobnostech pro provádění stavby včetně soupisu prací a rozpočtu (DÚR+DSP+DPS), geodetické zaměření (polohopis a výškopis).</t>
  </si>
  <si>
    <t>7</t>
  </si>
  <si>
    <t>Obec Slavětín</t>
  </si>
  <si>
    <t>Slavětín 11</t>
  </si>
  <si>
    <t>Slavětín</t>
  </si>
  <si>
    <t>78324</t>
  </si>
  <si>
    <t>00635332</t>
  </si>
  <si>
    <t>108837494/0300</t>
  </si>
  <si>
    <t>Zpracování DPS - vodovod Slavětín</t>
  </si>
  <si>
    <t>V obci Slavětín není vybudován veřejný vodovod. Od r. 2015 se projevuje akutní nedostatek vody ve studních. V r. 2019 byla dokončena Dokumentace pro povolení stavby. Podpora je žádána na zpracování Dokumentace pro provedení stavby.</t>
  </si>
  <si>
    <t>Zpracování projektové dokumentace pro provedení stavby.</t>
  </si>
  <si>
    <t>8</t>
  </si>
  <si>
    <t>Obec Palonín</t>
  </si>
  <si>
    <t>Palonín 17</t>
  </si>
  <si>
    <t>Palonín</t>
  </si>
  <si>
    <t>78983</t>
  </si>
  <si>
    <t>00303127</t>
  </si>
  <si>
    <t>1905689329/0800</t>
  </si>
  <si>
    <t>Revitalizace potoka a zkapacitnění zatrubnění</t>
  </si>
  <si>
    <t>Projekt řeší protierozní a protipovodňové opatření, tj. ochranu velké plochy zemědělské půdy před vodní erozí, zadržení srážkové vody v krajině ( zmírnění dopadů sucha ) a tím snížení rizika povodní.</t>
  </si>
  <si>
    <t>Projektová dokumentace pro územní řízení, stavební povolení a provádění stavby.</t>
  </si>
  <si>
    <t>9</t>
  </si>
  <si>
    <t>Obec Prostějovičky</t>
  </si>
  <si>
    <t>Prostějovičky 67</t>
  </si>
  <si>
    <t>Prostějovičky</t>
  </si>
  <si>
    <t>79803</t>
  </si>
  <si>
    <t>00288667</t>
  </si>
  <si>
    <t>94-6010701/0710</t>
  </si>
  <si>
    <t>ZTV Prostějovičky - lokalita Kopaninky</t>
  </si>
  <si>
    <t>Projekt řeší pořízení dokumentace pro vydání společného územního rozhodnutí a stavebního povolení, včetně inženýrských sítí ke stavebnímu povolení pro provedení výstavby rodinných domů v Prostějovičkách v lokalitě zvané Kopaninky (par. č. 86/16).</t>
  </si>
  <si>
    <t>Pořízení projektové dokumentace pro vydání společného územního rozhodnutí a stavebního povolení, včetně inženýrských sítí  na akci ZTV Prostějovičky - lokalita Kopaninky.</t>
  </si>
  <si>
    <t>10</t>
  </si>
  <si>
    <t>Obec Otinoves</t>
  </si>
  <si>
    <t>Otinoves 177</t>
  </si>
  <si>
    <t>Otinoves</t>
  </si>
  <si>
    <t>79861</t>
  </si>
  <si>
    <t>00288594</t>
  </si>
  <si>
    <t>11223701/0100</t>
  </si>
  <si>
    <t>Bytový dům Otinoves - 1. etapa PD</t>
  </si>
  <si>
    <t>1. etapa projektové dokumentace pro odstranění dvou neobyvatelných domů a výstavbu bytového domu se čtyřmi malometrážními byty. Obsahuje: Dokumentaci pro souhlas s odstraněním stavby, Dokumentaci pro stavební povolení.</t>
  </si>
  <si>
    <t>Dokumentace pro souhlas s odstraněním stavby a dokumentace pro stavební povolení.</t>
  </si>
  <si>
    <t>11</t>
  </si>
  <si>
    <t>Obec Líšnice</t>
  </si>
  <si>
    <t>Líšnice 39</t>
  </si>
  <si>
    <t>Líšnice</t>
  </si>
  <si>
    <t>789 85</t>
  </si>
  <si>
    <t>00636002</t>
  </si>
  <si>
    <t>19026841/0100</t>
  </si>
  <si>
    <t>Projektová dokumentace a inženýrská činnost na akci – Výstavba inženýrských sítí U Kříže</t>
  </si>
  <si>
    <t>Obec Líšnice má záměr zbudovat 26 parcel pro výstavbu rodinných domů. Pro výstavbu je třeba pořídit „Projektová dokumentace a inženýrská činnost na akci – Výstavba inženýrských sítí U Kříže“</t>
  </si>
  <si>
    <t>Pořízení „Projektová dokumentace a inženýrská činnost na akci – Výstavba inženýrských sítí U Kříže“.</t>
  </si>
  <si>
    <t>12</t>
  </si>
  <si>
    <t>Obec Polomí</t>
  </si>
  <si>
    <t>Polomí 20</t>
  </si>
  <si>
    <t>Polomí</t>
  </si>
  <si>
    <t>79855</t>
  </si>
  <si>
    <t>00600059</t>
  </si>
  <si>
    <t>21720701/0100</t>
  </si>
  <si>
    <t>Kanalizace Polomí - projektová dokumentace</t>
  </si>
  <si>
    <t>Kanalizace Polomí - projektová dokumentace.</t>
  </si>
  <si>
    <t>Projektová dokumentace (DUR, DSP a DPS).</t>
  </si>
  <si>
    <t>13</t>
  </si>
  <si>
    <t>Obec Vitčice</t>
  </si>
  <si>
    <t>Vitčice 31</t>
  </si>
  <si>
    <t>Vitčice</t>
  </si>
  <si>
    <t>79827</t>
  </si>
  <si>
    <t>00600091</t>
  </si>
  <si>
    <t>21325701/0100</t>
  </si>
  <si>
    <t>Pprojekt budovy pro obecní techniku a zázemí pro zaměstnance</t>
  </si>
  <si>
    <t>Záměrem projektu je zpracování projektové dokumentace na stavbu budovy pro obecní techniku a vybudování prostor odpovídajících bezpečnostním a hygienickým předpisům zaměstnanců.</t>
  </si>
  <si>
    <t>Architektonická studie a inženýrsko-projektová dokumentace pro "PROJEKT BUDOVY PRO OBECNÍ TECHNIKU A ZÁZEMÍ PRO ZAMĚSTNANCE", včetně potřebné dokumentace pro stavební povolení a územní řízení.</t>
  </si>
  <si>
    <t>14</t>
  </si>
  <si>
    <t>Obec Křtomil</t>
  </si>
  <si>
    <t>Křtomil 60</t>
  </si>
  <si>
    <t>Křtomil</t>
  </si>
  <si>
    <t>75114</t>
  </si>
  <si>
    <t>00636312</t>
  </si>
  <si>
    <t>1883127359/0800</t>
  </si>
  <si>
    <t>Zpracování projektové dokumentace pro lokalitu Béčina</t>
  </si>
  <si>
    <t>Zpracování projektové dokumentace  vč. inženýrské činnosti  pro výstavbu rodinných domů v obci Křtomil.</t>
  </si>
  <si>
    <t>Projektová dokumentace vč. inženýrské činnosti ve stupni společná dokumentace územního rozhodnutí a stavebního povolení, vč. položkových rozpočtů a výkazů výměr.</t>
  </si>
  <si>
    <t>15</t>
  </si>
  <si>
    <t>Obec Domašov u Šternberka</t>
  </si>
  <si>
    <t>Domašov u Šternberka 61</t>
  </si>
  <si>
    <t>Domašov u Šternberka</t>
  </si>
  <si>
    <t>78501</t>
  </si>
  <si>
    <t>00635286</t>
  </si>
  <si>
    <t>5303295339/0800</t>
  </si>
  <si>
    <t>Projektová dokumentace pro rozvojovou lokalitu pro bydlení v obci Domašov u Šternberka</t>
  </si>
  <si>
    <t>Zpracování 2 stupňů PD pro rozšíření lokality pro bydlení za bytovkami - celkem 8 RD. Dokumentace bude řešit příjezdovou komunikaci a inženýrské sítě v lokalitě.</t>
  </si>
  <si>
    <t>Projektová dokumentace pro společné řízení a dokumentace pro provedení stavby.</t>
  </si>
  <si>
    <t>16</t>
  </si>
  <si>
    <t>Obec Bílsko</t>
  </si>
  <si>
    <t>Bílsko 11</t>
  </si>
  <si>
    <t>Bílsko</t>
  </si>
  <si>
    <t>00576239</t>
  </si>
  <si>
    <t>1801686369/0800</t>
  </si>
  <si>
    <t>Společná projektová dokumentace na akci "Odkanalizování obcí Bílsko-Loučka"</t>
  </si>
  <si>
    <t>Cílem akce je vypracování projektové dokumentace na akci "Odkanalizování obcí Bílsko a Loučka" se společnou ČOV v katastru obce Bílsko.</t>
  </si>
  <si>
    <t>Zpracování projektové dokumentace na akci "Odkanalizování obcí Bílsko a Loučka"-
1. fáze - termín dokončení do 15.12.2020
- Geodetické práce, - Průzkumné práce, - Projekční práce, - Technolog + elektro (ČOV).</t>
  </si>
  <si>
    <t>17</t>
  </si>
  <si>
    <t>Obec Malé Hradisko</t>
  </si>
  <si>
    <t>Malé Hradisko 60</t>
  </si>
  <si>
    <t>Malé Hradisko</t>
  </si>
  <si>
    <t>79849</t>
  </si>
  <si>
    <t>00288454</t>
  </si>
  <si>
    <t>135644292/0300</t>
  </si>
  <si>
    <t>Projekt pro rekonstrukci OÚ Malé Hradisko</t>
  </si>
  <si>
    <t>Vypracování projektové dokumentace na rekonstrukci obecního úřadu v obci Malé Hradisko.</t>
  </si>
  <si>
    <t>Kompletní projektová realizační dokumentace vč. studie.</t>
  </si>
  <si>
    <t>18</t>
  </si>
  <si>
    <t>Obec Tučín</t>
  </si>
  <si>
    <t>Tučín 127</t>
  </si>
  <si>
    <t>Tučín</t>
  </si>
  <si>
    <t>75116</t>
  </si>
  <si>
    <t>00636631</t>
  </si>
  <si>
    <t>1882946379/0800</t>
  </si>
  <si>
    <t>PD - přestavba zemědělské usedlosti na garáže, dílnu a soc. zázemí pro zaměstnance obce.</t>
  </si>
  <si>
    <t>Zpracování PD na přestavbu starého nevyužitého zemědělského objeku v havarijním stavu na dílnu a garáže včetně sociálního zázemí stálých i sezonních zaměstnanců obce. (šatna,WC, sprchy). Garáže budou využity i pro spolky (zahradkáři,hasiči).</t>
  </si>
  <si>
    <t>Zpracování PD stávající z částí: stavební část, PD statické posouzení, PD elektroinstalace, zaměření a zkreslení stávajícího stavu, inženýrská činnost, PD přípojka vody a vnitřní rozvody, rozpočet, kompletace.</t>
  </si>
  <si>
    <t>19</t>
  </si>
  <si>
    <t>Obec Horní Studénky</t>
  </si>
  <si>
    <t>Horní Studénky 44</t>
  </si>
  <si>
    <t>Horní Studénky</t>
  </si>
  <si>
    <t>78901</t>
  </si>
  <si>
    <t>00635944</t>
  </si>
  <si>
    <t>13628841/0100</t>
  </si>
  <si>
    <t>Projektová dokumentace pro rozšíření vodovodní infrastruktury obce Horní Studénky</t>
  </si>
  <si>
    <t>Zpracování projektové dokumentace pro rozšíření vodovodní infrastruktury obce Horní Studénky DUR - dokumentace k územnímu rozhodnutí, DSP - dokumentace ke stavebnímu povolení, ZDS - zadávací dokumentace stavby DPS - dokumentace k provádění stavby.</t>
  </si>
  <si>
    <t>20</t>
  </si>
  <si>
    <t>Obec Vincencov</t>
  </si>
  <si>
    <t>Vincencov 63</t>
  </si>
  <si>
    <t>Vincencov</t>
  </si>
  <si>
    <t>79804</t>
  </si>
  <si>
    <t>47919761</t>
  </si>
  <si>
    <t>94-11813701/0710</t>
  </si>
  <si>
    <t>Projektová dokumentace - Vodovod v obci Vincencov</t>
  </si>
  <si>
    <t>Projektová dokumentace, geodetické výškopisné a polohopisné zaměření staveniště, informativní stavebně-geologický průzkum a následně vyhotovena projektová dokumentace pro vydání společného povolení liniové stavby technické infrastruktury.</t>
  </si>
  <si>
    <t>Geodetické výškopisné a polohopisné zaměření staveniště, informativní stavebně-geologický průzkum a následně vyhotovena projektová dokumentace pro vydání společného povolení liniové stavby technické infrastruktury.</t>
  </si>
  <si>
    <t>21</t>
  </si>
  <si>
    <t>Obec Babice</t>
  </si>
  <si>
    <t>Babice 65</t>
  </si>
  <si>
    <t>Babice</t>
  </si>
  <si>
    <t>00635260</t>
  </si>
  <si>
    <t>1823405329/0800</t>
  </si>
  <si>
    <t>Revitalizace zázemí areálu fotbalového hřiště v obci Babice</t>
  </si>
  <si>
    <t>Projektová dokumentace na revitalizaci zázemí areálu fotbalového hřiště, projekt bude realizován na dvě etapy.</t>
  </si>
  <si>
    <t>Na projektovou dokumentaci Revitalizace zázemí areálu fotbalového hřiště v obci Babice.</t>
  </si>
  <si>
    <t>22</t>
  </si>
  <si>
    <t>Obec Obědkovice</t>
  </si>
  <si>
    <t>Obědkovice 79</t>
  </si>
  <si>
    <t>Obědkovice</t>
  </si>
  <si>
    <t>79823</t>
  </si>
  <si>
    <t>00488569</t>
  </si>
  <si>
    <t>1500557379/0800</t>
  </si>
  <si>
    <t>Projektová dokumentace - Cyklostezska Klenovice na Hané - Obědkovice na k. ú. Obědkovice</t>
  </si>
  <si>
    <t>Vypracování projektové dokumentace k projektu "Cyklostezska Klenovice na Hané - Obědkovice - na k. ú. Obědkovice".</t>
  </si>
  <si>
    <t>Vyhotovení projektových prací k projektu Cyklostezka Klenovice na Hané - Obědkovice  na k. ú. Obědkovice.</t>
  </si>
  <si>
    <t>23</t>
  </si>
  <si>
    <t>Obec Svésedlice</t>
  </si>
  <si>
    <t>Svésedlice 58</t>
  </si>
  <si>
    <t>Svésedlice</t>
  </si>
  <si>
    <t>78354</t>
  </si>
  <si>
    <t>00576271</t>
  </si>
  <si>
    <t>153151344/0300</t>
  </si>
  <si>
    <t>Technické zázemí obce Svésedlice</t>
  </si>
  <si>
    <t>Projektová dokumentace řeší záměr vybudování technického zázemí obce včetně sociálního zázemí a kanceláří.</t>
  </si>
  <si>
    <t>Náklady na zpracování projektové dokumentace.</t>
  </si>
  <si>
    <t>24</t>
  </si>
  <si>
    <t>Obec Raková u Konice</t>
  </si>
  <si>
    <t>Raková u Konice 34</t>
  </si>
  <si>
    <t>Raková u Konice</t>
  </si>
  <si>
    <t>79857</t>
  </si>
  <si>
    <t>00600067</t>
  </si>
  <si>
    <t>21026701/0100</t>
  </si>
  <si>
    <t>Raková u Konice - splašková kanalizace a ČOV</t>
  </si>
  <si>
    <t>Projektová dokumentace k územnímu řízení k akci: "Raková u Konice - splašková kanalizace a ČOV".</t>
  </si>
  <si>
    <t>Projektová dokumentace.</t>
  </si>
  <si>
    <t>26</t>
  </si>
  <si>
    <t>Obec Branná</t>
  </si>
  <si>
    <t>Branná 23</t>
  </si>
  <si>
    <t>Branná</t>
  </si>
  <si>
    <t>78825</t>
  </si>
  <si>
    <t>00302406</t>
  </si>
  <si>
    <t>1905664359/0800</t>
  </si>
  <si>
    <t>Dokumentace kulturní dům</t>
  </si>
  <si>
    <t>Provedení projektové dokumentace pro povolení stavebních úprav pro změnu v užívání stavby bývalé mateřské školy.</t>
  </si>
  <si>
    <t>27</t>
  </si>
  <si>
    <t>Obec Jindřichov</t>
  </si>
  <si>
    <t>Jindřichov 19</t>
  </si>
  <si>
    <t>Jindřichov</t>
  </si>
  <si>
    <t>75301</t>
  </si>
  <si>
    <t>00301345</t>
  </si>
  <si>
    <t>8629831/0100</t>
  </si>
  <si>
    <t>Jindřichov - doplnění chodníkové trasy podél SIII 44020</t>
  </si>
  <si>
    <t>PD řeší doplnění chodníkové trasy podél hlavní silnice IIII44020.</t>
  </si>
  <si>
    <t>Budou zajištěny polohopisné, případně výškopisné podklady formou doplnění geodetického mapového podkladu; bude zpracována PD pro společné povolení stavby, PD bude projednána s dotčenými účastníky řízení a bude zajištěno její podání na stavební úřad.</t>
  </si>
  <si>
    <t>28</t>
  </si>
  <si>
    <t>Obec Říkovice</t>
  </si>
  <si>
    <t>Říkovice 68</t>
  </si>
  <si>
    <t>Říkovice</t>
  </si>
  <si>
    <t>75118</t>
  </si>
  <si>
    <t>00636568</t>
  </si>
  <si>
    <t>104117967/0300</t>
  </si>
  <si>
    <t>Projektová dokumentace na stavební úpravu Kulturního domu v Říkovicích</t>
  </si>
  <si>
    <t>Předmětem žádosti o dotaci je vypracování projektové dokumentace k vydání stavebního povolení a dalších požadovaných dokumentů a studií potřebných k provedení stavební úpravy objektu v Říkovicích č. p. 140 s cílem přebudovat jej na kulturní dům.</t>
  </si>
  <si>
    <t>Z dotace bude hrazeno vypracování projektové dokumentace pro vydání stavebního povolení a další požadované dokumenty a studie potřebné k realizaci stavební úpravy objektu na Kulturní dům v Říkovicích.</t>
  </si>
  <si>
    <t>29</t>
  </si>
  <si>
    <t>Obec Buk</t>
  </si>
  <si>
    <t>Buk 21</t>
  </si>
  <si>
    <t>Prosenice</t>
  </si>
  <si>
    <t>00636151</t>
  </si>
  <si>
    <t>22527831/0100</t>
  </si>
  <si>
    <t>Projektová dokumentace k dobudování chodníků podél silnice III/4368 v obci Buk</t>
  </si>
  <si>
    <t>Akce zahrnuje zhotovení kompletní projektové dokumentace na dobudování chodníkových tras v obci Buk podél krajské silnice
III/4368. Jde o část v dolní části-začátek obce po hasičskou zbrojnici a druhá část v horní částí konec obce.</t>
  </si>
  <si>
    <t>Projektová dokumentace na vybudování chodníku v části na začátku obce a na konci obce.</t>
  </si>
  <si>
    <t>30</t>
  </si>
  <si>
    <t>Obec Bezuchov</t>
  </si>
  <si>
    <t>Bezuchov 14</t>
  </si>
  <si>
    <t>Bezuchov</t>
  </si>
  <si>
    <t>75354</t>
  </si>
  <si>
    <t>00636118</t>
  </si>
  <si>
    <t>23124831/0100</t>
  </si>
  <si>
    <t>Podpora přípravy projektové dokumentace pro stavební povolení</t>
  </si>
  <si>
    <t>Vypracování projektové dokumentace ke stavebnímu povolení na akci Likvidace odpadních vod, Bezuchov - kanalizace a ČOV.</t>
  </si>
  <si>
    <t>31</t>
  </si>
  <si>
    <t>Obec Loučka</t>
  </si>
  <si>
    <t>Loučka 76</t>
  </si>
  <si>
    <t>Loučka</t>
  </si>
  <si>
    <t>00576247</t>
  </si>
  <si>
    <t>1817939359/0800</t>
  </si>
  <si>
    <t>Společná projektová dokumentace na akci "Odkanalizování obcí Bílsko - Loučka"</t>
  </si>
  <si>
    <t>Zpracování projektové dokumentace na akci "Odkanalizování obcí Bílsko a Loučka"-
1. fáze 
- Geodetické práce
-Průzkumné práce
-Projekční práce
-Technolog + elektro (ČOV).</t>
  </si>
  <si>
    <t>32</t>
  </si>
  <si>
    <t>Obec Horní Újezd</t>
  </si>
  <si>
    <t>Horní Újezd 83</t>
  </si>
  <si>
    <t>Horní Újezd</t>
  </si>
  <si>
    <t>75353</t>
  </si>
  <si>
    <t>00636274</t>
  </si>
  <si>
    <t>24426831/0100</t>
  </si>
  <si>
    <t>Projektová dokumentace Rekonstrukce a rozšíření kulturního domu včetně zázemí v obci Horní Újezd 2020</t>
  </si>
  <si>
    <t>Předmětem této žádosti je vypracování projektové dokumentace ke stavebnímu řízení a k přípravě příloh k žádosti o dotaci z případných DT na samotnou stavební akci Rekonstrukce a rozšíření kulturního domu včetně zázemí v obci Horní Újezd.</t>
  </si>
  <si>
    <t>Náklady na pořízení projektové dokumentace ke stavebnímu řízení a k přípravě příloh k žádosti o dotaci z případných dotačních titulů na samotnou stavební akci Rekonstrukce a rozšíření kulturního domu včetně zázemí v obci Horní Újezd.</t>
  </si>
  <si>
    <t>33</t>
  </si>
  <si>
    <t>Obec Rakov</t>
  </si>
  <si>
    <t>Rakov 34</t>
  </si>
  <si>
    <t>Rakov</t>
  </si>
  <si>
    <t>00636541</t>
  </si>
  <si>
    <t>1880233359/0800</t>
  </si>
  <si>
    <t>Projektová dokumentace pro výstavbu splaškové kanalizace v obci Rakov včetně samostatné ČOV</t>
  </si>
  <si>
    <t>Cílem projektu je pořízení projektové dokumentace pro výstavbu splaškové kanalizace v obci Rakov včetně samostatné ČOV.</t>
  </si>
  <si>
    <t>Náklady na pořízení projektové dokumentace pro výstavbu splaškové kanalizace v obci Rakov včetně samostatné ČOV.</t>
  </si>
  <si>
    <t>34</t>
  </si>
  <si>
    <t>Obec Řídeč</t>
  </si>
  <si>
    <t>Řídeč 276</t>
  </si>
  <si>
    <t>Řídeč</t>
  </si>
  <si>
    <t>60799692</t>
  </si>
  <si>
    <t>94-8114811/0710</t>
  </si>
  <si>
    <t>Zpracování projektové dokumentace - lokalita Pod Lískovcem</t>
  </si>
  <si>
    <t>Předmětem projektové žádosti je vypracování projektové dokumentace na výstavbu ZTV - inženýrských sítí, komunikace a zpracování parcelace pozemků.</t>
  </si>
  <si>
    <t>Projektová dokumentace (DÚR, DSP, DPS, inženýrská činnost).</t>
  </si>
  <si>
    <t>35</t>
  </si>
  <si>
    <t>Obec Lužice</t>
  </si>
  <si>
    <t>Lužice 58</t>
  </si>
  <si>
    <t>Šternberk</t>
  </si>
  <si>
    <t>00849529</t>
  </si>
  <si>
    <t>101831292/2250</t>
  </si>
  <si>
    <t>Projektová dokumentace pro rekonstrukci místní komunikace "K Vincentinu" v obci Lužice</t>
  </si>
  <si>
    <t>Projektová dokumentace řeší plánovanou rekonstrukci místní komunikace "Za křížem".</t>
  </si>
  <si>
    <t>Výdaje spojené se zpracováním projektové dokumentace.</t>
  </si>
  <si>
    <t>36</t>
  </si>
  <si>
    <t>Obec Radvanice</t>
  </si>
  <si>
    <t>Radvanice 9</t>
  </si>
  <si>
    <t>Radvanice</t>
  </si>
  <si>
    <t>00636533</t>
  </si>
  <si>
    <t>165305777/0300</t>
  </si>
  <si>
    <t>Pořízení projektové dokumentace na rekonstrukci chodníků v obci Radvanice</t>
  </si>
  <si>
    <t>Pořízení projektové dokumentace na rekonstrukci chodníků v obci Radvanice.</t>
  </si>
  <si>
    <t>Vypracování kompletní projektové dokumentace pro realizaci záměru rekonstrukce chodníků v obci Radvanice.</t>
  </si>
  <si>
    <t>37</t>
  </si>
  <si>
    <t>Obec Zborov</t>
  </si>
  <si>
    <t>Zborov 28</t>
  </si>
  <si>
    <t>Zborov</t>
  </si>
  <si>
    <t>00853143</t>
  </si>
  <si>
    <t>26226841/0100</t>
  </si>
  <si>
    <t>Zpracování projektové dokumentace na kanalizaci a ČOV v obci Zborov</t>
  </si>
  <si>
    <t>Zpracování projektové dokumentace pro vydání rozhodnutí o umístění stavby "Vybudování splaškové kanalizace a ČOV v obci Zborov". Projektová dokumentace bude zpracována v souladu s vyhláškou č. 499/2006 Sb., o dokumentaci staveb.</t>
  </si>
  <si>
    <t>Zpracování projektové dokumentace pro vydání rozhodnutí o umístění stavby "Vybudování splaškové kanalizace a ČOV v obci Zborov".</t>
  </si>
  <si>
    <t>38</t>
  </si>
  <si>
    <t>Obec Komárov</t>
  </si>
  <si>
    <t>Komárov 241</t>
  </si>
  <si>
    <t>Komárov</t>
  </si>
  <si>
    <t>48770566</t>
  </si>
  <si>
    <t>1802932349/0800</t>
  </si>
  <si>
    <t>Bezpečnost chodců v Komárově 2. etapa</t>
  </si>
  <si>
    <t>Předmětem projektové dokumentace je novostavba chodníku středem obce v délce cca 270 m vč. vyřešení BUS zastávky a obratiště a dále pak přechodu / místa pro přecházení přes silnici III/4451 vč. nasvětlení přechodu.</t>
  </si>
  <si>
    <t>Společná dokumentace pro územní řízení a stavební povolení, Inženýrská činnost pro stavební řízení nebo ohlášení stavby, Dokumentace pro provádění stavby, Soupis stavebních prací, dodávek a služeb s výkazem výměr.</t>
  </si>
  <si>
    <t>39</t>
  </si>
  <si>
    <t>Obec Klokočí</t>
  </si>
  <si>
    <t>Klokočí 40</t>
  </si>
  <si>
    <t>Klokočí</t>
  </si>
  <si>
    <t>75361</t>
  </si>
  <si>
    <t>00301361</t>
  </si>
  <si>
    <t>5531955319/0800</t>
  </si>
  <si>
    <t>Projektová dokumentace rekonstrukce Hasičské zbrojnice Klokočí</t>
  </si>
  <si>
    <t>Předmětem projektu je zpracování projektové dokumentace na komplexní rekonstrukci Hasičské zbrojnice Klokočí z roku 1968. Rekonstrukci dojde ke zlepšení nevyhovujících podmínek pro činnost jednotky SDH a vznikne zázemí pro mladé hasiče.</t>
  </si>
  <si>
    <t>Pořízení projektové dokumentace pro vydání společného územního rozhodnutí a stavebního povolení na rekonstrukci Hasičské zbrojnice Klokočí.</t>
  </si>
  <si>
    <t>40</t>
  </si>
  <si>
    <t>Obec Skřípov</t>
  </si>
  <si>
    <t>Skřípov 169</t>
  </si>
  <si>
    <t>Skřípov</t>
  </si>
  <si>
    <t>79852</t>
  </si>
  <si>
    <t>00600083</t>
  </si>
  <si>
    <t>21421701/0100</t>
  </si>
  <si>
    <t>Obec Skřípov - nakládání s dešťovými a povrchovými vodami</t>
  </si>
  <si>
    <t>Projekt tvorby koncepce nakládání s dešťovými vodami a boj se suchem na území obce Skřípov.</t>
  </si>
  <si>
    <t>2/2020</t>
  </si>
  <si>
    <t>41</t>
  </si>
  <si>
    <t>Obec Luběnice</t>
  </si>
  <si>
    <t>Luběnice 140</t>
  </si>
  <si>
    <t>Luběnice</t>
  </si>
  <si>
    <t>78346</t>
  </si>
  <si>
    <t>00635642</t>
  </si>
  <si>
    <t>1814213309/0800</t>
  </si>
  <si>
    <t>Rekonstrukce místních komunikací a chodníků Luběnice 2020</t>
  </si>
  <si>
    <t>Cílem akce "Rekonstrukce místních komunikací a chodníků Luběnice 2020" je vznik projektové dokumentace ve stupni stavebního povolení na rekonstrukci místních komunikací, chodníků a zpevněných ploch a na výstavbu parkovacích zálivů.</t>
  </si>
  <si>
    <t>Vyhotovený projekt ve stupni stavebního povolení.</t>
  </si>
  <si>
    <t>42</t>
  </si>
  <si>
    <t>Obec Hlinsko</t>
  </si>
  <si>
    <t>Hlinsko 13</t>
  </si>
  <si>
    <t>Hlinsko</t>
  </si>
  <si>
    <t>75131</t>
  </si>
  <si>
    <t>00636240</t>
  </si>
  <si>
    <t>22922831/0100</t>
  </si>
  <si>
    <t>Příprava projektové dokumentace - Rekonstrukce budovy prodejny potravin Hlinsko</t>
  </si>
  <si>
    <t>Předmětem projektu je pořízení projektové dokumentace na rekonstrukci budovy prodejny potravin, která je v majetku obce Hlinsko. Pořízením PD a následnou rekonstrukcí prodejny potravin dojde ke zkvalitnění podmínek života v naší obci.</t>
  </si>
  <si>
    <t>Příprava projektové dokumentace na rekonstrukci budovy prodejny potravin.</t>
  </si>
  <si>
    <t>43</t>
  </si>
  <si>
    <t>Obec Pavlovice u Kojetína</t>
  </si>
  <si>
    <t>Pavlovice u Kojetína 55</t>
  </si>
  <si>
    <t>Pavlovice u Kojetína</t>
  </si>
  <si>
    <t>79830</t>
  </si>
  <si>
    <t>70891532</t>
  </si>
  <si>
    <t>94-5712701/0710</t>
  </si>
  <si>
    <t>Zpracování projektové dokumentace na rekonstrukci hlavního chodníku a vybudování parkovacích ploch v místní části Unčice</t>
  </si>
  <si>
    <t>Dotace bude využita na zpracování projektové dokumentace na rekonstrukci starého chodníku ve špatném stavu a vybudování parkovacích ploch pro bezpečnější parkování v místní části Unčice.</t>
  </si>
  <si>
    <t>Zpracování kompletní projektové dokumentace.</t>
  </si>
  <si>
    <t>44</t>
  </si>
  <si>
    <t>Obec Haňovice</t>
  </si>
  <si>
    <t>Haňovice 62</t>
  </si>
  <si>
    <t>Haňovice</t>
  </si>
  <si>
    <t>78321</t>
  </si>
  <si>
    <t>00635723</t>
  </si>
  <si>
    <t>1801684339/0800</t>
  </si>
  <si>
    <t>Projektová dokumentace k obnově MK v obci Haňovice</t>
  </si>
  <si>
    <t>Žádost o finanční podporu tvorby projektové (výkresové) dokumentace "Rekonstrukce a obnova místních komunikací v obci Haňovice"</t>
  </si>
  <si>
    <t>Na projektovou dokumentaci.</t>
  </si>
  <si>
    <t>45</t>
  </si>
  <si>
    <t>Obec Šišma</t>
  </si>
  <si>
    <t>Šišma 59</t>
  </si>
  <si>
    <t>Šišma</t>
  </si>
  <si>
    <t>75111</t>
  </si>
  <si>
    <t>00636614</t>
  </si>
  <si>
    <t>1888229389/0800</t>
  </si>
  <si>
    <t>Vypracování studií a projektové dokumentace  pro stavební řízení k plánovaným investičním záměrům obce</t>
  </si>
  <si>
    <t>Vypracování studií a projektové dokumentace  pro stavební řízení k plánovaným investičním záměrům obce.</t>
  </si>
  <si>
    <t>Na vypracování projektové dokumentace na rekonstrukci veřejných budov.</t>
  </si>
  <si>
    <t>46</t>
  </si>
  <si>
    <t>Obec Dolní Těšice</t>
  </si>
  <si>
    <t>Dolní Těšice 11</t>
  </si>
  <si>
    <t>Dolní Těšice</t>
  </si>
  <si>
    <t>00636215</t>
  </si>
  <si>
    <t>21524831/0100</t>
  </si>
  <si>
    <t>PD-Veřejné prostranství okolí obecního domu v Dolních Těšicích</t>
  </si>
  <si>
    <t>Předmětem akce je vypracování projektové dokumentace veřejného prostoru. Smyslem je adaptace okolí obecního úřadu v Dolních Těšicích na místo nejen pro tradiční ale i každodenní setkávání.</t>
  </si>
  <si>
    <t>47</t>
  </si>
  <si>
    <t>Obec Stražisko</t>
  </si>
  <si>
    <t>Stražisko 1</t>
  </si>
  <si>
    <t>Stražisko</t>
  </si>
  <si>
    <t>79844</t>
  </si>
  <si>
    <t>00288829</t>
  </si>
  <si>
    <t>94-4410701/0710</t>
  </si>
  <si>
    <t>Revitalizace vodní nádrže Stražisko</t>
  </si>
  <si>
    <t>Zpracování projektové dokumentace pro společné povolení na rekonstrukci vodní nádrže v obci Stražisko. Cílem projektu je revitalizace stávající vodní nádrže jako prvek k zadržení vody.</t>
  </si>
  <si>
    <t>Pasport vodního díla, IG průzkum, projektová dokumentace vodní nádrže pro společné řízení, statické posouzení opěrné zdi, inženýring (společné rozhodnutí), ČHMÚ hydrologická data, biologické posouzení §67, rozbor sedimentu pro uložení sedimentu.</t>
  </si>
  <si>
    <t>48</t>
  </si>
  <si>
    <t>Obec Ochoz</t>
  </si>
  <si>
    <t>Ochoz 75</t>
  </si>
  <si>
    <t>Ochoz</t>
  </si>
  <si>
    <t>00600041</t>
  </si>
  <si>
    <t>21923701/0100</t>
  </si>
  <si>
    <t>Příprava projektové dokumentace pro prodloužení technické vybavenosti v lokalitě určené pro výstavbu rodinných domů v obci Ochoz</t>
  </si>
  <si>
    <t>Dotace bude použita na spolufinancování pořízení projektové dokumentace pro rozšíření inženýrských sítí a komunikace, potřebné k zasíťování dalších parcel v lokalitě určené Územním plánem obce Ochoz k výstavbě.</t>
  </si>
  <si>
    <t>Projektová dokumentace včetně vyjádření dotčených orgánů.</t>
  </si>
  <si>
    <t>4/2020</t>
  </si>
  <si>
    <t>49</t>
  </si>
  <si>
    <t>Obec Srbce</t>
  </si>
  <si>
    <t>Srbce 2</t>
  </si>
  <si>
    <t>Srbce</t>
  </si>
  <si>
    <t>47922541</t>
  </si>
  <si>
    <t>9584270207/0710</t>
  </si>
  <si>
    <t>PD Srbce - obnova MK Za Humny</t>
  </si>
  <si>
    <t>Cílem projektu je zpracování projektové dokumentace Srbce – obnova MK Za Humny. PD bude řešit komplexní stavební obnovu místní komunikace, která obsluhuje 1/3 zastavěného území obce.</t>
  </si>
  <si>
    <t>Z poskytnuté dotace budou hrazeny náklady na zpracovaní projektové dokumentace.</t>
  </si>
  <si>
    <t>50</t>
  </si>
  <si>
    <t>Obec Grymov</t>
  </si>
  <si>
    <t>Grymov 27</t>
  </si>
  <si>
    <t>Grymov</t>
  </si>
  <si>
    <t>00636231</t>
  </si>
  <si>
    <t>25023831/0100</t>
  </si>
  <si>
    <t>Projektová dokumentace na rekonstrukci komunikace</t>
  </si>
  <si>
    <t>Je žádáno o dotaci na pořízení projektové dokumentace na rekonstrukci komunikace, která má být zrekonstruována za účelem zajištění bezpečného příjezdu k novostavbám v obci tak. Slouží tímto k rozvoji obce a zajištění lepší obslužnosti obce.</t>
  </si>
  <si>
    <t>Jedná se o výdaje na zpracování studie a dokumentace pro společné povolení.</t>
  </si>
  <si>
    <t>51</t>
  </si>
  <si>
    <t>Obec Milenov</t>
  </si>
  <si>
    <t>Milenov 120</t>
  </si>
  <si>
    <t>Milenov</t>
  </si>
  <si>
    <t>00301582</t>
  </si>
  <si>
    <t>6826831/0100</t>
  </si>
  <si>
    <t>Zateplení budovy Mateřské školy Čtyřlístek Milenov - projektová dokumentace</t>
  </si>
  <si>
    <t>Projektová dokumentace na zateplení budovy Mateřské školy Čtyřlístek Milenov bude obsahovat řešení zateplení obvodového pláště budovy, odvodnění, zateplení střechy vč. výměny střešních oken a střešní krytiny, provedení omítek.</t>
  </si>
  <si>
    <t>Zpracování projektové dokumentace na zateplení obvodového pláště budovy Mateřské školy Čtyřlístek Milenov vč. dalších úprav dle platných norem, výměny střešních oken a střešní krytiny.</t>
  </si>
  <si>
    <t>52</t>
  </si>
  <si>
    <t>Obec Podolí</t>
  </si>
  <si>
    <t>Podolí 33</t>
  </si>
  <si>
    <t>Podolí</t>
  </si>
  <si>
    <t>00636479</t>
  </si>
  <si>
    <t>94-10112831/0710</t>
  </si>
  <si>
    <t>Projektová dokumentace na ČOV</t>
  </si>
  <si>
    <t>Zpracováno projektové dokumentace na čištění odpadních vod v obci Podolí u Přerova.</t>
  </si>
  <si>
    <t>53</t>
  </si>
  <si>
    <t>Obec Ostružná</t>
  </si>
  <si>
    <t>Ostružná 135</t>
  </si>
  <si>
    <t>Ostružná</t>
  </si>
  <si>
    <t>Jeseník</t>
  </si>
  <si>
    <t>00636096</t>
  </si>
  <si>
    <t>94-1517861/0710</t>
  </si>
  <si>
    <t>ČOV a kanalizace Ostružná</t>
  </si>
  <si>
    <t>Účelem akce je rekonstrukce ČOV OSTRUŽNÁ a odkanalizování místní části Ramzová.</t>
  </si>
  <si>
    <t>Vyhotovení prováděcí projektové dokumentace pro rekonstrukci ČOV Ostružná a odkanalizování místní části Ramzová, včetně přečerpávací stanice. Stavební projektová dokumentace ČOV Ostružná a odkanalizování místní části Ramzová.</t>
  </si>
  <si>
    <t>54</t>
  </si>
  <si>
    <t>Obec Hlásnice</t>
  </si>
  <si>
    <t>Hlásnice 28</t>
  </si>
  <si>
    <t>Hlásnice</t>
  </si>
  <si>
    <t>00635294</t>
  </si>
  <si>
    <t>3689881349/0800</t>
  </si>
  <si>
    <t>PD pro podporu komunitních aktivit obce</t>
  </si>
  <si>
    <t>Zpracování projektové dokumentace (PD) na rekonstrukci Komunitního domu a bývalého fotbalového hřiště v Hlásnici pro rozšíření kapacit sportovně rekreačního areálu využívaného místní komunitou i občanů okolních obcí a návštěvníků obce Hlásnice.</t>
  </si>
  <si>
    <t>Zpracování projektové dokumentace na rekonstrukci Komunitního domu a přeměny bývalého fotbalového hřiště v Hlásnici.</t>
  </si>
  <si>
    <t>V rámci tvorby modelu proudění dešťových vod v dešťové kanalizaci budou ověřovány nesoulady v existujícícm pasportu a skutečností (dimenze stok, technický stav stok, příp. i jejich trasa). Nejedná se tedy o pasportizaci, ale ověření stávajícícho stavu.</t>
  </si>
  <si>
    <t>počet obyvatel</t>
  </si>
  <si>
    <t>Projektová dokumentace na ČOV.</t>
  </si>
  <si>
    <t>INV</t>
  </si>
  <si>
    <t>INV/NEINV</t>
  </si>
  <si>
    <t>Veřejná podpora</t>
  </si>
  <si>
    <t>31.12.2020</t>
  </si>
  <si>
    <t>NEINV</t>
  </si>
  <si>
    <t>NE</t>
  </si>
  <si>
    <t>ANO</t>
  </si>
  <si>
    <t>zpracování projektové dokumentace pro rozšíření vodovodní infrastruktury obce Horní Studénky.</t>
  </si>
  <si>
    <t>Návrh - náhradní žadatelé</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</si>
</sst>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 &quot;Kč&quot;"/>
    <numFmt numFmtId="165" formatCode="#,##0\ &quot;Kč&quot;"/>
  </numFmts>
  <fonts count="9" x14ac:knownFonts="1">
    <font>
      <sz val="11"/>
      <color theme="1"/>
      <name val="Calibri"/>
      <family val="2"/>
      <charset val="238"/>
      <scheme val="minor"/>
    </font>
    <font>
      <b/>
      <sz val="8"/>
      <name val="Tahoma"/>
      <family val="2"/>
      <charset val="238"/>
    </font>
    <font>
      <b/>
      <sz val="10"/>
      <name val="Arial"/>
      <family val="2"/>
      <charset val="238"/>
    </font>
    <font>
      <sz val="8"/>
      <name val="Tahoma"/>
      <family val="2"/>
      <charset val="238"/>
    </font>
    <font>
      <b/>
      <sz val="10"/>
      <name val="Tahoma"/>
      <family val="2"/>
      <charset val="238"/>
    </font>
    <font>
      <sz val="10"/>
      <name val="Arial"/>
      <family val="2"/>
      <charset val="238"/>
    </font>
    <font>
      <sz val="11"/>
      <color indexed="9"/>
      <name val="Calibri"/>
      <family val="2"/>
      <charset val="238"/>
    </font>
    <font>
      <sz val="11"/>
      <color theme="0"/>
      <name val="Calibri"/>
      <family val="2"/>
      <charset val="238"/>
      <scheme val="minor"/>
    </font>
    <font>
      <b/>
      <sz val="11"/>
      <color theme="1"/>
      <name val="Calibri"/>
      <family val="2"/>
      <charset val="238"/>
      <scheme val="minor"/>
    </font>
  </fonts>
  <fills count="3">
    <fill>
      <patternFill patternType="none"/>
    </fill>
    <fill>
      <patternFill patternType="gray125"/>
    </fill>
    <fill>
      <patternFill patternType="solid">
        <fgColor theme="0"/>
        <bgColor indexed="64"/>
      </patternFill>
    </fill>
  </fills>
  <borders count="35">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medium">
        <color indexed="64"/>
      </right>
      <top/>
      <bottom/>
      <diagonal/>
    </border>
    <border>
      <left style="medium">
        <color indexed="64"/>
      </left>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right style="thin">
        <color indexed="64"/>
      </right>
      <top/>
      <bottom/>
      <diagonal/>
    </border>
    <border>
      <left style="medium">
        <color indexed="64"/>
      </left>
      <right style="thin">
        <color indexed="64"/>
      </right>
      <top style="thin">
        <color indexed="64"/>
      </top>
      <bottom style="thin">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medium">
        <color indexed="64"/>
      </left>
      <right style="thin">
        <color indexed="64"/>
      </right>
      <top style="thin">
        <color indexed="64"/>
      </top>
      <bottom style="thick">
        <color rgb="FFFF0000"/>
      </bottom>
      <diagonal/>
    </border>
    <border>
      <left style="thin">
        <color indexed="64"/>
      </left>
      <right style="thin">
        <color indexed="64"/>
      </right>
      <top style="thin">
        <color indexed="64"/>
      </top>
      <bottom style="thick">
        <color rgb="FFFF0000"/>
      </bottom>
      <diagonal/>
    </border>
    <border>
      <left style="thin">
        <color indexed="64"/>
      </left>
      <right style="thin">
        <color indexed="64"/>
      </right>
      <top style="thick">
        <color rgb="FFFF0000"/>
      </top>
      <bottom style="thin">
        <color indexed="64"/>
      </bottom>
      <diagonal/>
    </border>
    <border>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thick">
        <color rgb="FFFF0000"/>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thick">
        <color rgb="FFFF0000"/>
      </bottom>
      <diagonal/>
    </border>
  </borders>
  <cellStyleXfs count="1">
    <xf numFmtId="0" fontId="0" fillId="0" borderId="0"/>
  </cellStyleXfs>
  <cellXfs count="162">
    <xf numFmtId="0" fontId="0" fillId="0" borderId="0" xfId="0"/>
    <xf numFmtId="0" fontId="1" fillId="0" borderId="1" xfId="0" applyFont="1" applyFill="1" applyBorder="1" applyAlignment="1">
      <alignment horizontal="center" vertical="center" wrapText="1"/>
    </xf>
    <xf numFmtId="0" fontId="0" fillId="0" borderId="0" xfId="0" applyBorder="1"/>
    <xf numFmtId="0" fontId="0" fillId="0" borderId="0" xfId="0" applyBorder="1" applyAlignment="1">
      <alignment vertical="center" wrapText="1"/>
    </xf>
    <xf numFmtId="0" fontId="0" fillId="0" borderId="0" xfId="0" applyAlignment="1">
      <alignment vertical="center" wrapText="1"/>
    </xf>
    <xf numFmtId="0" fontId="0" fillId="0" borderId="0" xfId="0" applyBorder="1" applyAlignment="1">
      <alignment vertical="top" wrapText="1"/>
    </xf>
    <xf numFmtId="0" fontId="0" fillId="0" borderId="0" xfId="0" applyAlignment="1">
      <alignment vertical="top" wrapText="1"/>
    </xf>
    <xf numFmtId="164" fontId="0" fillId="0" borderId="0" xfId="0" applyNumberFormat="1" applyBorder="1"/>
    <xf numFmtId="164" fontId="0" fillId="0" borderId="0" xfId="0" applyNumberFormat="1"/>
    <xf numFmtId="164" fontId="0" fillId="0" borderId="0" xfId="0" applyNumberFormat="1" applyBorder="1" applyAlignment="1">
      <alignment wrapText="1"/>
    </xf>
    <xf numFmtId="164" fontId="0" fillId="0" borderId="0" xfId="0" applyNumberFormat="1" applyAlignment="1">
      <alignment wrapText="1"/>
    </xf>
    <xf numFmtId="0" fontId="1" fillId="0" borderId="2" xfId="0" applyFont="1" applyFill="1" applyBorder="1" applyAlignment="1">
      <alignment horizontal="center" wrapText="1"/>
    </xf>
    <xf numFmtId="0" fontId="1" fillId="0" borderId="3" xfId="0" applyFont="1" applyFill="1" applyBorder="1" applyAlignment="1">
      <alignment horizontal="centerContinuous" wrapText="1"/>
    </xf>
    <xf numFmtId="0" fontId="1" fillId="0" borderId="2" xfId="0" applyFont="1" applyFill="1" applyBorder="1" applyAlignment="1">
      <alignment horizontal="centerContinuous" vertical="center" wrapText="1"/>
    </xf>
    <xf numFmtId="0" fontId="1" fillId="0" borderId="3" xfId="0" applyFont="1" applyFill="1" applyBorder="1" applyAlignment="1">
      <alignment horizontal="centerContinuous" vertical="center" wrapText="1"/>
    </xf>
    <xf numFmtId="0" fontId="1" fillId="0" borderId="2" xfId="0" applyFont="1" applyFill="1" applyBorder="1" applyAlignment="1">
      <alignment horizontal="centerContinuous" wrapText="1"/>
    </xf>
    <xf numFmtId="0" fontId="1" fillId="0" borderId="4" xfId="0" applyFont="1" applyFill="1" applyBorder="1" applyAlignment="1">
      <alignment horizontal="centerContinuous" wrapText="1"/>
    </xf>
    <xf numFmtId="0" fontId="1" fillId="0" borderId="0" xfId="0" applyFont="1" applyFill="1" applyAlignment="1"/>
    <xf numFmtId="0" fontId="1" fillId="0" borderId="5" xfId="0" applyFont="1" applyFill="1" applyBorder="1" applyAlignment="1">
      <alignment horizontal="centerContinuous" vertical="center" wrapText="1"/>
    </xf>
    <xf numFmtId="0" fontId="1" fillId="0" borderId="6" xfId="0" applyFont="1" applyFill="1" applyBorder="1" applyAlignment="1">
      <alignment horizontal="centerContinuous" wrapText="1"/>
    </xf>
    <xf numFmtId="0" fontId="1" fillId="0" borderId="0" xfId="0" applyFont="1" applyAlignment="1">
      <alignment horizontal="center" vertical="center" wrapText="1"/>
    </xf>
    <xf numFmtId="0" fontId="2" fillId="0" borderId="7" xfId="0" applyFont="1" applyBorder="1" applyAlignment="1">
      <alignment horizontal="centerContinuous" vertical="center"/>
    </xf>
    <xf numFmtId="0" fontId="1" fillId="0" borderId="8" xfId="0" applyFont="1" applyFill="1" applyBorder="1" applyAlignment="1">
      <alignment horizontal="center" vertical="center" wrapText="1"/>
    </xf>
    <xf numFmtId="0" fontId="1" fillId="0" borderId="9" xfId="0" applyFont="1" applyFill="1" applyBorder="1" applyAlignment="1">
      <alignment horizontal="centerContinuous" wrapText="1"/>
    </xf>
    <xf numFmtId="0" fontId="1" fillId="0" borderId="10" xfId="0" applyFont="1" applyFill="1" applyBorder="1" applyAlignment="1">
      <alignment wrapText="1"/>
    </xf>
    <xf numFmtId="0" fontId="1" fillId="0" borderId="9" xfId="0" applyFont="1" applyFill="1" applyBorder="1" applyAlignment="1">
      <alignment wrapText="1"/>
    </xf>
    <xf numFmtId="0" fontId="1" fillId="0" borderId="11" xfId="0" applyFont="1" applyFill="1" applyBorder="1" applyAlignment="1">
      <alignment horizontal="centerContinuous" vertical="center" wrapText="1"/>
    </xf>
    <xf numFmtId="0" fontId="1" fillId="0" borderId="11" xfId="0" applyFont="1" applyFill="1" applyBorder="1" applyAlignment="1">
      <alignment horizontal="centerContinuous" wrapText="1"/>
    </xf>
    <xf numFmtId="0" fontId="1" fillId="0" borderId="12" xfId="0" applyFont="1" applyFill="1" applyBorder="1" applyAlignment="1">
      <alignment horizontal="centerContinuous" wrapText="1"/>
    </xf>
    <xf numFmtId="0" fontId="1" fillId="0" borderId="13" xfId="0" applyFont="1" applyFill="1" applyBorder="1" applyAlignment="1">
      <alignment wrapText="1"/>
    </xf>
    <xf numFmtId="0" fontId="1" fillId="0" borderId="12" xfId="0" applyFont="1" applyFill="1" applyBorder="1" applyAlignment="1">
      <alignment wrapText="1"/>
    </xf>
    <xf numFmtId="0" fontId="1" fillId="0" borderId="11" xfId="0" applyFont="1" applyFill="1" applyBorder="1" applyAlignment="1">
      <alignment wrapText="1"/>
    </xf>
    <xf numFmtId="0" fontId="3" fillId="0" borderId="0" xfId="0" applyFont="1"/>
    <xf numFmtId="0" fontId="1" fillId="0" borderId="0" xfId="0" applyFont="1" applyFill="1" applyAlignment="1">
      <alignment horizontal="left"/>
    </xf>
    <xf numFmtId="0" fontId="5" fillId="0" borderId="0" xfId="0" applyFont="1"/>
    <xf numFmtId="0" fontId="1" fillId="0" borderId="0" xfId="0" applyFont="1" applyFill="1"/>
    <xf numFmtId="0" fontId="3" fillId="0" borderId="0" xfId="0" applyFont="1" applyAlignment="1">
      <alignment horizontal="right"/>
    </xf>
    <xf numFmtId="0" fontId="3" fillId="0" borderId="0" xfId="0" applyFont="1" applyAlignment="1">
      <alignment horizontal="left"/>
    </xf>
    <xf numFmtId="0" fontId="1" fillId="0" borderId="3" xfId="0" applyFont="1" applyFill="1" applyBorder="1" applyAlignment="1">
      <alignment horizontal="centerContinuous" vertical="top"/>
    </xf>
    <xf numFmtId="0" fontId="1" fillId="0" borderId="16" xfId="0" applyFont="1" applyFill="1" applyBorder="1" applyAlignment="1">
      <alignment horizontal="centerContinuous" vertical="center" wrapText="1"/>
    </xf>
    <xf numFmtId="0" fontId="1" fillId="0" borderId="17" xfId="0" applyFont="1" applyFill="1" applyBorder="1" applyAlignment="1">
      <alignment horizontal="centerContinuous" vertical="center" wrapText="1"/>
    </xf>
    <xf numFmtId="0" fontId="1" fillId="0" borderId="18" xfId="0" applyFont="1" applyFill="1" applyBorder="1" applyAlignment="1">
      <alignment horizontal="centerContinuous" vertical="center" wrapText="1"/>
    </xf>
    <xf numFmtId="0" fontId="1" fillId="0" borderId="0" xfId="0" applyFont="1" applyBorder="1"/>
    <xf numFmtId="0" fontId="3" fillId="0" borderId="0" xfId="0" applyFont="1" applyBorder="1"/>
    <xf numFmtId="0" fontId="2" fillId="0" borderId="8" xfId="0" applyFont="1" applyBorder="1" applyAlignment="1">
      <alignment wrapText="1"/>
    </xf>
    <xf numFmtId="0" fontId="2" fillId="0" borderId="8" xfId="0" applyFont="1" applyBorder="1" applyAlignment="1"/>
    <xf numFmtId="0" fontId="0" fillId="0" borderId="0" xfId="0" applyBorder="1" applyAlignment="1">
      <alignment horizontal="center" vertical="center"/>
    </xf>
    <xf numFmtId="14" fontId="0" fillId="0" borderId="0" xfId="0" applyNumberFormat="1" applyBorder="1" applyAlignment="1">
      <alignment horizontal="center" vertical="center"/>
    </xf>
    <xf numFmtId="0" fontId="0" fillId="0" borderId="0" xfId="0" applyBorder="1" applyAlignment="1">
      <alignment horizontal="center"/>
    </xf>
    <xf numFmtId="0" fontId="0" fillId="0" borderId="0" xfId="0" applyAlignment="1">
      <alignment horizontal="center"/>
    </xf>
    <xf numFmtId="0" fontId="6" fillId="0" borderId="0" xfId="0" applyFont="1"/>
    <xf numFmtId="0" fontId="6" fillId="0" borderId="0" xfId="0" applyFont="1" applyBorder="1"/>
    <xf numFmtId="164" fontId="1" fillId="0" borderId="2" xfId="0" applyNumberFormat="1" applyFont="1" applyFill="1" applyBorder="1" applyAlignment="1">
      <alignment horizontal="centerContinuous" wrapText="1"/>
    </xf>
    <xf numFmtId="164" fontId="1" fillId="0" borderId="3" xfId="0" applyNumberFormat="1" applyFont="1" applyFill="1" applyBorder="1" applyAlignment="1">
      <alignment horizontal="centerContinuous" wrapText="1"/>
    </xf>
    <xf numFmtId="164" fontId="1" fillId="0" borderId="11" xfId="0" applyNumberFormat="1" applyFont="1" applyFill="1" applyBorder="1" applyAlignment="1">
      <alignment horizontal="centerContinuous" wrapText="1"/>
    </xf>
    <xf numFmtId="0" fontId="1" fillId="0" borderId="10" xfId="0" applyFont="1" applyFill="1" applyBorder="1" applyAlignment="1">
      <alignment horizontal="centerContinuous" wrapText="1"/>
    </xf>
    <xf numFmtId="0" fontId="1" fillId="0" borderId="13" xfId="0" applyFont="1" applyFill="1" applyBorder="1" applyAlignment="1">
      <alignment horizontal="centerContinuous" wrapText="1"/>
    </xf>
    <xf numFmtId="0" fontId="1" fillId="0" borderId="4" xfId="0" applyFont="1" applyFill="1" applyBorder="1" applyAlignment="1">
      <alignment horizontal="centerContinuous" vertical="center" wrapText="1"/>
    </xf>
    <xf numFmtId="0" fontId="2" fillId="0" borderId="15" xfId="0" applyFont="1" applyBorder="1" applyAlignment="1">
      <alignment horizontal="centerContinuous" vertical="center"/>
    </xf>
    <xf numFmtId="0" fontId="2" fillId="0" borderId="13" xfId="0" applyFont="1" applyBorder="1" applyAlignment="1">
      <alignment vertical="center"/>
    </xf>
    <xf numFmtId="0" fontId="2" fillId="0" borderId="19" xfId="0" applyFont="1" applyBorder="1" applyAlignment="1">
      <alignment horizontal="center" vertical="center"/>
    </xf>
    <xf numFmtId="0" fontId="2" fillId="0" borderId="19" xfId="0" applyFont="1" applyBorder="1" applyAlignment="1"/>
    <xf numFmtId="0" fontId="2" fillId="0" borderId="19" xfId="0" applyFont="1" applyBorder="1" applyAlignment="1">
      <alignment wrapText="1"/>
    </xf>
    <xf numFmtId="0" fontId="2" fillId="0" borderId="19" xfId="0" applyFont="1" applyBorder="1" applyAlignment="1">
      <alignment vertical="center"/>
    </xf>
    <xf numFmtId="0" fontId="3" fillId="0" borderId="7" xfId="0" applyFont="1" applyBorder="1" applyAlignment="1">
      <alignment horizontal="right" vertical="center"/>
    </xf>
    <xf numFmtId="3" fontId="3" fillId="0" borderId="7" xfId="0" applyNumberFormat="1" applyFont="1" applyBorder="1" applyAlignment="1">
      <alignment horizontal="right" vertical="center"/>
    </xf>
    <xf numFmtId="0" fontId="7" fillId="0" borderId="0" xfId="0" applyFont="1"/>
    <xf numFmtId="0" fontId="8" fillId="0" borderId="0" xfId="0" applyFont="1" applyBorder="1" applyAlignment="1">
      <alignment vertical="top" wrapText="1"/>
    </xf>
    <xf numFmtId="0" fontId="0" fillId="0" borderId="14" xfId="0" applyBorder="1" applyAlignment="1">
      <alignment vertical="top" wrapText="1"/>
    </xf>
    <xf numFmtId="0" fontId="3" fillId="0" borderId="0" xfId="0" applyFont="1" applyAlignment="1">
      <alignment horizontal="center" vertical="center"/>
    </xf>
    <xf numFmtId="49" fontId="3" fillId="0" borderId="7" xfId="0" applyNumberFormat="1" applyFont="1" applyBorder="1" applyAlignment="1">
      <alignment horizontal="left" vertical="center" wrapText="1"/>
    </xf>
    <xf numFmtId="49" fontId="3" fillId="0" borderId="7" xfId="0" applyNumberFormat="1" applyFont="1" applyBorder="1" applyAlignment="1">
      <alignment horizontal="right" vertical="center" wrapText="1"/>
    </xf>
    <xf numFmtId="0" fontId="1" fillId="0" borderId="7" xfId="0" applyFont="1" applyBorder="1" applyAlignment="1">
      <alignment horizontal="center" vertical="center"/>
    </xf>
    <xf numFmtId="0" fontId="3" fillId="0" borderId="15" xfId="0" applyFont="1" applyBorder="1" applyAlignment="1">
      <alignment vertical="center"/>
    </xf>
    <xf numFmtId="49" fontId="3" fillId="0" borderId="7" xfId="0" applyNumberFormat="1" applyFont="1" applyFill="1" applyBorder="1" applyAlignment="1">
      <alignment horizontal="left" vertical="center" wrapText="1"/>
    </xf>
    <xf numFmtId="0" fontId="3" fillId="0" borderId="7" xfId="0" applyFont="1" applyBorder="1" applyAlignment="1">
      <alignment horizontal="left" vertical="center" wrapText="1"/>
    </xf>
    <xf numFmtId="3" fontId="1" fillId="0" borderId="7" xfId="0" applyNumberFormat="1" applyFont="1" applyBorder="1" applyAlignment="1">
      <alignment horizontal="center" vertical="center"/>
    </xf>
    <xf numFmtId="0" fontId="0" fillId="0" borderId="0" xfId="0" applyBorder="1" applyAlignment="1"/>
    <xf numFmtId="0" fontId="1" fillId="0" borderId="7" xfId="0" applyFont="1" applyFill="1" applyBorder="1" applyAlignment="1">
      <alignment horizontal="center" vertical="center"/>
    </xf>
    <xf numFmtId="0" fontId="3" fillId="0" borderId="21" xfId="0" applyFont="1" applyBorder="1" applyAlignment="1">
      <alignment vertical="center"/>
    </xf>
    <xf numFmtId="49" fontId="3" fillId="0" borderId="22" xfId="0" applyNumberFormat="1" applyFont="1" applyBorder="1" applyAlignment="1">
      <alignment horizontal="left" vertical="center" wrapText="1"/>
    </xf>
    <xf numFmtId="49" fontId="3" fillId="0" borderId="22" xfId="0" applyNumberFormat="1" applyFont="1" applyFill="1" applyBorder="1" applyAlignment="1">
      <alignment horizontal="left" vertical="center" wrapText="1"/>
    </xf>
    <xf numFmtId="49" fontId="3" fillId="0" borderId="22" xfId="0" applyNumberFormat="1" applyFont="1" applyBorder="1" applyAlignment="1">
      <alignment horizontal="right" vertical="center" wrapText="1"/>
    </xf>
    <xf numFmtId="0" fontId="3" fillId="0" borderId="22" xfId="0" applyFont="1" applyBorder="1" applyAlignment="1">
      <alignment horizontal="left" vertical="center" wrapText="1"/>
    </xf>
    <xf numFmtId="3" fontId="3" fillId="0" borderId="22" xfId="0" applyNumberFormat="1" applyFont="1" applyBorder="1" applyAlignment="1">
      <alignment horizontal="right" vertical="center"/>
    </xf>
    <xf numFmtId="0" fontId="1" fillId="0" borderId="22" xfId="0" applyFont="1" applyBorder="1" applyAlignment="1">
      <alignment horizontal="center" vertical="center"/>
    </xf>
    <xf numFmtId="3" fontId="1" fillId="0" borderId="22" xfId="0" applyNumberFormat="1" applyFont="1" applyBorder="1" applyAlignment="1">
      <alignment horizontal="center" vertical="center"/>
    </xf>
    <xf numFmtId="0" fontId="1" fillId="2" borderId="7" xfId="0" applyFont="1" applyFill="1" applyBorder="1" applyAlignment="1">
      <alignment horizontal="center" vertical="center"/>
    </xf>
    <xf numFmtId="0" fontId="1" fillId="2" borderId="7" xfId="0" applyFont="1" applyFill="1" applyBorder="1" applyAlignment="1">
      <alignment horizontal="center" vertical="center" wrapText="1"/>
    </xf>
    <xf numFmtId="0" fontId="1" fillId="2" borderId="22" xfId="0" applyFont="1" applyFill="1" applyBorder="1" applyAlignment="1">
      <alignment horizontal="center" vertical="center"/>
    </xf>
    <xf numFmtId="3" fontId="3" fillId="0" borderId="23" xfId="0" applyNumberFormat="1" applyFont="1" applyBorder="1" applyAlignment="1">
      <alignment horizontal="center" vertical="center"/>
    </xf>
    <xf numFmtId="3" fontId="3" fillId="0" borderId="24" xfId="0" applyNumberFormat="1" applyFont="1" applyBorder="1" applyAlignment="1">
      <alignment horizontal="center" vertical="center"/>
    </xf>
    <xf numFmtId="49" fontId="3" fillId="0" borderId="7" xfId="0" applyNumberFormat="1" applyFont="1" applyBorder="1" applyAlignment="1">
      <alignment horizontal="right" vertical="center"/>
    </xf>
    <xf numFmtId="3" fontId="3" fillId="0" borderId="22" xfId="0" applyNumberFormat="1" applyFont="1" applyBorder="1" applyAlignment="1">
      <alignment horizontal="center" vertical="center"/>
    </xf>
    <xf numFmtId="3" fontId="3" fillId="0" borderId="7" xfId="0" applyNumberFormat="1" applyFont="1" applyBorder="1" applyAlignment="1">
      <alignment horizontal="center" vertical="center"/>
    </xf>
    <xf numFmtId="0" fontId="3" fillId="0" borderId="0" xfId="0" applyFont="1" applyAlignment="1">
      <alignment horizontal="center" vertical="center" wrapText="1"/>
    </xf>
    <xf numFmtId="0" fontId="1" fillId="0" borderId="2" xfId="0" applyFont="1" applyFill="1" applyBorder="1" applyAlignment="1">
      <alignment horizontal="center" vertical="center" wrapText="1"/>
    </xf>
    <xf numFmtId="49" fontId="3" fillId="0" borderId="22" xfId="0" applyNumberFormat="1" applyFont="1" applyBorder="1" applyAlignment="1">
      <alignment horizontal="right" vertical="center"/>
    </xf>
    <xf numFmtId="0" fontId="3" fillId="0" borderId="25" xfId="0" applyFont="1" applyBorder="1" applyAlignment="1">
      <alignment vertical="center"/>
    </xf>
    <xf numFmtId="49" fontId="3" fillId="0" borderId="26" xfId="0" applyNumberFormat="1" applyFont="1" applyBorder="1" applyAlignment="1">
      <alignment horizontal="left" vertical="center" wrapText="1"/>
    </xf>
    <xf numFmtId="49" fontId="3" fillId="0" borderId="26" xfId="0" applyNumberFormat="1" applyFont="1" applyFill="1" applyBorder="1" applyAlignment="1">
      <alignment horizontal="left" vertical="center" wrapText="1"/>
    </xf>
    <xf numFmtId="49" fontId="3" fillId="0" borderId="26" xfId="0" applyNumberFormat="1" applyFont="1" applyBorder="1" applyAlignment="1">
      <alignment horizontal="right" vertical="center" wrapText="1"/>
    </xf>
    <xf numFmtId="0" fontId="3" fillId="0" borderId="26" xfId="0" applyFont="1" applyBorder="1" applyAlignment="1">
      <alignment horizontal="left" vertical="center" wrapText="1"/>
    </xf>
    <xf numFmtId="3" fontId="3" fillId="0" borderId="26" xfId="0" applyNumberFormat="1" applyFont="1" applyBorder="1" applyAlignment="1">
      <alignment horizontal="right" vertical="center"/>
    </xf>
    <xf numFmtId="49" fontId="3" fillId="0" borderId="26" xfId="0" applyNumberFormat="1" applyFont="1" applyBorder="1" applyAlignment="1">
      <alignment horizontal="right" vertical="center"/>
    </xf>
    <xf numFmtId="0" fontId="1" fillId="0" borderId="26" xfId="0" applyFont="1" applyBorder="1" applyAlignment="1">
      <alignment horizontal="center" vertical="center"/>
    </xf>
    <xf numFmtId="0" fontId="1" fillId="2" borderId="26" xfId="0" applyFont="1" applyFill="1" applyBorder="1" applyAlignment="1">
      <alignment horizontal="center" vertical="center"/>
    </xf>
    <xf numFmtId="3" fontId="1" fillId="0" borderId="26" xfId="0" applyNumberFormat="1" applyFont="1" applyBorder="1" applyAlignment="1">
      <alignment horizontal="center" vertical="center"/>
    </xf>
    <xf numFmtId="3" fontId="1" fillId="0" borderId="8" xfId="0" applyNumberFormat="1" applyFont="1" applyBorder="1" applyAlignment="1">
      <alignment horizontal="center" vertical="center"/>
    </xf>
    <xf numFmtId="0" fontId="1" fillId="2" borderId="8" xfId="0" applyFont="1" applyFill="1" applyBorder="1" applyAlignment="1">
      <alignment horizontal="center" vertical="center"/>
    </xf>
    <xf numFmtId="0" fontId="1" fillId="0" borderId="8" xfId="0" applyFont="1" applyBorder="1" applyAlignment="1">
      <alignment horizontal="center" vertical="center"/>
    </xf>
    <xf numFmtId="0" fontId="3" fillId="0" borderId="8" xfId="0" applyFont="1" applyBorder="1" applyAlignment="1">
      <alignment horizontal="right" vertical="center"/>
    </xf>
    <xf numFmtId="3" fontId="3" fillId="0" borderId="8" xfId="0" applyNumberFormat="1" applyFont="1" applyBorder="1" applyAlignment="1">
      <alignment horizontal="right" vertical="center"/>
    </xf>
    <xf numFmtId="0" fontId="3" fillId="0" borderId="8" xfId="0" applyFont="1" applyBorder="1" applyAlignment="1">
      <alignment horizontal="left" vertical="center" wrapText="1"/>
    </xf>
    <xf numFmtId="49" fontId="3" fillId="0" borderId="8" xfId="0" applyNumberFormat="1" applyFont="1" applyBorder="1" applyAlignment="1">
      <alignment horizontal="right" vertical="center" wrapText="1"/>
    </xf>
    <xf numFmtId="49" fontId="3" fillId="0" borderId="8" xfId="0" applyNumberFormat="1" applyFont="1" applyBorder="1" applyAlignment="1">
      <alignment horizontal="left" vertical="center" wrapText="1"/>
    </xf>
    <xf numFmtId="49" fontId="3" fillId="0" borderId="8" xfId="0" applyNumberFormat="1" applyFont="1" applyFill="1" applyBorder="1" applyAlignment="1">
      <alignment horizontal="left" vertical="center" wrapText="1"/>
    </xf>
    <xf numFmtId="3" fontId="1" fillId="0" borderId="27" xfId="0" applyNumberFormat="1" applyFont="1" applyBorder="1" applyAlignment="1">
      <alignment horizontal="center" vertical="center"/>
    </xf>
    <xf numFmtId="0" fontId="3" fillId="0" borderId="27" xfId="0" applyFont="1" applyBorder="1" applyAlignment="1">
      <alignment horizontal="right" vertical="center"/>
    </xf>
    <xf numFmtId="0" fontId="3" fillId="0" borderId="27" xfId="0" applyFont="1" applyBorder="1" applyAlignment="1">
      <alignment horizontal="left" vertical="center" wrapText="1"/>
    </xf>
    <xf numFmtId="49" fontId="3" fillId="0" borderId="27" xfId="0" applyNumberFormat="1" applyFont="1" applyBorder="1" applyAlignment="1">
      <alignment horizontal="right" vertical="center" wrapText="1"/>
    </xf>
    <xf numFmtId="49" fontId="3" fillId="0" borderId="27" xfId="0" applyNumberFormat="1" applyFont="1" applyBorder="1" applyAlignment="1">
      <alignment horizontal="left" vertical="center" wrapText="1"/>
    </xf>
    <xf numFmtId="0" fontId="3" fillId="0" borderId="23" xfId="0" applyFont="1" applyBorder="1" applyAlignment="1">
      <alignment horizontal="center" vertical="center"/>
    </xf>
    <xf numFmtId="0" fontId="3" fillId="0" borderId="23" xfId="0" applyFont="1" applyFill="1" applyBorder="1" applyAlignment="1">
      <alignment horizontal="center" vertical="center"/>
    </xf>
    <xf numFmtId="0" fontId="3" fillId="0" borderId="28" xfId="0" applyFont="1" applyBorder="1" applyAlignment="1">
      <alignment horizontal="center" vertical="center"/>
    </xf>
    <xf numFmtId="165" fontId="4" fillId="0" borderId="0" xfId="0" applyNumberFormat="1" applyFont="1" applyBorder="1" applyAlignment="1">
      <alignment horizontal="right"/>
    </xf>
    <xf numFmtId="165" fontId="5" fillId="0" borderId="0" xfId="0" applyNumberFormat="1" applyFont="1" applyBorder="1" applyAlignment="1">
      <alignment horizontal="center"/>
    </xf>
    <xf numFmtId="3" fontId="0" fillId="0" borderId="0" xfId="0" applyNumberFormat="1" applyBorder="1" applyAlignment="1"/>
    <xf numFmtId="3" fontId="3" fillId="0" borderId="0" xfId="0" applyNumberFormat="1" applyFont="1" applyBorder="1"/>
    <xf numFmtId="0" fontId="3" fillId="0" borderId="29" xfId="0" applyFont="1" applyBorder="1" applyAlignment="1">
      <alignment vertical="center"/>
    </xf>
    <xf numFmtId="49" fontId="3" fillId="0" borderId="20" xfId="0" applyNumberFormat="1" applyFont="1" applyBorder="1" applyAlignment="1">
      <alignment horizontal="left" vertical="center" wrapText="1"/>
    </xf>
    <xf numFmtId="49" fontId="3" fillId="0" borderId="20" xfId="0" applyNumberFormat="1" applyFont="1" applyFill="1" applyBorder="1" applyAlignment="1">
      <alignment horizontal="left" vertical="center" wrapText="1"/>
    </xf>
    <xf numFmtId="49" fontId="3" fillId="0" borderId="20" xfId="0" applyNumberFormat="1" applyFont="1" applyBorder="1" applyAlignment="1">
      <alignment horizontal="right" vertical="center" wrapText="1"/>
    </xf>
    <xf numFmtId="0" fontId="3" fillId="0" borderId="20" xfId="0" applyFont="1" applyBorder="1" applyAlignment="1">
      <alignment horizontal="left" vertical="center" wrapText="1"/>
    </xf>
    <xf numFmtId="3" fontId="3" fillId="0" borderId="20" xfId="0" applyNumberFormat="1" applyFont="1" applyBorder="1" applyAlignment="1">
      <alignment horizontal="right" vertical="center"/>
    </xf>
    <xf numFmtId="0" fontId="3" fillId="0" borderId="20" xfId="0" applyFont="1" applyBorder="1" applyAlignment="1">
      <alignment horizontal="right" vertical="center"/>
    </xf>
    <xf numFmtId="49" fontId="3" fillId="0" borderId="20" xfId="0" applyNumberFormat="1" applyFont="1" applyBorder="1" applyAlignment="1">
      <alignment horizontal="right" vertical="center"/>
    </xf>
    <xf numFmtId="0" fontId="1" fillId="0" borderId="20" xfId="0" applyFont="1" applyBorder="1" applyAlignment="1">
      <alignment horizontal="center" vertical="center"/>
    </xf>
    <xf numFmtId="0" fontId="1" fillId="2" borderId="20" xfId="0" applyFont="1" applyFill="1" applyBorder="1" applyAlignment="1">
      <alignment horizontal="center" vertical="center"/>
    </xf>
    <xf numFmtId="3" fontId="1" fillId="0" borderId="20" xfId="0" applyNumberFormat="1" applyFont="1" applyBorder="1" applyAlignment="1">
      <alignment horizontal="center" vertical="center"/>
    </xf>
    <xf numFmtId="49" fontId="3" fillId="0" borderId="26" xfId="0" applyNumberFormat="1" applyFont="1" applyBorder="1" applyAlignment="1">
      <alignment horizontal="center" vertical="center"/>
    </xf>
    <xf numFmtId="164" fontId="0" fillId="0" borderId="0" xfId="0" applyNumberFormat="1" applyBorder="1" applyAlignment="1">
      <alignment horizontal="center" vertical="center"/>
    </xf>
    <xf numFmtId="3" fontId="3" fillId="0" borderId="30" xfId="0" applyNumberFormat="1" applyFont="1" applyBorder="1" applyAlignment="1">
      <alignment horizontal="right" vertical="center"/>
    </xf>
    <xf numFmtId="3" fontId="3" fillId="0" borderId="31" xfId="0" applyNumberFormat="1" applyFont="1" applyBorder="1" applyAlignment="1">
      <alignment horizontal="right" vertical="center"/>
    </xf>
    <xf numFmtId="3" fontId="3" fillId="0" borderId="32" xfId="0" applyNumberFormat="1" applyFont="1" applyBorder="1" applyAlignment="1">
      <alignment horizontal="right" vertical="center"/>
    </xf>
    <xf numFmtId="3" fontId="3" fillId="0" borderId="33" xfId="0" applyNumberFormat="1" applyFont="1" applyBorder="1" applyAlignment="1">
      <alignment horizontal="right" vertical="center"/>
    </xf>
    <xf numFmtId="49" fontId="3" fillId="0" borderId="34" xfId="0" applyNumberFormat="1" applyFont="1" applyBorder="1" applyAlignment="1">
      <alignment horizontal="center" vertical="center"/>
    </xf>
    <xf numFmtId="0" fontId="3" fillId="0" borderId="20" xfId="0" applyFont="1" applyBorder="1" applyAlignment="1">
      <alignment horizontal="center" vertical="center"/>
    </xf>
    <xf numFmtId="3" fontId="3" fillId="0" borderId="8" xfId="0" applyNumberFormat="1" applyFont="1" applyBorder="1" applyAlignment="1">
      <alignment horizontal="center" vertical="center"/>
    </xf>
    <xf numFmtId="0" fontId="3" fillId="0" borderId="5" xfId="0" applyFont="1" applyBorder="1"/>
    <xf numFmtId="3" fontId="3" fillId="0" borderId="27" xfId="0" applyNumberFormat="1" applyFont="1" applyBorder="1" applyAlignment="1">
      <alignment horizontal="right" vertical="center"/>
    </xf>
    <xf numFmtId="0" fontId="1" fillId="0" borderId="15" xfId="0" applyFont="1" applyBorder="1" applyAlignment="1">
      <alignment horizontal="center" vertical="center" wrapText="1"/>
    </xf>
    <xf numFmtId="0" fontId="1" fillId="0" borderId="6" xfId="0" applyFont="1" applyFill="1" applyBorder="1" applyAlignment="1">
      <alignment horizontal="center" vertical="center" wrapText="1"/>
    </xf>
    <xf numFmtId="0" fontId="1" fillId="0" borderId="9" xfId="0" applyFont="1" applyFill="1" applyBorder="1" applyAlignment="1">
      <alignment horizontal="center" vertical="center" wrapText="1"/>
    </xf>
    <xf numFmtId="0" fontId="1" fillId="0" borderId="12"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11" xfId="0" applyFont="1" applyFill="1" applyBorder="1" applyAlignment="1">
      <alignment horizontal="center" vertical="center" wrapText="1"/>
    </xf>
    <xf numFmtId="0" fontId="0" fillId="0" borderId="0" xfId="0" applyBorder="1" applyAlignment="1">
      <alignment horizontal="center" vertical="center"/>
    </xf>
    <xf numFmtId="164" fontId="0" fillId="0" borderId="0" xfId="0" applyNumberFormat="1" applyBorder="1" applyAlignment="1">
      <alignment horizontal="center" vertical="center"/>
    </xf>
    <xf numFmtId="164" fontId="0" fillId="0" borderId="0" xfId="0" applyNumberFormat="1" applyBorder="1" applyAlignment="1">
      <alignment horizontal="center" vertical="center" wrapText="1"/>
    </xf>
    <xf numFmtId="14" fontId="0" fillId="0" borderId="0" xfId="0" applyNumberFormat="1" applyBorder="1" applyAlignment="1">
      <alignment horizontal="center" vertical="center"/>
    </xf>
  </cellXfs>
  <cellStyles count="1">
    <cellStyle name="Normální" xfId="0" builtinId="0"/>
  </cellStyles>
  <dxfs count="24">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rder>
    </dxf>
    <dxf>
      <border>
        <right style="thin">
          <color indexed="64"/>
        </right>
        <top style="thin">
          <color indexed="64"/>
        </top>
      </border>
    </dxf>
    <dxf>
      <border>
        <left style="thin">
          <color indexed="64"/>
        </left>
        <right style="thin">
          <color indexed="64"/>
        </right>
        <top style="thin">
          <color indexed="64"/>
        </top>
        <bottom style="thin">
          <color indexed="64"/>
        </bottom>
      </border>
    </dxf>
    <dxf>
      <border>
        <bottom style="thin">
          <color indexed="64"/>
        </bottom>
      </border>
    </dxf>
    <dxf>
      <border>
        <left style="thin">
          <color indexed="64"/>
        </left>
      </border>
    </dxf>
    <dxf>
      <border>
        <left style="thin">
          <color indexed="64"/>
        </left>
        <bottom style="thin">
          <color indexed="64"/>
        </bottom>
      </border>
    </dxf>
    <dxf>
      <border>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rder>
    </dxf>
    <dxf>
      <border>
        <right style="thin">
          <color indexed="64"/>
        </right>
        <top style="thin">
          <color indexed="64"/>
        </top>
      </border>
    </dxf>
    <dxf>
      <border>
        <left style="thin">
          <color indexed="64"/>
        </left>
        <right style="thin">
          <color indexed="64"/>
        </right>
        <top style="thin">
          <color indexed="64"/>
        </top>
        <bottom style="thin">
          <color indexed="64"/>
        </bottom>
      </border>
    </dxf>
    <dxf>
      <border>
        <bottom style="thin">
          <color indexed="64"/>
        </bottom>
      </border>
    </dxf>
    <dxf>
      <border>
        <left style="thin">
          <color indexed="64"/>
        </left>
      </border>
    </dxf>
    <dxf>
      <border>
        <left style="thin">
          <color indexed="64"/>
        </left>
        <bottom style="thin">
          <color indexed="64"/>
        </bottom>
      </border>
    </dxf>
    <dxf>
      <border>
        <bottom style="thin">
          <color indexed="64"/>
        </bottom>
      </border>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71"/>
  <sheetViews>
    <sheetView topLeftCell="K1" workbookViewId="0">
      <selection activeCell="U11" sqref="U11"/>
    </sheetView>
  </sheetViews>
  <sheetFormatPr defaultRowHeight="14.4" x14ac:dyDescent="0.3"/>
  <cols>
    <col min="1" max="1" width="4.5546875" customWidth="1"/>
    <col min="2" max="2" width="7.5546875" customWidth="1"/>
    <col min="3" max="7" width="14.44140625" customWidth="1"/>
    <col min="8" max="8" width="14.44140625" hidden="1" customWidth="1"/>
    <col min="9" max="10" width="14.44140625" customWidth="1"/>
    <col min="11" max="11" width="17.88671875" customWidth="1"/>
    <col min="12" max="12" width="24.6640625" customWidth="1"/>
    <col min="13" max="13" width="25.33203125" customWidth="1"/>
    <col min="14" max="14" width="13.33203125" customWidth="1"/>
    <col min="15" max="15" width="13.6640625" customWidth="1"/>
    <col min="16" max="16" width="12.5546875" customWidth="1"/>
    <col min="17" max="17" width="10.5546875" customWidth="1"/>
    <col min="18" max="18" width="9.109375" customWidth="1"/>
    <col min="21" max="21" width="9.109375" customWidth="1"/>
    <col min="22" max="22" width="11" customWidth="1"/>
    <col min="23" max="26" width="9.109375" customWidth="1"/>
    <col min="27" max="27" width="9.109375" hidden="1" customWidth="1"/>
  </cols>
  <sheetData>
    <row r="1" spans="1:27" s="17" customFormat="1" ht="10.5" customHeight="1" x14ac:dyDescent="0.2"/>
    <row r="2" spans="1:27" s="17" customFormat="1" ht="10.5" customHeight="1" x14ac:dyDescent="0.2"/>
    <row r="3" spans="1:27" s="17" customFormat="1" ht="10.5" customHeight="1" x14ac:dyDescent="0.2"/>
    <row r="4" spans="1:27" s="17" customFormat="1" ht="10.5" customHeight="1" x14ac:dyDescent="0.2"/>
    <row r="5" spans="1:27" s="17" customFormat="1" ht="10.5" customHeight="1" x14ac:dyDescent="0.2"/>
    <row r="6" spans="1:27" s="17" customFormat="1" ht="10.5" customHeight="1" x14ac:dyDescent="0.2"/>
    <row r="7" spans="1:27" s="17" customFormat="1" ht="10.5" customHeight="1" thickBot="1" x14ac:dyDescent="0.25"/>
    <row r="8" spans="1:27" s="20" customFormat="1" ht="53.25" customHeight="1" thickBot="1" x14ac:dyDescent="0.25">
      <c r="B8" s="13" t="s">
        <v>0</v>
      </c>
      <c r="C8" s="57" t="s">
        <v>1</v>
      </c>
      <c r="D8" s="18"/>
      <c r="E8" s="18"/>
      <c r="F8" s="18"/>
      <c r="G8" s="18"/>
      <c r="H8" s="18"/>
      <c r="I8" s="18"/>
      <c r="J8" s="18"/>
      <c r="K8" s="15" t="s">
        <v>24</v>
      </c>
      <c r="L8" s="19" t="s">
        <v>27</v>
      </c>
      <c r="M8" s="15" t="s">
        <v>2</v>
      </c>
      <c r="N8" s="11" t="s">
        <v>3</v>
      </c>
      <c r="O8" s="16" t="s">
        <v>4</v>
      </c>
      <c r="P8" s="19"/>
      <c r="Q8" s="16" t="s">
        <v>5</v>
      </c>
      <c r="R8" s="96" t="s">
        <v>6</v>
      </c>
      <c r="S8" s="40" t="s">
        <v>7</v>
      </c>
      <c r="T8" s="41"/>
      <c r="U8" s="41"/>
      <c r="V8" s="39"/>
      <c r="W8" s="155" t="s">
        <v>8</v>
      </c>
      <c r="X8" s="155" t="s">
        <v>556</v>
      </c>
      <c r="Y8" s="152" t="s">
        <v>549</v>
      </c>
      <c r="Z8" s="155" t="s">
        <v>550</v>
      </c>
      <c r="AA8" s="151" t="s">
        <v>546</v>
      </c>
    </row>
    <row r="9" spans="1:27" s="20" customFormat="1" ht="13.5" customHeight="1" x14ac:dyDescent="0.25">
      <c r="B9" s="14"/>
      <c r="C9" s="58" t="s">
        <v>9</v>
      </c>
      <c r="D9" s="21"/>
      <c r="E9" s="21"/>
      <c r="F9" s="21"/>
      <c r="G9" s="45"/>
      <c r="H9" s="44"/>
      <c r="I9" s="22"/>
      <c r="J9" s="22"/>
      <c r="K9" s="12"/>
      <c r="L9" s="23"/>
      <c r="M9" s="12"/>
      <c r="N9" s="12"/>
      <c r="O9" s="24"/>
      <c r="P9" s="25"/>
      <c r="Q9" s="24"/>
      <c r="R9" s="38"/>
      <c r="S9" s="155" t="s">
        <v>10</v>
      </c>
      <c r="T9" s="155" t="s">
        <v>11</v>
      </c>
      <c r="U9" s="155" t="s">
        <v>12</v>
      </c>
      <c r="V9" s="155" t="s">
        <v>13</v>
      </c>
      <c r="W9" s="156"/>
      <c r="X9" s="156"/>
      <c r="Y9" s="153"/>
      <c r="Z9" s="156"/>
      <c r="AA9" s="151"/>
    </row>
    <row r="10" spans="1:27" s="20" customFormat="1" ht="15" customHeight="1" thickBot="1" x14ac:dyDescent="0.3">
      <c r="B10" s="26"/>
      <c r="C10" s="59" t="s">
        <v>14</v>
      </c>
      <c r="D10" s="60" t="s">
        <v>15</v>
      </c>
      <c r="E10" s="60" t="s">
        <v>16</v>
      </c>
      <c r="F10" s="60" t="s">
        <v>17</v>
      </c>
      <c r="G10" s="61" t="s">
        <v>18</v>
      </c>
      <c r="H10" s="62" t="s">
        <v>19</v>
      </c>
      <c r="I10" s="63" t="s">
        <v>20</v>
      </c>
      <c r="J10" s="63" t="s">
        <v>21</v>
      </c>
      <c r="K10" s="27"/>
      <c r="L10" s="28"/>
      <c r="M10" s="27"/>
      <c r="N10" s="27"/>
      <c r="O10" s="29" t="s">
        <v>22</v>
      </c>
      <c r="P10" s="30" t="s">
        <v>23</v>
      </c>
      <c r="Q10" s="29"/>
      <c r="R10" s="31"/>
      <c r="S10" s="157"/>
      <c r="T10" s="157"/>
      <c r="U10" s="157"/>
      <c r="V10" s="157"/>
      <c r="W10" s="157"/>
      <c r="X10" s="157"/>
      <c r="Y10" s="154"/>
      <c r="Z10" s="157"/>
      <c r="AA10" s="151"/>
    </row>
    <row r="11" spans="1:27" s="69" customFormat="1" ht="84.9" customHeight="1" x14ac:dyDescent="0.3">
      <c r="A11" s="69">
        <v>1</v>
      </c>
      <c r="B11" s="73" t="s">
        <v>147</v>
      </c>
      <c r="C11" s="70" t="s">
        <v>148</v>
      </c>
      <c r="D11" s="70" t="s">
        <v>149</v>
      </c>
      <c r="E11" s="74" t="s">
        <v>150</v>
      </c>
      <c r="F11" s="71" t="s">
        <v>151</v>
      </c>
      <c r="G11" s="70" t="s">
        <v>59</v>
      </c>
      <c r="H11" s="70" t="s">
        <v>35</v>
      </c>
      <c r="I11" s="71" t="s">
        <v>152</v>
      </c>
      <c r="J11" s="71" t="s">
        <v>153</v>
      </c>
      <c r="K11" s="75" t="s">
        <v>154</v>
      </c>
      <c r="L11" s="75" t="s">
        <v>155</v>
      </c>
      <c r="M11" s="75" t="s">
        <v>156</v>
      </c>
      <c r="N11" s="65">
        <v>500000</v>
      </c>
      <c r="O11" s="64" t="s">
        <v>41</v>
      </c>
      <c r="P11" s="64" t="s">
        <v>42</v>
      </c>
      <c r="Q11" s="65">
        <v>250000</v>
      </c>
      <c r="R11" s="92" t="s">
        <v>551</v>
      </c>
      <c r="S11" s="72">
        <v>180</v>
      </c>
      <c r="T11" s="89">
        <v>190</v>
      </c>
      <c r="U11" s="76">
        <v>100</v>
      </c>
      <c r="V11" s="76">
        <f t="shared" ref="V11:V42" si="0">SUM(S11:U11)</f>
        <v>470</v>
      </c>
      <c r="W11" s="143">
        <v>250000</v>
      </c>
      <c r="X11" s="84">
        <v>0</v>
      </c>
      <c r="Y11" s="122" t="s">
        <v>548</v>
      </c>
      <c r="Z11" s="93" t="s">
        <v>553</v>
      </c>
      <c r="AA11" s="90">
        <v>148</v>
      </c>
    </row>
    <row r="12" spans="1:27" s="69" customFormat="1" ht="84.9" customHeight="1" x14ac:dyDescent="0.3">
      <c r="A12" s="69">
        <v>2</v>
      </c>
      <c r="B12" s="73" t="s">
        <v>97</v>
      </c>
      <c r="C12" s="70" t="s">
        <v>98</v>
      </c>
      <c r="D12" s="70" t="s">
        <v>99</v>
      </c>
      <c r="E12" s="74" t="s">
        <v>100</v>
      </c>
      <c r="F12" s="71" t="s">
        <v>101</v>
      </c>
      <c r="G12" s="70" t="s">
        <v>91</v>
      </c>
      <c r="H12" s="70" t="s">
        <v>35</v>
      </c>
      <c r="I12" s="71" t="s">
        <v>102</v>
      </c>
      <c r="J12" s="71" t="s">
        <v>103</v>
      </c>
      <c r="K12" s="75" t="s">
        <v>104</v>
      </c>
      <c r="L12" s="75" t="s">
        <v>105</v>
      </c>
      <c r="M12" s="75" t="s">
        <v>106</v>
      </c>
      <c r="N12" s="65">
        <v>265800</v>
      </c>
      <c r="O12" s="64" t="s">
        <v>41</v>
      </c>
      <c r="P12" s="64" t="s">
        <v>42</v>
      </c>
      <c r="Q12" s="65">
        <v>132900</v>
      </c>
      <c r="R12" s="92" t="s">
        <v>551</v>
      </c>
      <c r="S12" s="72">
        <v>160</v>
      </c>
      <c r="T12" s="87">
        <v>190</v>
      </c>
      <c r="U12" s="76">
        <v>100</v>
      </c>
      <c r="V12" s="76">
        <f t="shared" si="0"/>
        <v>450</v>
      </c>
      <c r="W12" s="143">
        <v>132900</v>
      </c>
      <c r="X12" s="65">
        <v>0</v>
      </c>
      <c r="Y12" s="122" t="s">
        <v>548</v>
      </c>
      <c r="Z12" s="94" t="s">
        <v>553</v>
      </c>
      <c r="AA12" s="90">
        <v>195</v>
      </c>
    </row>
    <row r="13" spans="1:27" s="69" customFormat="1" ht="84.9" customHeight="1" x14ac:dyDescent="0.3">
      <c r="A13" s="69">
        <v>3</v>
      </c>
      <c r="B13" s="73" t="s">
        <v>29</v>
      </c>
      <c r="C13" s="70" t="s">
        <v>30</v>
      </c>
      <c r="D13" s="70" t="s">
        <v>31</v>
      </c>
      <c r="E13" s="74" t="s">
        <v>32</v>
      </c>
      <c r="F13" s="71" t="s">
        <v>33</v>
      </c>
      <c r="G13" s="70" t="s">
        <v>34</v>
      </c>
      <c r="H13" s="70" t="s">
        <v>35</v>
      </c>
      <c r="I13" s="71" t="s">
        <v>36</v>
      </c>
      <c r="J13" s="71" t="s">
        <v>37</v>
      </c>
      <c r="K13" s="75" t="s">
        <v>38</v>
      </c>
      <c r="L13" s="75" t="s">
        <v>39</v>
      </c>
      <c r="M13" s="75" t="s">
        <v>40</v>
      </c>
      <c r="N13" s="65">
        <v>600000</v>
      </c>
      <c r="O13" s="64" t="s">
        <v>41</v>
      </c>
      <c r="P13" s="64" t="s">
        <v>42</v>
      </c>
      <c r="Q13" s="65">
        <v>300000</v>
      </c>
      <c r="R13" s="92" t="s">
        <v>551</v>
      </c>
      <c r="S13" s="72">
        <v>160</v>
      </c>
      <c r="T13" s="87">
        <v>190</v>
      </c>
      <c r="U13" s="76">
        <v>100</v>
      </c>
      <c r="V13" s="76">
        <f t="shared" si="0"/>
        <v>450</v>
      </c>
      <c r="W13" s="143">
        <v>300000</v>
      </c>
      <c r="X13" s="65">
        <v>0</v>
      </c>
      <c r="Y13" s="122" t="s">
        <v>548</v>
      </c>
      <c r="Z13" s="94" t="s">
        <v>553</v>
      </c>
      <c r="AA13" s="90">
        <v>197</v>
      </c>
    </row>
    <row r="14" spans="1:27" s="69" customFormat="1" ht="84.9" customHeight="1" x14ac:dyDescent="0.3">
      <c r="A14" s="69">
        <v>4</v>
      </c>
      <c r="B14" s="73" t="s">
        <v>264</v>
      </c>
      <c r="C14" s="70" t="s">
        <v>265</v>
      </c>
      <c r="D14" s="70" t="s">
        <v>266</v>
      </c>
      <c r="E14" s="74" t="s">
        <v>267</v>
      </c>
      <c r="F14" s="71" t="s">
        <v>268</v>
      </c>
      <c r="G14" s="70" t="s">
        <v>59</v>
      </c>
      <c r="H14" s="70" t="s">
        <v>35</v>
      </c>
      <c r="I14" s="71" t="s">
        <v>269</v>
      </c>
      <c r="J14" s="71" t="s">
        <v>270</v>
      </c>
      <c r="K14" s="75" t="s">
        <v>271</v>
      </c>
      <c r="L14" s="75" t="s">
        <v>272</v>
      </c>
      <c r="M14" s="75" t="s">
        <v>273</v>
      </c>
      <c r="N14" s="65">
        <v>600000</v>
      </c>
      <c r="O14" s="64" t="s">
        <v>41</v>
      </c>
      <c r="P14" s="64" t="s">
        <v>42</v>
      </c>
      <c r="Q14" s="65">
        <v>300000</v>
      </c>
      <c r="R14" s="92" t="s">
        <v>551</v>
      </c>
      <c r="S14" s="72">
        <v>160</v>
      </c>
      <c r="T14" s="87">
        <v>190</v>
      </c>
      <c r="U14" s="76">
        <v>100</v>
      </c>
      <c r="V14" s="76">
        <f t="shared" si="0"/>
        <v>450</v>
      </c>
      <c r="W14" s="143">
        <v>300000</v>
      </c>
      <c r="X14" s="65">
        <v>0</v>
      </c>
      <c r="Y14" s="122" t="s">
        <v>548</v>
      </c>
      <c r="Z14" s="94" t="s">
        <v>553</v>
      </c>
      <c r="AA14" s="90">
        <v>203</v>
      </c>
    </row>
    <row r="15" spans="1:27" s="69" customFormat="1" ht="84.9" customHeight="1" x14ac:dyDescent="0.3">
      <c r="A15" s="69">
        <v>5</v>
      </c>
      <c r="B15" s="73" t="s">
        <v>274</v>
      </c>
      <c r="C15" s="70" t="s">
        <v>275</v>
      </c>
      <c r="D15" s="70" t="s">
        <v>276</v>
      </c>
      <c r="E15" s="74" t="s">
        <v>277</v>
      </c>
      <c r="F15" s="71" t="s">
        <v>278</v>
      </c>
      <c r="G15" s="70" t="s">
        <v>48</v>
      </c>
      <c r="H15" s="70" t="s">
        <v>35</v>
      </c>
      <c r="I15" s="71" t="s">
        <v>279</v>
      </c>
      <c r="J15" s="71" t="s">
        <v>280</v>
      </c>
      <c r="K15" s="75" t="s">
        <v>281</v>
      </c>
      <c r="L15" s="75" t="s">
        <v>282</v>
      </c>
      <c r="M15" s="75" t="s">
        <v>273</v>
      </c>
      <c r="N15" s="65">
        <v>250000</v>
      </c>
      <c r="O15" s="64" t="s">
        <v>41</v>
      </c>
      <c r="P15" s="64" t="s">
        <v>42</v>
      </c>
      <c r="Q15" s="65">
        <v>125000</v>
      </c>
      <c r="R15" s="92" t="s">
        <v>551</v>
      </c>
      <c r="S15" s="72">
        <v>160</v>
      </c>
      <c r="T15" s="87">
        <v>190</v>
      </c>
      <c r="U15" s="76">
        <v>100</v>
      </c>
      <c r="V15" s="76">
        <f t="shared" si="0"/>
        <v>450</v>
      </c>
      <c r="W15" s="143">
        <v>125000</v>
      </c>
      <c r="X15" s="65">
        <v>0</v>
      </c>
      <c r="Y15" s="122" t="s">
        <v>548</v>
      </c>
      <c r="Z15" s="94" t="s">
        <v>553</v>
      </c>
      <c r="AA15" s="90">
        <v>281</v>
      </c>
    </row>
    <row r="16" spans="1:27" s="69" customFormat="1" ht="84.9" customHeight="1" x14ac:dyDescent="0.3">
      <c r="A16" s="69">
        <v>6</v>
      </c>
      <c r="B16" s="73" t="s">
        <v>500</v>
      </c>
      <c r="C16" s="70" t="s">
        <v>501</v>
      </c>
      <c r="D16" s="70" t="s">
        <v>502</v>
      </c>
      <c r="E16" s="74" t="s">
        <v>503</v>
      </c>
      <c r="F16" s="71" t="s">
        <v>69</v>
      </c>
      <c r="G16" s="70" t="s">
        <v>34</v>
      </c>
      <c r="H16" s="70" t="s">
        <v>35</v>
      </c>
      <c r="I16" s="71" t="s">
        <v>504</v>
      </c>
      <c r="J16" s="71" t="s">
        <v>505</v>
      </c>
      <c r="K16" s="75" t="s">
        <v>506</v>
      </c>
      <c r="L16" s="75" t="s">
        <v>507</v>
      </c>
      <c r="M16" s="75" t="s">
        <v>508</v>
      </c>
      <c r="N16" s="65">
        <v>170610</v>
      </c>
      <c r="O16" s="64" t="s">
        <v>41</v>
      </c>
      <c r="P16" s="64" t="s">
        <v>42</v>
      </c>
      <c r="Q16" s="65">
        <v>85305</v>
      </c>
      <c r="R16" s="92" t="s">
        <v>551</v>
      </c>
      <c r="S16" s="72">
        <v>180</v>
      </c>
      <c r="T16" s="87">
        <v>160</v>
      </c>
      <c r="U16" s="76">
        <v>100</v>
      </c>
      <c r="V16" s="76">
        <f t="shared" si="0"/>
        <v>440</v>
      </c>
      <c r="W16" s="143">
        <v>85305</v>
      </c>
      <c r="X16" s="65">
        <v>0</v>
      </c>
      <c r="Y16" s="122" t="s">
        <v>548</v>
      </c>
      <c r="Z16" s="94" t="s">
        <v>553</v>
      </c>
      <c r="AA16" s="90">
        <v>168</v>
      </c>
    </row>
    <row r="17" spans="1:28" s="69" customFormat="1" ht="84.9" customHeight="1" x14ac:dyDescent="0.3">
      <c r="A17" s="69">
        <v>7</v>
      </c>
      <c r="B17" s="73" t="s">
        <v>366</v>
      </c>
      <c r="C17" s="70" t="s">
        <v>367</v>
      </c>
      <c r="D17" s="70" t="s">
        <v>368</v>
      </c>
      <c r="E17" s="74" t="s">
        <v>369</v>
      </c>
      <c r="F17" s="71" t="s">
        <v>69</v>
      </c>
      <c r="G17" s="70" t="s">
        <v>34</v>
      </c>
      <c r="H17" s="70" t="s">
        <v>35</v>
      </c>
      <c r="I17" s="71" t="s">
        <v>370</v>
      </c>
      <c r="J17" s="71" t="s">
        <v>371</v>
      </c>
      <c r="K17" s="75" t="s">
        <v>372</v>
      </c>
      <c r="L17" s="75" t="s">
        <v>373</v>
      </c>
      <c r="M17" s="75" t="s">
        <v>374</v>
      </c>
      <c r="N17" s="65">
        <v>150000</v>
      </c>
      <c r="O17" s="64" t="s">
        <v>41</v>
      </c>
      <c r="P17" s="64" t="s">
        <v>42</v>
      </c>
      <c r="Q17" s="65">
        <v>75000</v>
      </c>
      <c r="R17" s="92" t="s">
        <v>551</v>
      </c>
      <c r="S17" s="72">
        <v>140</v>
      </c>
      <c r="T17" s="87">
        <v>200</v>
      </c>
      <c r="U17" s="76">
        <v>100</v>
      </c>
      <c r="V17" s="76">
        <f t="shared" si="0"/>
        <v>440</v>
      </c>
      <c r="W17" s="143">
        <v>75000</v>
      </c>
      <c r="X17" s="65">
        <v>0</v>
      </c>
      <c r="Y17" s="122" t="s">
        <v>548</v>
      </c>
      <c r="Z17" s="94" t="s">
        <v>553</v>
      </c>
      <c r="AA17" s="90">
        <v>285</v>
      </c>
    </row>
    <row r="18" spans="1:28" s="69" customFormat="1" ht="84.9" customHeight="1" x14ac:dyDescent="0.3">
      <c r="A18" s="69">
        <v>8</v>
      </c>
      <c r="B18" s="73" t="s">
        <v>526</v>
      </c>
      <c r="C18" s="70" t="s">
        <v>527</v>
      </c>
      <c r="D18" s="70" t="s">
        <v>528</v>
      </c>
      <c r="E18" s="74" t="s">
        <v>529</v>
      </c>
      <c r="F18" s="71" t="s">
        <v>278</v>
      </c>
      <c r="G18" s="70" t="s">
        <v>530</v>
      </c>
      <c r="H18" s="70" t="s">
        <v>35</v>
      </c>
      <c r="I18" s="71" t="s">
        <v>531</v>
      </c>
      <c r="J18" s="71" t="s">
        <v>532</v>
      </c>
      <c r="K18" s="75" t="s">
        <v>533</v>
      </c>
      <c r="L18" s="75" t="s">
        <v>534</v>
      </c>
      <c r="M18" s="75" t="s">
        <v>535</v>
      </c>
      <c r="N18" s="65">
        <v>1800000</v>
      </c>
      <c r="O18" s="64" t="s">
        <v>41</v>
      </c>
      <c r="P18" s="64" t="s">
        <v>42</v>
      </c>
      <c r="Q18" s="65">
        <v>300000</v>
      </c>
      <c r="R18" s="92" t="s">
        <v>551</v>
      </c>
      <c r="S18" s="72">
        <v>180</v>
      </c>
      <c r="T18" s="87">
        <v>150</v>
      </c>
      <c r="U18" s="76">
        <v>100</v>
      </c>
      <c r="V18" s="76">
        <f t="shared" si="0"/>
        <v>430</v>
      </c>
      <c r="W18" s="143">
        <v>300000</v>
      </c>
      <c r="X18" s="65">
        <v>0</v>
      </c>
      <c r="Y18" s="122" t="s">
        <v>548</v>
      </c>
      <c r="Z18" s="94" t="s">
        <v>553</v>
      </c>
      <c r="AA18" s="90">
        <v>160</v>
      </c>
    </row>
    <row r="19" spans="1:28" s="69" customFormat="1" ht="84.9" customHeight="1" x14ac:dyDescent="0.3">
      <c r="A19" s="69">
        <v>9</v>
      </c>
      <c r="B19" s="73" t="s">
        <v>321</v>
      </c>
      <c r="C19" s="70" t="s">
        <v>322</v>
      </c>
      <c r="D19" s="70" t="s">
        <v>323</v>
      </c>
      <c r="E19" s="74" t="s">
        <v>324</v>
      </c>
      <c r="F19" s="71" t="s">
        <v>90</v>
      </c>
      <c r="G19" s="70" t="s">
        <v>91</v>
      </c>
      <c r="H19" s="70" t="s">
        <v>35</v>
      </c>
      <c r="I19" s="71" t="s">
        <v>325</v>
      </c>
      <c r="J19" s="71" t="s">
        <v>326</v>
      </c>
      <c r="K19" s="75" t="s">
        <v>327</v>
      </c>
      <c r="L19" s="75" t="s">
        <v>194</v>
      </c>
      <c r="M19" s="75" t="s">
        <v>328</v>
      </c>
      <c r="N19" s="65">
        <v>290000</v>
      </c>
      <c r="O19" s="64" t="s">
        <v>41</v>
      </c>
      <c r="P19" s="64" t="s">
        <v>42</v>
      </c>
      <c r="Q19" s="65">
        <v>145000</v>
      </c>
      <c r="R19" s="92" t="s">
        <v>551</v>
      </c>
      <c r="S19" s="72">
        <v>140</v>
      </c>
      <c r="T19" s="87">
        <v>190</v>
      </c>
      <c r="U19" s="76">
        <v>100</v>
      </c>
      <c r="V19" s="76">
        <f t="shared" si="0"/>
        <v>430</v>
      </c>
      <c r="W19" s="143">
        <v>145000</v>
      </c>
      <c r="X19" s="65">
        <v>0</v>
      </c>
      <c r="Y19" s="122" t="s">
        <v>548</v>
      </c>
      <c r="Z19" s="94" t="s">
        <v>553</v>
      </c>
      <c r="AA19" s="90">
        <v>208</v>
      </c>
    </row>
    <row r="20" spans="1:28" s="69" customFormat="1" ht="84.9" customHeight="1" x14ac:dyDescent="0.3">
      <c r="A20" s="69">
        <v>10</v>
      </c>
      <c r="B20" s="73" t="s">
        <v>518</v>
      </c>
      <c r="C20" s="70" t="s">
        <v>519</v>
      </c>
      <c r="D20" s="70" t="s">
        <v>520</v>
      </c>
      <c r="E20" s="74" t="s">
        <v>521</v>
      </c>
      <c r="F20" s="71" t="s">
        <v>210</v>
      </c>
      <c r="G20" s="70" t="s">
        <v>34</v>
      </c>
      <c r="H20" s="70" t="s">
        <v>35</v>
      </c>
      <c r="I20" s="71" t="s">
        <v>522</v>
      </c>
      <c r="J20" s="71" t="s">
        <v>523</v>
      </c>
      <c r="K20" s="75" t="s">
        <v>524</v>
      </c>
      <c r="L20" s="75" t="s">
        <v>525</v>
      </c>
      <c r="M20" s="75" t="s">
        <v>547</v>
      </c>
      <c r="N20" s="65">
        <v>450000</v>
      </c>
      <c r="O20" s="64" t="s">
        <v>41</v>
      </c>
      <c r="P20" s="64" t="s">
        <v>42</v>
      </c>
      <c r="Q20" s="65">
        <v>220000</v>
      </c>
      <c r="R20" s="92" t="s">
        <v>551</v>
      </c>
      <c r="S20" s="72">
        <v>140</v>
      </c>
      <c r="T20" s="87">
        <v>190</v>
      </c>
      <c r="U20" s="76">
        <v>100</v>
      </c>
      <c r="V20" s="76">
        <f t="shared" si="0"/>
        <v>430</v>
      </c>
      <c r="W20" s="143">
        <v>220000</v>
      </c>
      <c r="X20" s="65">
        <v>0</v>
      </c>
      <c r="Y20" s="123" t="s">
        <v>548</v>
      </c>
      <c r="Z20" s="94" t="s">
        <v>553</v>
      </c>
      <c r="AA20" s="90">
        <v>210</v>
      </c>
    </row>
    <row r="21" spans="1:28" s="69" customFormat="1" ht="84.9" customHeight="1" x14ac:dyDescent="0.3">
      <c r="A21" s="69">
        <v>11</v>
      </c>
      <c r="B21" s="73" t="s">
        <v>375</v>
      </c>
      <c r="C21" s="70" t="s">
        <v>376</v>
      </c>
      <c r="D21" s="70" t="s">
        <v>377</v>
      </c>
      <c r="E21" s="74" t="s">
        <v>378</v>
      </c>
      <c r="F21" s="71" t="s">
        <v>220</v>
      </c>
      <c r="G21" s="70" t="s">
        <v>48</v>
      </c>
      <c r="H21" s="70" t="s">
        <v>35</v>
      </c>
      <c r="I21" s="71" t="s">
        <v>379</v>
      </c>
      <c r="J21" s="71" t="s">
        <v>380</v>
      </c>
      <c r="K21" s="75" t="s">
        <v>381</v>
      </c>
      <c r="L21" s="75" t="s">
        <v>382</v>
      </c>
      <c r="M21" s="75" t="s">
        <v>383</v>
      </c>
      <c r="N21" s="65">
        <v>586000</v>
      </c>
      <c r="O21" s="64" t="s">
        <v>41</v>
      </c>
      <c r="P21" s="64" t="s">
        <v>42</v>
      </c>
      <c r="Q21" s="65">
        <v>293000</v>
      </c>
      <c r="R21" s="92" t="s">
        <v>551</v>
      </c>
      <c r="S21" s="72">
        <v>110</v>
      </c>
      <c r="T21" s="87">
        <v>170</v>
      </c>
      <c r="U21" s="76">
        <v>150</v>
      </c>
      <c r="V21" s="76">
        <f t="shared" si="0"/>
        <v>430</v>
      </c>
      <c r="W21" s="143">
        <v>293000</v>
      </c>
      <c r="X21" s="65">
        <v>0</v>
      </c>
      <c r="Y21" s="122" t="s">
        <v>548</v>
      </c>
      <c r="Z21" s="94" t="s">
        <v>553</v>
      </c>
      <c r="AA21" s="90">
        <v>220</v>
      </c>
    </row>
    <row r="22" spans="1:28" s="69" customFormat="1" ht="84.9" customHeight="1" x14ac:dyDescent="0.3">
      <c r="A22" s="69">
        <v>12</v>
      </c>
      <c r="B22" s="73" t="s">
        <v>75</v>
      </c>
      <c r="C22" s="70" t="s">
        <v>76</v>
      </c>
      <c r="D22" s="70" t="s">
        <v>77</v>
      </c>
      <c r="E22" s="74" t="s">
        <v>78</v>
      </c>
      <c r="F22" s="71" t="s">
        <v>79</v>
      </c>
      <c r="G22" s="70" t="s">
        <v>48</v>
      </c>
      <c r="H22" s="70" t="s">
        <v>35</v>
      </c>
      <c r="I22" s="71" t="s">
        <v>80</v>
      </c>
      <c r="J22" s="71" t="s">
        <v>81</v>
      </c>
      <c r="K22" s="75" t="s">
        <v>82</v>
      </c>
      <c r="L22" s="75" t="s">
        <v>83</v>
      </c>
      <c r="M22" s="75" t="s">
        <v>84</v>
      </c>
      <c r="N22" s="65">
        <v>100000</v>
      </c>
      <c r="O22" s="64" t="s">
        <v>41</v>
      </c>
      <c r="P22" s="64" t="s">
        <v>85</v>
      </c>
      <c r="Q22" s="65">
        <v>50000</v>
      </c>
      <c r="R22" s="92" t="s">
        <v>551</v>
      </c>
      <c r="S22" s="72">
        <v>180</v>
      </c>
      <c r="T22" s="87">
        <v>140</v>
      </c>
      <c r="U22" s="76">
        <v>100</v>
      </c>
      <c r="V22" s="76">
        <f t="shared" si="0"/>
        <v>420</v>
      </c>
      <c r="W22" s="143">
        <v>50000</v>
      </c>
      <c r="X22" s="65">
        <v>0</v>
      </c>
      <c r="Y22" s="122" t="s">
        <v>552</v>
      </c>
      <c r="Z22" s="94" t="s">
        <v>553</v>
      </c>
      <c r="AA22" s="90">
        <v>190</v>
      </c>
    </row>
    <row r="23" spans="1:28" s="69" customFormat="1" ht="84.9" customHeight="1" x14ac:dyDescent="0.3">
      <c r="A23" s="69">
        <v>13</v>
      </c>
      <c r="B23" s="73" t="s">
        <v>384</v>
      </c>
      <c r="C23" s="70" t="s">
        <v>385</v>
      </c>
      <c r="D23" s="70" t="s">
        <v>386</v>
      </c>
      <c r="E23" s="74" t="s">
        <v>387</v>
      </c>
      <c r="F23" s="71" t="s">
        <v>181</v>
      </c>
      <c r="G23" s="70" t="s">
        <v>91</v>
      </c>
      <c r="H23" s="70" t="s">
        <v>35</v>
      </c>
      <c r="I23" s="71" t="s">
        <v>388</v>
      </c>
      <c r="J23" s="71" t="s">
        <v>389</v>
      </c>
      <c r="K23" s="75" t="s">
        <v>390</v>
      </c>
      <c r="L23" s="75" t="s">
        <v>391</v>
      </c>
      <c r="M23" s="75" t="s">
        <v>392</v>
      </c>
      <c r="N23" s="65">
        <v>241758</v>
      </c>
      <c r="O23" s="64" t="s">
        <v>41</v>
      </c>
      <c r="P23" s="64" t="s">
        <v>42</v>
      </c>
      <c r="Q23" s="65">
        <v>120879</v>
      </c>
      <c r="R23" s="92" t="s">
        <v>551</v>
      </c>
      <c r="S23" s="72">
        <v>160</v>
      </c>
      <c r="T23" s="87">
        <v>160</v>
      </c>
      <c r="U23" s="76">
        <v>100</v>
      </c>
      <c r="V23" s="76">
        <f t="shared" si="0"/>
        <v>420</v>
      </c>
      <c r="W23" s="143">
        <v>120879</v>
      </c>
      <c r="X23" s="65">
        <v>0</v>
      </c>
      <c r="Y23" s="122" t="s">
        <v>548</v>
      </c>
      <c r="Z23" s="94" t="s">
        <v>553</v>
      </c>
      <c r="AA23" s="90">
        <v>207</v>
      </c>
    </row>
    <row r="24" spans="1:28" s="69" customFormat="1" ht="84.9" customHeight="1" x14ac:dyDescent="0.3">
      <c r="A24" s="69">
        <v>14</v>
      </c>
      <c r="B24" s="73" t="s">
        <v>423</v>
      </c>
      <c r="C24" s="70" t="s">
        <v>424</v>
      </c>
      <c r="D24" s="70" t="s">
        <v>425</v>
      </c>
      <c r="E24" s="74" t="s">
        <v>426</v>
      </c>
      <c r="F24" s="71" t="s">
        <v>427</v>
      </c>
      <c r="G24" s="70" t="s">
        <v>34</v>
      </c>
      <c r="H24" s="70" t="s">
        <v>35</v>
      </c>
      <c r="I24" s="71" t="s">
        <v>428</v>
      </c>
      <c r="J24" s="71" t="s">
        <v>429</v>
      </c>
      <c r="K24" s="75" t="s">
        <v>430</v>
      </c>
      <c r="L24" s="75" t="s">
        <v>431</v>
      </c>
      <c r="M24" s="75" t="s">
        <v>432</v>
      </c>
      <c r="N24" s="65">
        <v>250000</v>
      </c>
      <c r="O24" s="64" t="s">
        <v>41</v>
      </c>
      <c r="P24" s="64" t="s">
        <v>42</v>
      </c>
      <c r="Q24" s="65">
        <v>125000</v>
      </c>
      <c r="R24" s="92" t="s">
        <v>551</v>
      </c>
      <c r="S24" s="72">
        <v>160</v>
      </c>
      <c r="T24" s="87">
        <v>160</v>
      </c>
      <c r="U24" s="76">
        <v>100</v>
      </c>
      <c r="V24" s="76">
        <f t="shared" si="0"/>
        <v>420</v>
      </c>
      <c r="W24" s="143">
        <v>125000</v>
      </c>
      <c r="X24" s="65">
        <v>0</v>
      </c>
      <c r="Y24" s="122" t="s">
        <v>548</v>
      </c>
      <c r="Z24" s="94" t="s">
        <v>554</v>
      </c>
      <c r="AA24" s="90">
        <v>237</v>
      </c>
      <c r="AB24" s="95"/>
    </row>
    <row r="25" spans="1:28" s="69" customFormat="1" ht="84.9" customHeight="1" x14ac:dyDescent="0.3">
      <c r="A25" s="69">
        <v>15</v>
      </c>
      <c r="B25" s="73" t="s">
        <v>206</v>
      </c>
      <c r="C25" s="70" t="s">
        <v>207</v>
      </c>
      <c r="D25" s="70" t="s">
        <v>208</v>
      </c>
      <c r="E25" s="74" t="s">
        <v>209</v>
      </c>
      <c r="F25" s="71" t="s">
        <v>210</v>
      </c>
      <c r="G25" s="70" t="s">
        <v>34</v>
      </c>
      <c r="H25" s="70" t="s">
        <v>35</v>
      </c>
      <c r="I25" s="71" t="s">
        <v>211</v>
      </c>
      <c r="J25" s="71" t="s">
        <v>212</v>
      </c>
      <c r="K25" s="75" t="s">
        <v>213</v>
      </c>
      <c r="L25" s="75" t="s">
        <v>214</v>
      </c>
      <c r="M25" s="75" t="s">
        <v>215</v>
      </c>
      <c r="N25" s="65">
        <v>220000</v>
      </c>
      <c r="O25" s="64" t="s">
        <v>41</v>
      </c>
      <c r="P25" s="64" t="s">
        <v>42</v>
      </c>
      <c r="Q25" s="65">
        <v>110000</v>
      </c>
      <c r="R25" s="92" t="s">
        <v>551</v>
      </c>
      <c r="S25" s="72">
        <v>120</v>
      </c>
      <c r="T25" s="87">
        <v>150</v>
      </c>
      <c r="U25" s="76">
        <v>150</v>
      </c>
      <c r="V25" s="76">
        <f t="shared" si="0"/>
        <v>420</v>
      </c>
      <c r="W25" s="143">
        <v>110000</v>
      </c>
      <c r="X25" s="65">
        <v>0</v>
      </c>
      <c r="Y25" s="122" t="s">
        <v>548</v>
      </c>
      <c r="Z25" s="94" t="s">
        <v>553</v>
      </c>
      <c r="AA25" s="90">
        <v>436</v>
      </c>
    </row>
    <row r="26" spans="1:28" s="69" customFormat="1" ht="84.9" customHeight="1" x14ac:dyDescent="0.3">
      <c r="A26" s="69">
        <v>16</v>
      </c>
      <c r="B26" s="73" t="s">
        <v>491</v>
      </c>
      <c r="C26" s="70" t="s">
        <v>492</v>
      </c>
      <c r="D26" s="70" t="s">
        <v>493</v>
      </c>
      <c r="E26" s="74" t="s">
        <v>494</v>
      </c>
      <c r="F26" s="71" t="s">
        <v>161</v>
      </c>
      <c r="G26" s="70" t="s">
        <v>59</v>
      </c>
      <c r="H26" s="70" t="s">
        <v>35</v>
      </c>
      <c r="I26" s="71" t="s">
        <v>495</v>
      </c>
      <c r="J26" s="71" t="s">
        <v>496</v>
      </c>
      <c r="K26" s="75" t="s">
        <v>497</v>
      </c>
      <c r="L26" s="75" t="s">
        <v>498</v>
      </c>
      <c r="M26" s="75" t="s">
        <v>499</v>
      </c>
      <c r="N26" s="65">
        <v>500000</v>
      </c>
      <c r="O26" s="64" t="s">
        <v>41</v>
      </c>
      <c r="P26" s="64" t="s">
        <v>42</v>
      </c>
      <c r="Q26" s="65">
        <v>250000</v>
      </c>
      <c r="R26" s="92" t="s">
        <v>551</v>
      </c>
      <c r="S26" s="78">
        <v>150</v>
      </c>
      <c r="T26" s="88">
        <v>160</v>
      </c>
      <c r="U26" s="76">
        <v>100</v>
      </c>
      <c r="V26" s="76">
        <f t="shared" si="0"/>
        <v>410</v>
      </c>
      <c r="W26" s="143">
        <v>250000</v>
      </c>
      <c r="X26" s="65">
        <v>0</v>
      </c>
      <c r="Y26" s="123" t="s">
        <v>548</v>
      </c>
      <c r="Z26" s="94" t="s">
        <v>553</v>
      </c>
      <c r="AA26" s="90">
        <v>87</v>
      </c>
    </row>
    <row r="27" spans="1:28" s="69" customFormat="1" ht="84.9" customHeight="1" x14ac:dyDescent="0.3">
      <c r="A27" s="69">
        <v>17</v>
      </c>
      <c r="B27" s="73" t="s">
        <v>157</v>
      </c>
      <c r="C27" s="70" t="s">
        <v>158</v>
      </c>
      <c r="D27" s="70" t="s">
        <v>159</v>
      </c>
      <c r="E27" s="74" t="s">
        <v>160</v>
      </c>
      <c r="F27" s="71" t="s">
        <v>161</v>
      </c>
      <c r="G27" s="70" t="s">
        <v>59</v>
      </c>
      <c r="H27" s="70" t="s">
        <v>35</v>
      </c>
      <c r="I27" s="71" t="s">
        <v>162</v>
      </c>
      <c r="J27" s="71" t="s">
        <v>163</v>
      </c>
      <c r="K27" s="75" t="s">
        <v>164</v>
      </c>
      <c r="L27" s="75" t="s">
        <v>165</v>
      </c>
      <c r="M27" s="75" t="s">
        <v>166</v>
      </c>
      <c r="N27" s="65">
        <v>350000</v>
      </c>
      <c r="O27" s="64" t="s">
        <v>41</v>
      </c>
      <c r="P27" s="64" t="s">
        <v>42</v>
      </c>
      <c r="Q27" s="65">
        <v>175000</v>
      </c>
      <c r="R27" s="92" t="s">
        <v>551</v>
      </c>
      <c r="S27" s="72">
        <v>110</v>
      </c>
      <c r="T27" s="87">
        <v>150</v>
      </c>
      <c r="U27" s="76">
        <v>150</v>
      </c>
      <c r="V27" s="76">
        <f t="shared" si="0"/>
        <v>410</v>
      </c>
      <c r="W27" s="143">
        <v>175000</v>
      </c>
      <c r="X27" s="65">
        <v>0</v>
      </c>
      <c r="Y27" s="122" t="s">
        <v>548</v>
      </c>
      <c r="Z27" s="94" t="s">
        <v>553</v>
      </c>
      <c r="AA27" s="90">
        <v>180</v>
      </c>
    </row>
    <row r="28" spans="1:28" s="69" customFormat="1" ht="106.5" customHeight="1" x14ac:dyDescent="0.3">
      <c r="A28" s="69">
        <v>18</v>
      </c>
      <c r="B28" s="73" t="s">
        <v>453</v>
      </c>
      <c r="C28" s="70" t="s">
        <v>454</v>
      </c>
      <c r="D28" s="70" t="s">
        <v>455</v>
      </c>
      <c r="E28" s="74" t="s">
        <v>456</v>
      </c>
      <c r="F28" s="71" t="s">
        <v>457</v>
      </c>
      <c r="G28" s="70" t="s">
        <v>34</v>
      </c>
      <c r="H28" s="70" t="s">
        <v>35</v>
      </c>
      <c r="I28" s="71" t="s">
        <v>458</v>
      </c>
      <c r="J28" s="71" t="s">
        <v>459</v>
      </c>
      <c r="K28" s="75" t="s">
        <v>460</v>
      </c>
      <c r="L28" s="75" t="s">
        <v>461</v>
      </c>
      <c r="M28" s="75" t="s">
        <v>462</v>
      </c>
      <c r="N28" s="65">
        <v>300000</v>
      </c>
      <c r="O28" s="64" t="s">
        <v>41</v>
      </c>
      <c r="P28" s="64" t="s">
        <v>42</v>
      </c>
      <c r="Q28" s="65">
        <v>150000</v>
      </c>
      <c r="R28" s="92" t="s">
        <v>551</v>
      </c>
      <c r="S28" s="78">
        <v>160</v>
      </c>
      <c r="T28" s="87">
        <v>150</v>
      </c>
      <c r="U28" s="76">
        <v>100</v>
      </c>
      <c r="V28" s="76">
        <f t="shared" si="0"/>
        <v>410</v>
      </c>
      <c r="W28" s="143">
        <v>150000</v>
      </c>
      <c r="X28" s="65">
        <v>0</v>
      </c>
      <c r="Y28" s="123" t="s">
        <v>548</v>
      </c>
      <c r="Z28" s="94" t="s">
        <v>554</v>
      </c>
      <c r="AA28" s="90">
        <v>218</v>
      </c>
      <c r="AB28" s="95"/>
    </row>
    <row r="29" spans="1:28" s="69" customFormat="1" ht="84.9" customHeight="1" x14ac:dyDescent="0.3">
      <c r="A29" s="69">
        <v>19</v>
      </c>
      <c r="B29" s="73" t="s">
        <v>433</v>
      </c>
      <c r="C29" s="70" t="s">
        <v>434</v>
      </c>
      <c r="D29" s="70" t="s">
        <v>435</v>
      </c>
      <c r="E29" s="74" t="s">
        <v>436</v>
      </c>
      <c r="F29" s="71" t="s">
        <v>437</v>
      </c>
      <c r="G29" s="70" t="s">
        <v>59</v>
      </c>
      <c r="H29" s="70" t="s">
        <v>35</v>
      </c>
      <c r="I29" s="71" t="s">
        <v>438</v>
      </c>
      <c r="J29" s="71" t="s">
        <v>439</v>
      </c>
      <c r="K29" s="75" t="s">
        <v>440</v>
      </c>
      <c r="L29" s="75" t="s">
        <v>441</v>
      </c>
      <c r="M29" s="75" t="s">
        <v>442</v>
      </c>
      <c r="N29" s="65">
        <v>150000</v>
      </c>
      <c r="O29" s="64" t="s">
        <v>41</v>
      </c>
      <c r="P29" s="64" t="s">
        <v>42</v>
      </c>
      <c r="Q29" s="65">
        <v>75000</v>
      </c>
      <c r="R29" s="92" t="s">
        <v>551</v>
      </c>
      <c r="S29" s="72">
        <v>140</v>
      </c>
      <c r="T29" s="87">
        <v>170</v>
      </c>
      <c r="U29" s="76">
        <v>100</v>
      </c>
      <c r="V29" s="76">
        <f t="shared" si="0"/>
        <v>410</v>
      </c>
      <c r="W29" s="143">
        <v>75000</v>
      </c>
      <c r="X29" s="65">
        <v>0</v>
      </c>
      <c r="Y29" s="122" t="s">
        <v>548</v>
      </c>
      <c r="Z29" s="94" t="s">
        <v>553</v>
      </c>
      <c r="AA29" s="90">
        <v>265</v>
      </c>
    </row>
    <row r="30" spans="1:28" s="69" customFormat="1" ht="84.9" customHeight="1" x14ac:dyDescent="0.3">
      <c r="A30" s="69">
        <v>20</v>
      </c>
      <c r="B30" s="73" t="s">
        <v>357</v>
      </c>
      <c r="C30" s="70" t="s">
        <v>358</v>
      </c>
      <c r="D30" s="70" t="s">
        <v>359</v>
      </c>
      <c r="E30" s="74" t="s">
        <v>360</v>
      </c>
      <c r="F30" s="71" t="s">
        <v>181</v>
      </c>
      <c r="G30" s="70" t="s">
        <v>91</v>
      </c>
      <c r="H30" s="70" t="s">
        <v>35</v>
      </c>
      <c r="I30" s="71" t="s">
        <v>361</v>
      </c>
      <c r="J30" s="71" t="s">
        <v>362</v>
      </c>
      <c r="K30" s="75" t="s">
        <v>363</v>
      </c>
      <c r="L30" s="75" t="s">
        <v>364</v>
      </c>
      <c r="M30" s="75" t="s">
        <v>365</v>
      </c>
      <c r="N30" s="65">
        <v>156500</v>
      </c>
      <c r="O30" s="64" t="s">
        <v>41</v>
      </c>
      <c r="P30" s="64" t="s">
        <v>42</v>
      </c>
      <c r="Q30" s="65">
        <v>78250</v>
      </c>
      <c r="R30" s="92" t="s">
        <v>551</v>
      </c>
      <c r="S30" s="72">
        <v>100</v>
      </c>
      <c r="T30" s="87">
        <v>120</v>
      </c>
      <c r="U30" s="76">
        <v>190</v>
      </c>
      <c r="V30" s="76">
        <f t="shared" si="0"/>
        <v>410</v>
      </c>
      <c r="W30" s="143">
        <v>78250</v>
      </c>
      <c r="X30" s="65">
        <v>0</v>
      </c>
      <c r="Y30" s="122" t="s">
        <v>548</v>
      </c>
      <c r="Z30" s="94" t="s">
        <v>553</v>
      </c>
      <c r="AA30" s="90">
        <v>406</v>
      </c>
    </row>
    <row r="31" spans="1:28" s="69" customFormat="1" ht="84.9" customHeight="1" x14ac:dyDescent="0.3">
      <c r="A31" s="69">
        <v>21</v>
      </c>
      <c r="B31" s="73" t="s">
        <v>463</v>
      </c>
      <c r="C31" s="70" t="s">
        <v>464</v>
      </c>
      <c r="D31" s="70" t="s">
        <v>465</v>
      </c>
      <c r="E31" s="74" t="s">
        <v>466</v>
      </c>
      <c r="F31" s="71" t="s">
        <v>333</v>
      </c>
      <c r="G31" s="70" t="s">
        <v>34</v>
      </c>
      <c r="H31" s="70" t="s">
        <v>35</v>
      </c>
      <c r="I31" s="71" t="s">
        <v>467</v>
      </c>
      <c r="J31" s="71" t="s">
        <v>468</v>
      </c>
      <c r="K31" s="75" t="s">
        <v>469</v>
      </c>
      <c r="L31" s="75" t="s">
        <v>470</v>
      </c>
      <c r="M31" s="75" t="s">
        <v>273</v>
      </c>
      <c r="N31" s="65">
        <v>700000</v>
      </c>
      <c r="O31" s="64" t="s">
        <v>41</v>
      </c>
      <c r="P31" s="64" t="s">
        <v>42</v>
      </c>
      <c r="Q31" s="65">
        <v>300000</v>
      </c>
      <c r="R31" s="92" t="s">
        <v>551</v>
      </c>
      <c r="S31" s="72">
        <v>200</v>
      </c>
      <c r="T31" s="87">
        <v>105</v>
      </c>
      <c r="U31" s="76">
        <v>100</v>
      </c>
      <c r="V31" s="76">
        <f t="shared" si="0"/>
        <v>405</v>
      </c>
      <c r="W31" s="143">
        <v>300000</v>
      </c>
      <c r="X31" s="65">
        <v>0</v>
      </c>
      <c r="Y31" s="122" t="s">
        <v>548</v>
      </c>
      <c r="Z31" s="94" t="s">
        <v>553</v>
      </c>
      <c r="AA31" s="90">
        <v>67</v>
      </c>
    </row>
    <row r="32" spans="1:28" s="69" customFormat="1" ht="84.9" customHeight="1" x14ac:dyDescent="0.3">
      <c r="A32" s="69">
        <v>22</v>
      </c>
      <c r="B32" s="73" t="s">
        <v>225</v>
      </c>
      <c r="C32" s="115" t="s">
        <v>226</v>
      </c>
      <c r="D32" s="70" t="s">
        <v>227</v>
      </c>
      <c r="E32" s="116" t="s">
        <v>228</v>
      </c>
      <c r="F32" s="114" t="s">
        <v>229</v>
      </c>
      <c r="G32" s="115" t="s">
        <v>59</v>
      </c>
      <c r="H32" s="70" t="s">
        <v>35</v>
      </c>
      <c r="I32" s="114" t="s">
        <v>230</v>
      </c>
      <c r="J32" s="114" t="s">
        <v>231</v>
      </c>
      <c r="K32" s="113" t="s">
        <v>232</v>
      </c>
      <c r="L32" s="75" t="s">
        <v>233</v>
      </c>
      <c r="M32" s="113" t="s">
        <v>234</v>
      </c>
      <c r="N32" s="112">
        <v>300000</v>
      </c>
      <c r="O32" s="111" t="s">
        <v>41</v>
      </c>
      <c r="P32" s="111" t="s">
        <v>42</v>
      </c>
      <c r="Q32" s="65">
        <v>150000</v>
      </c>
      <c r="R32" s="92" t="s">
        <v>551</v>
      </c>
      <c r="S32" s="110">
        <v>150</v>
      </c>
      <c r="T32" s="109">
        <v>150</v>
      </c>
      <c r="U32" s="76">
        <v>100</v>
      </c>
      <c r="V32" s="108">
        <f t="shared" si="0"/>
        <v>400</v>
      </c>
      <c r="W32" s="143">
        <v>150000</v>
      </c>
      <c r="X32" s="65">
        <v>0</v>
      </c>
      <c r="Y32" s="124" t="s">
        <v>548</v>
      </c>
      <c r="Z32" s="94" t="s">
        <v>553</v>
      </c>
      <c r="AA32" s="90">
        <v>116</v>
      </c>
    </row>
    <row r="33" spans="1:28" s="69" customFormat="1" ht="84.9" customHeight="1" thickBot="1" x14ac:dyDescent="0.35">
      <c r="A33" s="69">
        <v>23</v>
      </c>
      <c r="B33" s="98" t="s">
        <v>312</v>
      </c>
      <c r="C33" s="115" t="s">
        <v>313</v>
      </c>
      <c r="D33" s="99" t="s">
        <v>314</v>
      </c>
      <c r="E33" s="100" t="s">
        <v>315</v>
      </c>
      <c r="F33" s="101" t="s">
        <v>316</v>
      </c>
      <c r="G33" s="99" t="s">
        <v>34</v>
      </c>
      <c r="H33" s="99" t="s">
        <v>35</v>
      </c>
      <c r="I33" s="114" t="s">
        <v>317</v>
      </c>
      <c r="J33" s="114" t="s">
        <v>318</v>
      </c>
      <c r="K33" s="113" t="s">
        <v>319</v>
      </c>
      <c r="L33" s="102" t="s">
        <v>320</v>
      </c>
      <c r="M33" s="102" t="s">
        <v>320</v>
      </c>
      <c r="N33" s="103">
        <v>300000</v>
      </c>
      <c r="O33" s="111" t="s">
        <v>41</v>
      </c>
      <c r="P33" s="111" t="s">
        <v>42</v>
      </c>
      <c r="Q33" s="103">
        <v>150000</v>
      </c>
      <c r="R33" s="104" t="s">
        <v>551</v>
      </c>
      <c r="S33" s="105">
        <v>110</v>
      </c>
      <c r="T33" s="106">
        <v>190</v>
      </c>
      <c r="U33" s="107">
        <v>100</v>
      </c>
      <c r="V33" s="108">
        <f t="shared" si="0"/>
        <v>400</v>
      </c>
      <c r="W33" s="142">
        <v>150000</v>
      </c>
      <c r="X33" s="103">
        <v>0</v>
      </c>
      <c r="Y33" s="146" t="s">
        <v>548</v>
      </c>
      <c r="Z33" s="140" t="s">
        <v>553</v>
      </c>
      <c r="AA33" s="91">
        <v>194</v>
      </c>
    </row>
    <row r="34" spans="1:28" s="69" customFormat="1" ht="84.9" customHeight="1" thickTop="1" x14ac:dyDescent="0.3">
      <c r="A34" s="69">
        <v>24</v>
      </c>
      <c r="B34" s="79" t="s">
        <v>187</v>
      </c>
      <c r="C34" s="121" t="s">
        <v>188</v>
      </c>
      <c r="D34" s="80" t="s">
        <v>189</v>
      </c>
      <c r="E34" s="81" t="s">
        <v>190</v>
      </c>
      <c r="F34" s="82" t="s">
        <v>90</v>
      </c>
      <c r="G34" s="80" t="s">
        <v>91</v>
      </c>
      <c r="H34" s="80" t="s">
        <v>35</v>
      </c>
      <c r="I34" s="120" t="s">
        <v>191</v>
      </c>
      <c r="J34" s="120" t="s">
        <v>192</v>
      </c>
      <c r="K34" s="119" t="s">
        <v>193</v>
      </c>
      <c r="L34" s="83" t="s">
        <v>194</v>
      </c>
      <c r="M34" s="83" t="s">
        <v>195</v>
      </c>
      <c r="N34" s="84">
        <v>351202</v>
      </c>
      <c r="O34" s="118" t="s">
        <v>41</v>
      </c>
      <c r="P34" s="118" t="s">
        <v>42</v>
      </c>
      <c r="Q34" s="84">
        <v>175000</v>
      </c>
      <c r="R34" s="97" t="s">
        <v>551</v>
      </c>
      <c r="S34" s="85">
        <v>110</v>
      </c>
      <c r="T34" s="89">
        <v>190</v>
      </c>
      <c r="U34" s="86">
        <v>100</v>
      </c>
      <c r="V34" s="117">
        <f t="shared" si="0"/>
        <v>400</v>
      </c>
      <c r="W34" s="144">
        <v>0</v>
      </c>
      <c r="X34" s="150">
        <v>175000</v>
      </c>
      <c r="Y34" s="122" t="s">
        <v>548</v>
      </c>
      <c r="Z34" s="94" t="s">
        <v>553</v>
      </c>
      <c r="AA34" s="90">
        <v>228</v>
      </c>
    </row>
    <row r="35" spans="1:28" s="69" customFormat="1" ht="84.9" customHeight="1" x14ac:dyDescent="0.3">
      <c r="A35" s="69">
        <v>25</v>
      </c>
      <c r="B35" s="73" t="s">
        <v>86</v>
      </c>
      <c r="C35" s="70" t="s">
        <v>87</v>
      </c>
      <c r="D35" s="70" t="s">
        <v>88</v>
      </c>
      <c r="E35" s="74" t="s">
        <v>89</v>
      </c>
      <c r="F35" s="71" t="s">
        <v>90</v>
      </c>
      <c r="G35" s="70" t="s">
        <v>91</v>
      </c>
      <c r="H35" s="70" t="s">
        <v>35</v>
      </c>
      <c r="I35" s="71" t="s">
        <v>92</v>
      </c>
      <c r="J35" s="71" t="s">
        <v>93</v>
      </c>
      <c r="K35" s="75" t="s">
        <v>94</v>
      </c>
      <c r="L35" s="75" t="s">
        <v>95</v>
      </c>
      <c r="M35" s="75" t="s">
        <v>96</v>
      </c>
      <c r="N35" s="65">
        <v>601000</v>
      </c>
      <c r="O35" s="64" t="s">
        <v>41</v>
      </c>
      <c r="P35" s="64" t="s">
        <v>42</v>
      </c>
      <c r="Q35" s="65">
        <v>300000</v>
      </c>
      <c r="R35" s="92" t="s">
        <v>551</v>
      </c>
      <c r="S35" s="72">
        <v>110</v>
      </c>
      <c r="T35" s="87">
        <v>190</v>
      </c>
      <c r="U35" s="76">
        <v>100</v>
      </c>
      <c r="V35" s="76">
        <f t="shared" si="0"/>
        <v>400</v>
      </c>
      <c r="W35" s="143">
        <v>0</v>
      </c>
      <c r="X35" s="65">
        <v>300000</v>
      </c>
      <c r="Y35" s="122" t="s">
        <v>548</v>
      </c>
      <c r="Z35" s="94" t="s">
        <v>553</v>
      </c>
      <c r="AA35" s="90">
        <v>260</v>
      </c>
    </row>
    <row r="36" spans="1:28" s="69" customFormat="1" ht="84.9" customHeight="1" x14ac:dyDescent="0.3">
      <c r="A36" s="69">
        <v>26</v>
      </c>
      <c r="B36" s="73" t="s">
        <v>393</v>
      </c>
      <c r="C36" s="70" t="s">
        <v>394</v>
      </c>
      <c r="D36" s="70" t="s">
        <v>395</v>
      </c>
      <c r="E36" s="74" t="s">
        <v>396</v>
      </c>
      <c r="F36" s="71" t="s">
        <v>397</v>
      </c>
      <c r="G36" s="70" t="s">
        <v>34</v>
      </c>
      <c r="H36" s="70" t="s">
        <v>35</v>
      </c>
      <c r="I36" s="71" t="s">
        <v>398</v>
      </c>
      <c r="J36" s="71" t="s">
        <v>399</v>
      </c>
      <c r="K36" s="75" t="s">
        <v>400</v>
      </c>
      <c r="L36" s="75" t="s">
        <v>401</v>
      </c>
      <c r="M36" s="75" t="s">
        <v>402</v>
      </c>
      <c r="N36" s="65">
        <v>300000</v>
      </c>
      <c r="O36" s="64" t="s">
        <v>41</v>
      </c>
      <c r="P36" s="64" t="s">
        <v>42</v>
      </c>
      <c r="Q36" s="65">
        <v>150000</v>
      </c>
      <c r="R36" s="92" t="s">
        <v>551</v>
      </c>
      <c r="S36" s="72">
        <v>140</v>
      </c>
      <c r="T36" s="87">
        <v>150</v>
      </c>
      <c r="U36" s="76">
        <v>100</v>
      </c>
      <c r="V36" s="76">
        <f t="shared" si="0"/>
        <v>390</v>
      </c>
      <c r="W36" s="143">
        <v>0</v>
      </c>
      <c r="X36" s="65">
        <v>150000</v>
      </c>
      <c r="Y36" s="122" t="s">
        <v>548</v>
      </c>
      <c r="Z36" s="94" t="s">
        <v>553</v>
      </c>
      <c r="AA36" s="90">
        <v>252</v>
      </c>
    </row>
    <row r="37" spans="1:28" s="69" customFormat="1" ht="84.9" customHeight="1" x14ac:dyDescent="0.3">
      <c r="A37" s="69">
        <v>27</v>
      </c>
      <c r="B37" s="73" t="s">
        <v>536</v>
      </c>
      <c r="C37" s="70" t="s">
        <v>537</v>
      </c>
      <c r="D37" s="70" t="s">
        <v>538</v>
      </c>
      <c r="E37" s="74" t="s">
        <v>539</v>
      </c>
      <c r="F37" s="71" t="s">
        <v>181</v>
      </c>
      <c r="G37" s="70" t="s">
        <v>91</v>
      </c>
      <c r="H37" s="70" t="s">
        <v>35</v>
      </c>
      <c r="I37" s="71" t="s">
        <v>540</v>
      </c>
      <c r="J37" s="71" t="s">
        <v>541</v>
      </c>
      <c r="K37" s="75" t="s">
        <v>542</v>
      </c>
      <c r="L37" s="75" t="s">
        <v>543</v>
      </c>
      <c r="M37" s="75" t="s">
        <v>544</v>
      </c>
      <c r="N37" s="65">
        <v>200000</v>
      </c>
      <c r="O37" s="64" t="s">
        <v>41</v>
      </c>
      <c r="P37" s="64" t="s">
        <v>42</v>
      </c>
      <c r="Q37" s="65">
        <v>100000</v>
      </c>
      <c r="R37" s="92" t="s">
        <v>551</v>
      </c>
      <c r="S37" s="72">
        <v>160</v>
      </c>
      <c r="T37" s="87">
        <v>120</v>
      </c>
      <c r="U37" s="76">
        <v>100</v>
      </c>
      <c r="V37" s="76">
        <f t="shared" si="0"/>
        <v>380</v>
      </c>
      <c r="W37" s="143">
        <v>0</v>
      </c>
      <c r="X37" s="65">
        <v>100000</v>
      </c>
      <c r="Y37" s="122" t="s">
        <v>552</v>
      </c>
      <c r="Z37" s="94" t="s">
        <v>553</v>
      </c>
      <c r="AA37" s="90">
        <v>223</v>
      </c>
    </row>
    <row r="38" spans="1:28" s="69" customFormat="1" ht="84.9" customHeight="1" x14ac:dyDescent="0.3">
      <c r="A38" s="69">
        <v>28</v>
      </c>
      <c r="B38" s="73" t="s">
        <v>107</v>
      </c>
      <c r="C38" s="70" t="s">
        <v>108</v>
      </c>
      <c r="D38" s="70" t="s">
        <v>109</v>
      </c>
      <c r="E38" s="74" t="s">
        <v>110</v>
      </c>
      <c r="F38" s="71" t="s">
        <v>111</v>
      </c>
      <c r="G38" s="70" t="s">
        <v>48</v>
      </c>
      <c r="H38" s="70" t="s">
        <v>35</v>
      </c>
      <c r="I38" s="71" t="s">
        <v>112</v>
      </c>
      <c r="J38" s="71" t="s">
        <v>113</v>
      </c>
      <c r="K38" s="75" t="s">
        <v>114</v>
      </c>
      <c r="L38" s="75" t="s">
        <v>115</v>
      </c>
      <c r="M38" s="75" t="s">
        <v>116</v>
      </c>
      <c r="N38" s="65">
        <v>363000</v>
      </c>
      <c r="O38" s="64" t="s">
        <v>41</v>
      </c>
      <c r="P38" s="64" t="s">
        <v>42</v>
      </c>
      <c r="Q38" s="65">
        <v>180000</v>
      </c>
      <c r="R38" s="92" t="s">
        <v>551</v>
      </c>
      <c r="S38" s="72">
        <v>120</v>
      </c>
      <c r="T38" s="87">
        <v>160</v>
      </c>
      <c r="U38" s="76">
        <v>100</v>
      </c>
      <c r="V38" s="76">
        <f t="shared" si="0"/>
        <v>380</v>
      </c>
      <c r="W38" s="143">
        <v>0</v>
      </c>
      <c r="X38" s="65">
        <v>180000</v>
      </c>
      <c r="Y38" s="122" t="s">
        <v>552</v>
      </c>
      <c r="Z38" s="94" t="s">
        <v>553</v>
      </c>
      <c r="AA38" s="90">
        <v>338</v>
      </c>
    </row>
    <row r="39" spans="1:28" s="69" customFormat="1" ht="84.9" customHeight="1" x14ac:dyDescent="0.3">
      <c r="A39" s="69">
        <v>29</v>
      </c>
      <c r="B39" s="73" t="s">
        <v>216</v>
      </c>
      <c r="C39" s="70" t="s">
        <v>217</v>
      </c>
      <c r="D39" s="70" t="s">
        <v>218</v>
      </c>
      <c r="E39" s="74" t="s">
        <v>219</v>
      </c>
      <c r="F39" s="71" t="s">
        <v>220</v>
      </c>
      <c r="G39" s="70" t="s">
        <v>48</v>
      </c>
      <c r="H39" s="70" t="s">
        <v>35</v>
      </c>
      <c r="I39" s="71" t="s">
        <v>221</v>
      </c>
      <c r="J39" s="71" t="s">
        <v>222</v>
      </c>
      <c r="K39" s="75" t="s">
        <v>223</v>
      </c>
      <c r="L39" s="75" t="s">
        <v>224</v>
      </c>
      <c r="M39" s="75" t="s">
        <v>555</v>
      </c>
      <c r="N39" s="65">
        <v>420000</v>
      </c>
      <c r="O39" s="64" t="s">
        <v>41</v>
      </c>
      <c r="P39" s="64" t="s">
        <v>42</v>
      </c>
      <c r="Q39" s="65">
        <v>210000</v>
      </c>
      <c r="R39" s="92" t="s">
        <v>551</v>
      </c>
      <c r="S39" s="72">
        <v>70</v>
      </c>
      <c r="T39" s="88">
        <v>160</v>
      </c>
      <c r="U39" s="76">
        <v>150</v>
      </c>
      <c r="V39" s="76">
        <f t="shared" si="0"/>
        <v>380</v>
      </c>
      <c r="W39" s="143">
        <v>0</v>
      </c>
      <c r="X39" s="65">
        <v>210000</v>
      </c>
      <c r="Y39" s="122" t="s">
        <v>548</v>
      </c>
      <c r="Z39" s="94" t="s">
        <v>553</v>
      </c>
      <c r="AA39" s="90">
        <v>347</v>
      </c>
    </row>
    <row r="40" spans="1:28" s="69" customFormat="1" ht="84.9" customHeight="1" x14ac:dyDescent="0.3">
      <c r="A40" s="69">
        <v>30</v>
      </c>
      <c r="B40" s="73" t="s">
        <v>471</v>
      </c>
      <c r="C40" s="70" t="s">
        <v>472</v>
      </c>
      <c r="D40" s="70" t="s">
        <v>473</v>
      </c>
      <c r="E40" s="74" t="s">
        <v>474</v>
      </c>
      <c r="F40" s="71" t="s">
        <v>475</v>
      </c>
      <c r="G40" s="70" t="s">
        <v>59</v>
      </c>
      <c r="H40" s="70" t="s">
        <v>35</v>
      </c>
      <c r="I40" s="71" t="s">
        <v>476</v>
      </c>
      <c r="J40" s="71" t="s">
        <v>477</v>
      </c>
      <c r="K40" s="75" t="s">
        <v>478</v>
      </c>
      <c r="L40" s="75" t="s">
        <v>479</v>
      </c>
      <c r="M40" s="75" t="s">
        <v>480</v>
      </c>
      <c r="N40" s="65">
        <v>300000</v>
      </c>
      <c r="O40" s="64" t="s">
        <v>41</v>
      </c>
      <c r="P40" s="64" t="s">
        <v>42</v>
      </c>
      <c r="Q40" s="65">
        <v>150000</v>
      </c>
      <c r="R40" s="92" t="s">
        <v>551</v>
      </c>
      <c r="S40" s="72">
        <v>70</v>
      </c>
      <c r="T40" s="87">
        <v>160</v>
      </c>
      <c r="U40" s="76">
        <v>150</v>
      </c>
      <c r="V40" s="76">
        <f t="shared" si="0"/>
        <v>380</v>
      </c>
      <c r="W40" s="143">
        <v>0</v>
      </c>
      <c r="X40" s="65">
        <v>150000</v>
      </c>
      <c r="Y40" s="122" t="s">
        <v>548</v>
      </c>
      <c r="Z40" s="94" t="s">
        <v>553</v>
      </c>
      <c r="AA40" s="90">
        <v>431</v>
      </c>
    </row>
    <row r="41" spans="1:28" s="69" customFormat="1" ht="84.9" customHeight="1" x14ac:dyDescent="0.3">
      <c r="A41" s="69">
        <v>31</v>
      </c>
      <c r="B41" s="73" t="s">
        <v>177</v>
      </c>
      <c r="C41" s="70" t="s">
        <v>178</v>
      </c>
      <c r="D41" s="70" t="s">
        <v>179</v>
      </c>
      <c r="E41" s="74" t="s">
        <v>180</v>
      </c>
      <c r="F41" s="71" t="s">
        <v>181</v>
      </c>
      <c r="G41" s="70" t="s">
        <v>91</v>
      </c>
      <c r="H41" s="70" t="s">
        <v>35</v>
      </c>
      <c r="I41" s="71" t="s">
        <v>182</v>
      </c>
      <c r="J41" s="71" t="s">
        <v>183</v>
      </c>
      <c r="K41" s="75" t="s">
        <v>184</v>
      </c>
      <c r="L41" s="75" t="s">
        <v>185</v>
      </c>
      <c r="M41" s="75" t="s">
        <v>186</v>
      </c>
      <c r="N41" s="65">
        <v>250000</v>
      </c>
      <c r="O41" s="64" t="s">
        <v>41</v>
      </c>
      <c r="P41" s="64" t="s">
        <v>42</v>
      </c>
      <c r="Q41" s="65">
        <v>125000</v>
      </c>
      <c r="R41" s="92" t="s">
        <v>551</v>
      </c>
      <c r="S41" s="72">
        <v>140</v>
      </c>
      <c r="T41" s="87">
        <v>75</v>
      </c>
      <c r="U41" s="76">
        <v>150</v>
      </c>
      <c r="V41" s="76">
        <f t="shared" si="0"/>
        <v>365</v>
      </c>
      <c r="W41" s="143">
        <v>0</v>
      </c>
      <c r="X41" s="65">
        <v>125000</v>
      </c>
      <c r="Y41" s="122" t="s">
        <v>548</v>
      </c>
      <c r="Z41" s="94" t="s">
        <v>554</v>
      </c>
      <c r="AA41" s="90">
        <v>333</v>
      </c>
      <c r="AB41" s="95"/>
    </row>
    <row r="42" spans="1:28" s="69" customFormat="1" ht="96" customHeight="1" x14ac:dyDescent="0.3">
      <c r="A42" s="69">
        <v>32</v>
      </c>
      <c r="B42" s="73" t="s">
        <v>443</v>
      </c>
      <c r="C42" s="70" t="s">
        <v>444</v>
      </c>
      <c r="D42" s="70" t="s">
        <v>445</v>
      </c>
      <c r="E42" s="74" t="s">
        <v>446</v>
      </c>
      <c r="F42" s="71" t="s">
        <v>447</v>
      </c>
      <c r="G42" s="70" t="s">
        <v>91</v>
      </c>
      <c r="H42" s="70" t="s">
        <v>35</v>
      </c>
      <c r="I42" s="71" t="s">
        <v>448</v>
      </c>
      <c r="J42" s="71" t="s">
        <v>449</v>
      </c>
      <c r="K42" s="75" t="s">
        <v>450</v>
      </c>
      <c r="L42" s="75" t="s">
        <v>451</v>
      </c>
      <c r="M42" s="75" t="s">
        <v>452</v>
      </c>
      <c r="N42" s="65">
        <v>700000</v>
      </c>
      <c r="O42" s="64" t="s">
        <v>41</v>
      </c>
      <c r="P42" s="64" t="s">
        <v>42</v>
      </c>
      <c r="Q42" s="65">
        <v>300000</v>
      </c>
      <c r="R42" s="92" t="s">
        <v>551</v>
      </c>
      <c r="S42" s="72">
        <v>100</v>
      </c>
      <c r="T42" s="87">
        <v>160</v>
      </c>
      <c r="U42" s="76">
        <v>100</v>
      </c>
      <c r="V42" s="76">
        <f t="shared" si="0"/>
        <v>360</v>
      </c>
      <c r="W42" s="143">
        <v>0</v>
      </c>
      <c r="X42" s="65">
        <v>300000</v>
      </c>
      <c r="Y42" s="122" t="s">
        <v>548</v>
      </c>
      <c r="Z42" s="94" t="s">
        <v>553</v>
      </c>
      <c r="AA42" s="90">
        <v>461</v>
      </c>
    </row>
    <row r="43" spans="1:28" s="69" customFormat="1" ht="84.9" customHeight="1" x14ac:dyDescent="0.3">
      <c r="A43" s="69">
        <v>33</v>
      </c>
      <c r="B43" s="73" t="s">
        <v>293</v>
      </c>
      <c r="C43" s="70" t="s">
        <v>294</v>
      </c>
      <c r="D43" s="70" t="s">
        <v>295</v>
      </c>
      <c r="E43" s="74" t="s">
        <v>296</v>
      </c>
      <c r="F43" s="71" t="s">
        <v>297</v>
      </c>
      <c r="G43" s="70" t="s">
        <v>34</v>
      </c>
      <c r="H43" s="70" t="s">
        <v>35</v>
      </c>
      <c r="I43" s="71" t="s">
        <v>298</v>
      </c>
      <c r="J43" s="71" t="s">
        <v>299</v>
      </c>
      <c r="K43" s="75" t="s">
        <v>300</v>
      </c>
      <c r="L43" s="75" t="s">
        <v>301</v>
      </c>
      <c r="M43" s="75" t="s">
        <v>302</v>
      </c>
      <c r="N43" s="65">
        <v>600000</v>
      </c>
      <c r="O43" s="64" t="s">
        <v>41</v>
      </c>
      <c r="P43" s="64" t="s">
        <v>42</v>
      </c>
      <c r="Q43" s="65">
        <v>300000</v>
      </c>
      <c r="R43" s="92" t="s">
        <v>551</v>
      </c>
      <c r="S43" s="72">
        <v>70</v>
      </c>
      <c r="T43" s="87">
        <v>190</v>
      </c>
      <c r="U43" s="76">
        <v>100</v>
      </c>
      <c r="V43" s="76">
        <f t="shared" ref="V43:V63" si="1">SUM(S43:U43)</f>
        <v>360</v>
      </c>
      <c r="W43" s="143">
        <v>0</v>
      </c>
      <c r="X43" s="65">
        <v>300000</v>
      </c>
      <c r="Y43" s="122" t="s">
        <v>548</v>
      </c>
      <c r="Z43" s="94" t="s">
        <v>553</v>
      </c>
      <c r="AA43" s="90">
        <v>470</v>
      </c>
    </row>
    <row r="44" spans="1:28" s="69" customFormat="1" ht="84.9" customHeight="1" x14ac:dyDescent="0.3">
      <c r="A44" s="69">
        <v>34</v>
      </c>
      <c r="B44" s="73" t="s">
        <v>481</v>
      </c>
      <c r="C44" s="70" t="s">
        <v>482</v>
      </c>
      <c r="D44" s="70" t="s">
        <v>483</v>
      </c>
      <c r="E44" s="74" t="s">
        <v>484</v>
      </c>
      <c r="F44" s="71" t="s">
        <v>407</v>
      </c>
      <c r="G44" s="70" t="s">
        <v>59</v>
      </c>
      <c r="H44" s="70" t="s">
        <v>35</v>
      </c>
      <c r="I44" s="71" t="s">
        <v>485</v>
      </c>
      <c r="J44" s="71" t="s">
        <v>486</v>
      </c>
      <c r="K44" s="75" t="s">
        <v>487</v>
      </c>
      <c r="L44" s="75" t="s">
        <v>488</v>
      </c>
      <c r="M44" s="75" t="s">
        <v>489</v>
      </c>
      <c r="N44" s="65">
        <v>181000</v>
      </c>
      <c r="O44" s="64" t="s">
        <v>490</v>
      </c>
      <c r="P44" s="64" t="s">
        <v>42</v>
      </c>
      <c r="Q44" s="65">
        <v>90500</v>
      </c>
      <c r="R44" s="92" t="s">
        <v>551</v>
      </c>
      <c r="S44" s="72">
        <v>130</v>
      </c>
      <c r="T44" s="87">
        <v>125</v>
      </c>
      <c r="U44" s="76">
        <v>100</v>
      </c>
      <c r="V44" s="76">
        <f t="shared" si="1"/>
        <v>355</v>
      </c>
      <c r="W44" s="143">
        <v>0</v>
      </c>
      <c r="X44" s="65">
        <v>90500</v>
      </c>
      <c r="Y44" s="122" t="s">
        <v>548</v>
      </c>
      <c r="Z44" s="94" t="s">
        <v>554</v>
      </c>
      <c r="AA44" s="90">
        <v>193</v>
      </c>
      <c r="AB44" s="95"/>
    </row>
    <row r="45" spans="1:28" s="69" customFormat="1" ht="84.9" customHeight="1" x14ac:dyDescent="0.3">
      <c r="A45" s="69">
        <v>35</v>
      </c>
      <c r="B45" s="73" t="s">
        <v>43</v>
      </c>
      <c r="C45" s="70" t="s">
        <v>44</v>
      </c>
      <c r="D45" s="70" t="s">
        <v>45</v>
      </c>
      <c r="E45" s="74" t="s">
        <v>46</v>
      </c>
      <c r="F45" s="71" t="s">
        <v>47</v>
      </c>
      <c r="G45" s="70" t="s">
        <v>48</v>
      </c>
      <c r="H45" s="70" t="s">
        <v>35</v>
      </c>
      <c r="I45" s="71" t="s">
        <v>49</v>
      </c>
      <c r="J45" s="71" t="s">
        <v>50</v>
      </c>
      <c r="K45" s="75" t="s">
        <v>51</v>
      </c>
      <c r="L45" s="75" t="s">
        <v>52</v>
      </c>
      <c r="M45" s="75" t="s">
        <v>53</v>
      </c>
      <c r="N45" s="65">
        <v>561440</v>
      </c>
      <c r="O45" s="64" t="s">
        <v>41</v>
      </c>
      <c r="P45" s="64" t="s">
        <v>42</v>
      </c>
      <c r="Q45" s="65">
        <v>280720</v>
      </c>
      <c r="R45" s="92" t="s">
        <v>551</v>
      </c>
      <c r="S45" s="72">
        <v>140</v>
      </c>
      <c r="T45" s="87">
        <v>115</v>
      </c>
      <c r="U45" s="76">
        <v>100</v>
      </c>
      <c r="V45" s="76">
        <f t="shared" si="1"/>
        <v>355</v>
      </c>
      <c r="W45" s="143">
        <v>0</v>
      </c>
      <c r="X45" s="65">
        <v>280720</v>
      </c>
      <c r="Y45" s="122" t="s">
        <v>548</v>
      </c>
      <c r="Z45" s="94" t="s">
        <v>554</v>
      </c>
      <c r="AA45" s="90">
        <v>205</v>
      </c>
      <c r="AB45" s="95"/>
    </row>
    <row r="46" spans="1:28" s="69" customFormat="1" ht="84.9" customHeight="1" x14ac:dyDescent="0.3">
      <c r="A46" s="69">
        <v>36</v>
      </c>
      <c r="B46" s="73" t="s">
        <v>403</v>
      </c>
      <c r="C46" s="70" t="s">
        <v>404</v>
      </c>
      <c r="D46" s="70" t="s">
        <v>405</v>
      </c>
      <c r="E46" s="74" t="s">
        <v>406</v>
      </c>
      <c r="F46" s="71" t="s">
        <v>407</v>
      </c>
      <c r="G46" s="70" t="s">
        <v>59</v>
      </c>
      <c r="H46" s="70" t="s">
        <v>35</v>
      </c>
      <c r="I46" s="71" t="s">
        <v>408</v>
      </c>
      <c r="J46" s="71" t="s">
        <v>409</v>
      </c>
      <c r="K46" s="75" t="s">
        <v>410</v>
      </c>
      <c r="L46" s="75" t="s">
        <v>545</v>
      </c>
      <c r="M46" s="75" t="s">
        <v>411</v>
      </c>
      <c r="N46" s="65">
        <v>590000</v>
      </c>
      <c r="O46" s="64" t="s">
        <v>412</v>
      </c>
      <c r="P46" s="64" t="s">
        <v>42</v>
      </c>
      <c r="Q46" s="65">
        <v>295000</v>
      </c>
      <c r="R46" s="92" t="s">
        <v>551</v>
      </c>
      <c r="S46" s="72">
        <v>90</v>
      </c>
      <c r="T46" s="88">
        <v>160</v>
      </c>
      <c r="U46" s="76">
        <v>100</v>
      </c>
      <c r="V46" s="76">
        <f t="shared" si="1"/>
        <v>350</v>
      </c>
      <c r="W46" s="143">
        <v>0</v>
      </c>
      <c r="X46" s="65">
        <v>295000</v>
      </c>
      <c r="Y46" s="122" t="s">
        <v>548</v>
      </c>
      <c r="Z46" s="94" t="s">
        <v>553</v>
      </c>
      <c r="AA46" s="90">
        <v>329</v>
      </c>
    </row>
    <row r="47" spans="1:28" s="69" customFormat="1" ht="84.9" customHeight="1" x14ac:dyDescent="0.3">
      <c r="A47" s="69">
        <v>37</v>
      </c>
      <c r="B47" s="73" t="s">
        <v>283</v>
      </c>
      <c r="C47" s="70" t="s">
        <v>284</v>
      </c>
      <c r="D47" s="70" t="s">
        <v>285</v>
      </c>
      <c r="E47" s="74" t="s">
        <v>286</v>
      </c>
      <c r="F47" s="71" t="s">
        <v>287</v>
      </c>
      <c r="G47" s="70" t="s">
        <v>34</v>
      </c>
      <c r="H47" s="70" t="s">
        <v>35</v>
      </c>
      <c r="I47" s="71" t="s">
        <v>288</v>
      </c>
      <c r="J47" s="71" t="s">
        <v>289</v>
      </c>
      <c r="K47" s="75" t="s">
        <v>290</v>
      </c>
      <c r="L47" s="75" t="s">
        <v>291</v>
      </c>
      <c r="M47" s="75" t="s">
        <v>292</v>
      </c>
      <c r="N47" s="65">
        <v>310970</v>
      </c>
      <c r="O47" s="64" t="s">
        <v>41</v>
      </c>
      <c r="P47" s="64" t="s">
        <v>42</v>
      </c>
      <c r="Q47" s="65">
        <v>150000</v>
      </c>
      <c r="R47" s="92" t="s">
        <v>551</v>
      </c>
      <c r="S47" s="72">
        <v>100</v>
      </c>
      <c r="T47" s="87">
        <v>150</v>
      </c>
      <c r="U47" s="76">
        <v>100</v>
      </c>
      <c r="V47" s="76">
        <f t="shared" si="1"/>
        <v>350</v>
      </c>
      <c r="W47" s="143">
        <v>0</v>
      </c>
      <c r="X47" s="65">
        <v>150000</v>
      </c>
      <c r="Y47" s="122" t="s">
        <v>548</v>
      </c>
      <c r="Z47" s="94" t="s">
        <v>553</v>
      </c>
      <c r="AA47" s="90">
        <v>470</v>
      </c>
    </row>
    <row r="48" spans="1:28" s="69" customFormat="1" ht="84.9" customHeight="1" x14ac:dyDescent="0.3">
      <c r="A48" s="69">
        <v>38</v>
      </c>
      <c r="B48" s="73" t="s">
        <v>117</v>
      </c>
      <c r="C48" s="70" t="s">
        <v>118</v>
      </c>
      <c r="D48" s="70" t="s">
        <v>119</v>
      </c>
      <c r="E48" s="74" t="s">
        <v>120</v>
      </c>
      <c r="F48" s="71" t="s">
        <v>121</v>
      </c>
      <c r="G48" s="70" t="s">
        <v>59</v>
      </c>
      <c r="H48" s="70" t="s">
        <v>35</v>
      </c>
      <c r="I48" s="71" t="s">
        <v>122</v>
      </c>
      <c r="J48" s="71" t="s">
        <v>123</v>
      </c>
      <c r="K48" s="75" t="s">
        <v>124</v>
      </c>
      <c r="L48" s="75" t="s">
        <v>125</v>
      </c>
      <c r="M48" s="75" t="s">
        <v>126</v>
      </c>
      <c r="N48" s="65">
        <v>211750</v>
      </c>
      <c r="O48" s="64" t="s">
        <v>41</v>
      </c>
      <c r="P48" s="64" t="s">
        <v>42</v>
      </c>
      <c r="Q48" s="65">
        <v>105875</v>
      </c>
      <c r="R48" s="92" t="s">
        <v>551</v>
      </c>
      <c r="S48" s="72">
        <v>120</v>
      </c>
      <c r="T48" s="87">
        <v>75</v>
      </c>
      <c r="U48" s="76">
        <v>150</v>
      </c>
      <c r="V48" s="76">
        <f t="shared" si="1"/>
        <v>345</v>
      </c>
      <c r="W48" s="143">
        <v>0</v>
      </c>
      <c r="X48" s="65">
        <v>105875</v>
      </c>
      <c r="Y48" s="122" t="s">
        <v>548</v>
      </c>
      <c r="Z48" s="94" t="s">
        <v>554</v>
      </c>
      <c r="AA48" s="90">
        <v>307</v>
      </c>
      <c r="AB48" s="95"/>
    </row>
    <row r="49" spans="1:28" s="69" customFormat="1" ht="84.9" customHeight="1" x14ac:dyDescent="0.3">
      <c r="A49" s="69">
        <v>39</v>
      </c>
      <c r="B49" s="73" t="s">
        <v>127</v>
      </c>
      <c r="C49" s="70" t="s">
        <v>128</v>
      </c>
      <c r="D49" s="70" t="s">
        <v>129</v>
      </c>
      <c r="E49" s="74" t="s">
        <v>130</v>
      </c>
      <c r="F49" s="71" t="s">
        <v>131</v>
      </c>
      <c r="G49" s="70" t="s">
        <v>59</v>
      </c>
      <c r="H49" s="70" t="s">
        <v>35</v>
      </c>
      <c r="I49" s="71" t="s">
        <v>132</v>
      </c>
      <c r="J49" s="71" t="s">
        <v>133</v>
      </c>
      <c r="K49" s="75" t="s">
        <v>134</v>
      </c>
      <c r="L49" s="75" t="s">
        <v>135</v>
      </c>
      <c r="M49" s="75" t="s">
        <v>136</v>
      </c>
      <c r="N49" s="65">
        <v>189000</v>
      </c>
      <c r="O49" s="64" t="s">
        <v>41</v>
      </c>
      <c r="P49" s="64" t="s">
        <v>42</v>
      </c>
      <c r="Q49" s="65">
        <v>90000</v>
      </c>
      <c r="R49" s="92" t="s">
        <v>551</v>
      </c>
      <c r="S49" s="72">
        <v>90</v>
      </c>
      <c r="T49" s="87">
        <v>150</v>
      </c>
      <c r="U49" s="76">
        <v>100</v>
      </c>
      <c r="V49" s="76">
        <f t="shared" si="1"/>
        <v>340</v>
      </c>
      <c r="W49" s="143">
        <v>0</v>
      </c>
      <c r="X49" s="65">
        <v>90000</v>
      </c>
      <c r="Y49" s="122" t="s">
        <v>548</v>
      </c>
      <c r="Z49" s="94" t="s">
        <v>554</v>
      </c>
      <c r="AA49" s="90">
        <v>281</v>
      </c>
    </row>
    <row r="50" spans="1:28" s="69" customFormat="1" ht="84.9" customHeight="1" x14ac:dyDescent="0.3">
      <c r="A50" s="69">
        <v>40</v>
      </c>
      <c r="B50" s="73" t="s">
        <v>303</v>
      </c>
      <c r="C50" s="70" t="s">
        <v>304</v>
      </c>
      <c r="D50" s="70" t="s">
        <v>305</v>
      </c>
      <c r="E50" s="74" t="s">
        <v>306</v>
      </c>
      <c r="F50" s="71" t="s">
        <v>69</v>
      </c>
      <c r="G50" s="70" t="s">
        <v>34</v>
      </c>
      <c r="H50" s="70" t="s">
        <v>35</v>
      </c>
      <c r="I50" s="71" t="s">
        <v>307</v>
      </c>
      <c r="J50" s="71" t="s">
        <v>308</v>
      </c>
      <c r="K50" s="75" t="s">
        <v>309</v>
      </c>
      <c r="L50" s="75" t="s">
        <v>310</v>
      </c>
      <c r="M50" s="75" t="s">
        <v>311</v>
      </c>
      <c r="N50" s="65">
        <v>260000</v>
      </c>
      <c r="O50" s="64" t="s">
        <v>41</v>
      </c>
      <c r="P50" s="64" t="s">
        <v>42</v>
      </c>
      <c r="Q50" s="65">
        <v>130000</v>
      </c>
      <c r="R50" s="92" t="s">
        <v>551</v>
      </c>
      <c r="S50" s="72">
        <v>70</v>
      </c>
      <c r="T50" s="87">
        <v>170</v>
      </c>
      <c r="U50" s="76">
        <v>100</v>
      </c>
      <c r="V50" s="76">
        <f t="shared" si="1"/>
        <v>340</v>
      </c>
      <c r="W50" s="143">
        <v>0</v>
      </c>
      <c r="X50" s="65">
        <v>130000</v>
      </c>
      <c r="Y50" s="122" t="s">
        <v>548</v>
      </c>
      <c r="Z50" s="94" t="s">
        <v>553</v>
      </c>
      <c r="AA50" s="90">
        <v>379</v>
      </c>
    </row>
    <row r="51" spans="1:28" s="69" customFormat="1" ht="84.9" customHeight="1" x14ac:dyDescent="0.3">
      <c r="A51" s="69">
        <v>41</v>
      </c>
      <c r="B51" s="73" t="s">
        <v>339</v>
      </c>
      <c r="C51" s="70" t="s">
        <v>340</v>
      </c>
      <c r="D51" s="70" t="s">
        <v>341</v>
      </c>
      <c r="E51" s="74" t="s">
        <v>342</v>
      </c>
      <c r="F51" s="71" t="s">
        <v>316</v>
      </c>
      <c r="G51" s="70" t="s">
        <v>34</v>
      </c>
      <c r="H51" s="70" t="s">
        <v>35</v>
      </c>
      <c r="I51" s="71" t="s">
        <v>343</v>
      </c>
      <c r="J51" s="71" t="s">
        <v>344</v>
      </c>
      <c r="K51" s="75" t="s">
        <v>345</v>
      </c>
      <c r="L51" s="75" t="s">
        <v>346</v>
      </c>
      <c r="M51" s="75" t="s">
        <v>347</v>
      </c>
      <c r="N51" s="65">
        <v>943000</v>
      </c>
      <c r="O51" s="64" t="s">
        <v>41</v>
      </c>
      <c r="P51" s="64" t="s">
        <v>42</v>
      </c>
      <c r="Q51" s="65">
        <v>300000</v>
      </c>
      <c r="R51" s="92" t="s">
        <v>551</v>
      </c>
      <c r="S51" s="72">
        <v>70</v>
      </c>
      <c r="T51" s="87">
        <v>170</v>
      </c>
      <c r="U51" s="76">
        <v>100</v>
      </c>
      <c r="V51" s="76">
        <f t="shared" si="1"/>
        <v>340</v>
      </c>
      <c r="W51" s="143">
        <v>0</v>
      </c>
      <c r="X51" s="65">
        <v>300000</v>
      </c>
      <c r="Y51" s="122" t="s">
        <v>548</v>
      </c>
      <c r="Z51" s="94" t="s">
        <v>553</v>
      </c>
      <c r="AA51" s="90">
        <v>413</v>
      </c>
    </row>
    <row r="52" spans="1:28" s="69" customFormat="1" ht="84.9" customHeight="1" x14ac:dyDescent="0.3">
      <c r="A52" s="69">
        <v>42</v>
      </c>
      <c r="B52" s="73" t="s">
        <v>329</v>
      </c>
      <c r="C52" s="70" t="s">
        <v>330</v>
      </c>
      <c r="D52" s="70" t="s">
        <v>331</v>
      </c>
      <c r="E52" s="74" t="s">
        <v>332</v>
      </c>
      <c r="F52" s="71" t="s">
        <v>333</v>
      </c>
      <c r="G52" s="70" t="s">
        <v>34</v>
      </c>
      <c r="H52" s="70" t="s">
        <v>35</v>
      </c>
      <c r="I52" s="71" t="s">
        <v>334</v>
      </c>
      <c r="J52" s="71" t="s">
        <v>335</v>
      </c>
      <c r="K52" s="75" t="s">
        <v>336</v>
      </c>
      <c r="L52" s="75" t="s">
        <v>337</v>
      </c>
      <c r="M52" s="75" t="s">
        <v>338</v>
      </c>
      <c r="N52" s="65">
        <v>220000</v>
      </c>
      <c r="O52" s="64" t="s">
        <v>41</v>
      </c>
      <c r="P52" s="64" t="s">
        <v>42</v>
      </c>
      <c r="Q52" s="65">
        <v>110000</v>
      </c>
      <c r="R52" s="92" t="s">
        <v>551</v>
      </c>
      <c r="S52" s="72">
        <v>70</v>
      </c>
      <c r="T52" s="87">
        <v>170</v>
      </c>
      <c r="U52" s="76">
        <v>100</v>
      </c>
      <c r="V52" s="76">
        <f t="shared" si="1"/>
        <v>340</v>
      </c>
      <c r="W52" s="143">
        <v>0</v>
      </c>
      <c r="X52" s="65">
        <v>110000</v>
      </c>
      <c r="Y52" s="122" t="s">
        <v>548</v>
      </c>
      <c r="Z52" s="94" t="s">
        <v>553</v>
      </c>
      <c r="AA52" s="90">
        <v>426</v>
      </c>
    </row>
    <row r="53" spans="1:28" s="69" customFormat="1" ht="84.9" customHeight="1" x14ac:dyDescent="0.3">
      <c r="A53" s="69">
        <v>43</v>
      </c>
      <c r="B53" s="73" t="s">
        <v>65</v>
      </c>
      <c r="C53" s="70" t="s">
        <v>66</v>
      </c>
      <c r="D53" s="70" t="s">
        <v>67</v>
      </c>
      <c r="E53" s="74" t="s">
        <v>68</v>
      </c>
      <c r="F53" s="71" t="s">
        <v>69</v>
      </c>
      <c r="G53" s="70" t="s">
        <v>34</v>
      </c>
      <c r="H53" s="70" t="s">
        <v>35</v>
      </c>
      <c r="I53" s="71" t="s">
        <v>70</v>
      </c>
      <c r="J53" s="71" t="s">
        <v>71</v>
      </c>
      <c r="K53" s="75" t="s">
        <v>72</v>
      </c>
      <c r="L53" s="75" t="s">
        <v>73</v>
      </c>
      <c r="M53" s="75" t="s">
        <v>74</v>
      </c>
      <c r="N53" s="65">
        <v>180000</v>
      </c>
      <c r="O53" s="64" t="s">
        <v>41</v>
      </c>
      <c r="P53" s="64" t="s">
        <v>42</v>
      </c>
      <c r="Q53" s="65">
        <v>90000</v>
      </c>
      <c r="R53" s="92" t="s">
        <v>551</v>
      </c>
      <c r="S53" s="72">
        <v>110</v>
      </c>
      <c r="T53" s="87">
        <v>115</v>
      </c>
      <c r="U53" s="76">
        <v>100</v>
      </c>
      <c r="V53" s="76">
        <f t="shared" si="1"/>
        <v>325</v>
      </c>
      <c r="W53" s="143">
        <v>0</v>
      </c>
      <c r="X53" s="65">
        <v>90000</v>
      </c>
      <c r="Y53" s="122" t="s">
        <v>548</v>
      </c>
      <c r="Z53" s="94" t="s">
        <v>554</v>
      </c>
      <c r="AA53" s="90">
        <v>159</v>
      </c>
      <c r="AB53" s="95"/>
    </row>
    <row r="54" spans="1:28" s="69" customFormat="1" ht="84.9" customHeight="1" x14ac:dyDescent="0.3">
      <c r="A54" s="69">
        <v>44</v>
      </c>
      <c r="B54" s="73" t="s">
        <v>244</v>
      </c>
      <c r="C54" s="70" t="s">
        <v>245</v>
      </c>
      <c r="D54" s="70" t="s">
        <v>246</v>
      </c>
      <c r="E54" s="74" t="s">
        <v>247</v>
      </c>
      <c r="F54" s="71" t="s">
        <v>248</v>
      </c>
      <c r="G54" s="70" t="s">
        <v>59</v>
      </c>
      <c r="H54" s="70" t="s">
        <v>35</v>
      </c>
      <c r="I54" s="71" t="s">
        <v>249</v>
      </c>
      <c r="J54" s="71" t="s">
        <v>250</v>
      </c>
      <c r="K54" s="75" t="s">
        <v>251</v>
      </c>
      <c r="L54" s="75" t="s">
        <v>252</v>
      </c>
      <c r="M54" s="75" t="s">
        <v>253</v>
      </c>
      <c r="N54" s="65">
        <v>300000</v>
      </c>
      <c r="O54" s="64" t="s">
        <v>41</v>
      </c>
      <c r="P54" s="64" t="s">
        <v>42</v>
      </c>
      <c r="Q54" s="65">
        <v>150000</v>
      </c>
      <c r="R54" s="92" t="s">
        <v>551</v>
      </c>
      <c r="S54" s="72">
        <v>140</v>
      </c>
      <c r="T54" s="87">
        <v>85</v>
      </c>
      <c r="U54" s="76">
        <v>100</v>
      </c>
      <c r="V54" s="76">
        <f t="shared" si="1"/>
        <v>325</v>
      </c>
      <c r="W54" s="143">
        <v>0</v>
      </c>
      <c r="X54" s="65">
        <v>150000</v>
      </c>
      <c r="Y54" s="122" t="s">
        <v>548</v>
      </c>
      <c r="Z54" s="94" t="s">
        <v>553</v>
      </c>
      <c r="AA54" s="90">
        <v>286</v>
      </c>
    </row>
    <row r="55" spans="1:28" s="69" customFormat="1" ht="84.9" customHeight="1" x14ac:dyDescent="0.3">
      <c r="A55" s="69">
        <v>45</v>
      </c>
      <c r="B55" s="73" t="s">
        <v>509</v>
      </c>
      <c r="C55" s="70" t="s">
        <v>510</v>
      </c>
      <c r="D55" s="70" t="s">
        <v>511</v>
      </c>
      <c r="E55" s="74" t="s">
        <v>512</v>
      </c>
      <c r="F55" s="71" t="s">
        <v>397</v>
      </c>
      <c r="G55" s="70" t="s">
        <v>34</v>
      </c>
      <c r="H55" s="70" t="s">
        <v>35</v>
      </c>
      <c r="I55" s="71" t="s">
        <v>513</v>
      </c>
      <c r="J55" s="71" t="s">
        <v>514</v>
      </c>
      <c r="K55" s="75" t="s">
        <v>515</v>
      </c>
      <c r="L55" s="75" t="s">
        <v>516</v>
      </c>
      <c r="M55" s="75" t="s">
        <v>517</v>
      </c>
      <c r="N55" s="65">
        <v>170000</v>
      </c>
      <c r="O55" s="64" t="s">
        <v>41</v>
      </c>
      <c r="P55" s="64" t="s">
        <v>42</v>
      </c>
      <c r="Q55" s="65">
        <v>85000</v>
      </c>
      <c r="R55" s="92" t="s">
        <v>551</v>
      </c>
      <c r="S55" s="72">
        <v>50</v>
      </c>
      <c r="T55" s="87">
        <v>170</v>
      </c>
      <c r="U55" s="76">
        <v>100</v>
      </c>
      <c r="V55" s="76">
        <f t="shared" si="1"/>
        <v>320</v>
      </c>
      <c r="W55" s="143">
        <v>0</v>
      </c>
      <c r="X55" s="65">
        <v>85000</v>
      </c>
      <c r="Y55" s="122" t="s">
        <v>548</v>
      </c>
      <c r="Z55" s="94" t="s">
        <v>553</v>
      </c>
      <c r="AA55" s="90">
        <v>438</v>
      </c>
    </row>
    <row r="56" spans="1:28" s="69" customFormat="1" ht="84.9" customHeight="1" x14ac:dyDescent="0.3">
      <c r="A56" s="69">
        <v>46</v>
      </c>
      <c r="B56" s="73" t="s">
        <v>235</v>
      </c>
      <c r="C56" s="70" t="s">
        <v>236</v>
      </c>
      <c r="D56" s="70" t="s">
        <v>237</v>
      </c>
      <c r="E56" s="74" t="s">
        <v>238</v>
      </c>
      <c r="F56" s="71" t="s">
        <v>181</v>
      </c>
      <c r="G56" s="70" t="s">
        <v>91</v>
      </c>
      <c r="H56" s="70" t="s">
        <v>35</v>
      </c>
      <c r="I56" s="71" t="s">
        <v>239</v>
      </c>
      <c r="J56" s="71" t="s">
        <v>240</v>
      </c>
      <c r="K56" s="75" t="s">
        <v>241</v>
      </c>
      <c r="L56" s="75" t="s">
        <v>242</v>
      </c>
      <c r="M56" s="75" t="s">
        <v>243</v>
      </c>
      <c r="N56" s="65">
        <v>173500</v>
      </c>
      <c r="O56" s="64" t="s">
        <v>41</v>
      </c>
      <c r="P56" s="64" t="s">
        <v>42</v>
      </c>
      <c r="Q56" s="65">
        <v>86750</v>
      </c>
      <c r="R56" s="92" t="s">
        <v>551</v>
      </c>
      <c r="S56" s="72">
        <v>100</v>
      </c>
      <c r="T56" s="87">
        <v>120</v>
      </c>
      <c r="U56" s="76">
        <v>100</v>
      </c>
      <c r="V56" s="76">
        <f t="shared" si="1"/>
        <v>320</v>
      </c>
      <c r="W56" s="143">
        <v>0</v>
      </c>
      <c r="X56" s="65">
        <v>86750</v>
      </c>
      <c r="Y56" s="122" t="s">
        <v>548</v>
      </c>
      <c r="Z56" s="94" t="s">
        <v>553</v>
      </c>
      <c r="AA56" s="90">
        <v>453</v>
      </c>
    </row>
    <row r="57" spans="1:28" s="69" customFormat="1" ht="84.9" customHeight="1" x14ac:dyDescent="0.3">
      <c r="A57" s="69">
        <v>47</v>
      </c>
      <c r="B57" s="73" t="s">
        <v>54</v>
      </c>
      <c r="C57" s="70" t="s">
        <v>55</v>
      </c>
      <c r="D57" s="70" t="s">
        <v>56</v>
      </c>
      <c r="E57" s="74" t="s">
        <v>57</v>
      </c>
      <c r="F57" s="71" t="s">
        <v>58</v>
      </c>
      <c r="G57" s="70" t="s">
        <v>59</v>
      </c>
      <c r="H57" s="70" t="s">
        <v>35</v>
      </c>
      <c r="I57" s="71" t="s">
        <v>60</v>
      </c>
      <c r="J57" s="71" t="s">
        <v>61</v>
      </c>
      <c r="K57" s="75" t="s">
        <v>62</v>
      </c>
      <c r="L57" s="75" t="s">
        <v>63</v>
      </c>
      <c r="M57" s="75" t="s">
        <v>64</v>
      </c>
      <c r="N57" s="65">
        <v>300000</v>
      </c>
      <c r="O57" s="64" t="s">
        <v>41</v>
      </c>
      <c r="P57" s="64" t="s">
        <v>42</v>
      </c>
      <c r="Q57" s="65">
        <v>150000</v>
      </c>
      <c r="R57" s="92" t="s">
        <v>551</v>
      </c>
      <c r="S57" s="72">
        <v>90</v>
      </c>
      <c r="T57" s="87">
        <v>120</v>
      </c>
      <c r="U57" s="76">
        <v>100</v>
      </c>
      <c r="V57" s="76">
        <f t="shared" si="1"/>
        <v>310</v>
      </c>
      <c r="W57" s="143">
        <v>0</v>
      </c>
      <c r="X57" s="65">
        <v>150000</v>
      </c>
      <c r="Y57" s="122" t="s">
        <v>548</v>
      </c>
      <c r="Z57" s="94" t="s">
        <v>553</v>
      </c>
      <c r="AA57" s="90">
        <v>345</v>
      </c>
    </row>
    <row r="58" spans="1:28" s="69" customFormat="1" ht="84.9" customHeight="1" x14ac:dyDescent="0.3">
      <c r="A58" s="69">
        <v>48</v>
      </c>
      <c r="B58" s="73" t="s">
        <v>254</v>
      </c>
      <c r="C58" s="70" t="s">
        <v>255</v>
      </c>
      <c r="D58" s="70" t="s">
        <v>256</v>
      </c>
      <c r="E58" s="74" t="s">
        <v>257</v>
      </c>
      <c r="F58" s="71" t="s">
        <v>258</v>
      </c>
      <c r="G58" s="70" t="s">
        <v>91</v>
      </c>
      <c r="H58" s="70" t="s">
        <v>35</v>
      </c>
      <c r="I58" s="71" t="s">
        <v>259</v>
      </c>
      <c r="J58" s="71" t="s">
        <v>260</v>
      </c>
      <c r="K58" s="75" t="s">
        <v>261</v>
      </c>
      <c r="L58" s="75" t="s">
        <v>262</v>
      </c>
      <c r="M58" s="75" t="s">
        <v>263</v>
      </c>
      <c r="N58" s="65">
        <v>150000</v>
      </c>
      <c r="O58" s="64" t="s">
        <v>41</v>
      </c>
      <c r="P58" s="64" t="s">
        <v>42</v>
      </c>
      <c r="Q58" s="65">
        <v>75000</v>
      </c>
      <c r="R58" s="92" t="s">
        <v>551</v>
      </c>
      <c r="S58" s="72">
        <v>90</v>
      </c>
      <c r="T58" s="87">
        <v>110</v>
      </c>
      <c r="U58" s="76">
        <v>100</v>
      </c>
      <c r="V58" s="76">
        <f t="shared" si="1"/>
        <v>300</v>
      </c>
      <c r="W58" s="143">
        <v>0</v>
      </c>
      <c r="X58" s="65">
        <v>75000</v>
      </c>
      <c r="Y58" s="122" t="s">
        <v>548</v>
      </c>
      <c r="Z58" s="94" t="s">
        <v>553</v>
      </c>
      <c r="AA58" s="90">
        <v>215</v>
      </c>
    </row>
    <row r="59" spans="1:28" s="69" customFormat="1" ht="84.9" customHeight="1" x14ac:dyDescent="0.3">
      <c r="A59" s="69">
        <v>49</v>
      </c>
      <c r="B59" s="73" t="s">
        <v>413</v>
      </c>
      <c r="C59" s="70" t="s">
        <v>414</v>
      </c>
      <c r="D59" s="70" t="s">
        <v>415</v>
      </c>
      <c r="E59" s="74" t="s">
        <v>416</v>
      </c>
      <c r="F59" s="71" t="s">
        <v>417</v>
      </c>
      <c r="G59" s="70" t="s">
        <v>91</v>
      </c>
      <c r="H59" s="70" t="s">
        <v>35</v>
      </c>
      <c r="I59" s="71" t="s">
        <v>418</v>
      </c>
      <c r="J59" s="71" t="s">
        <v>419</v>
      </c>
      <c r="K59" s="75" t="s">
        <v>420</v>
      </c>
      <c r="L59" s="75" t="s">
        <v>421</v>
      </c>
      <c r="M59" s="75" t="s">
        <v>422</v>
      </c>
      <c r="N59" s="65">
        <v>300000</v>
      </c>
      <c r="O59" s="64" t="s">
        <v>41</v>
      </c>
      <c r="P59" s="64" t="s">
        <v>42</v>
      </c>
      <c r="Q59" s="65">
        <v>150000</v>
      </c>
      <c r="R59" s="92" t="s">
        <v>551</v>
      </c>
      <c r="S59" s="72">
        <v>70</v>
      </c>
      <c r="T59" s="87">
        <v>130</v>
      </c>
      <c r="U59" s="76">
        <v>100</v>
      </c>
      <c r="V59" s="76">
        <f t="shared" si="1"/>
        <v>300</v>
      </c>
      <c r="W59" s="143">
        <v>0</v>
      </c>
      <c r="X59" s="65">
        <v>150000</v>
      </c>
      <c r="Y59" s="122" t="s">
        <v>548</v>
      </c>
      <c r="Z59" s="94" t="s">
        <v>553</v>
      </c>
      <c r="AA59" s="90">
        <v>489</v>
      </c>
    </row>
    <row r="60" spans="1:28" s="69" customFormat="1" ht="84.9" customHeight="1" x14ac:dyDescent="0.3">
      <c r="A60" s="69">
        <v>50</v>
      </c>
      <c r="B60" s="73" t="s">
        <v>348</v>
      </c>
      <c r="C60" s="70" t="s">
        <v>349</v>
      </c>
      <c r="D60" s="70" t="s">
        <v>350</v>
      </c>
      <c r="E60" s="74" t="s">
        <v>351</v>
      </c>
      <c r="F60" s="71" t="s">
        <v>181</v>
      </c>
      <c r="G60" s="70" t="s">
        <v>91</v>
      </c>
      <c r="H60" s="70" t="s">
        <v>35</v>
      </c>
      <c r="I60" s="71" t="s">
        <v>352</v>
      </c>
      <c r="J60" s="71" t="s">
        <v>353</v>
      </c>
      <c r="K60" s="75" t="s">
        <v>354</v>
      </c>
      <c r="L60" s="75" t="s">
        <v>355</v>
      </c>
      <c r="M60" s="75" t="s">
        <v>356</v>
      </c>
      <c r="N60" s="65">
        <v>400000</v>
      </c>
      <c r="O60" s="64" t="s">
        <v>41</v>
      </c>
      <c r="P60" s="64" t="s">
        <v>42</v>
      </c>
      <c r="Q60" s="65">
        <v>199000</v>
      </c>
      <c r="R60" s="92" t="s">
        <v>551</v>
      </c>
      <c r="S60" s="72">
        <v>110</v>
      </c>
      <c r="T60" s="87">
        <v>85</v>
      </c>
      <c r="U60" s="76">
        <v>100</v>
      </c>
      <c r="V60" s="76">
        <f t="shared" si="1"/>
        <v>295</v>
      </c>
      <c r="W60" s="143">
        <v>0</v>
      </c>
      <c r="X60" s="65">
        <v>199000</v>
      </c>
      <c r="Y60" s="122" t="s">
        <v>548</v>
      </c>
      <c r="Z60" s="94" t="s">
        <v>553</v>
      </c>
      <c r="AA60" s="90">
        <v>205</v>
      </c>
    </row>
    <row r="61" spans="1:28" s="69" customFormat="1" ht="84.9" customHeight="1" x14ac:dyDescent="0.3">
      <c r="A61" s="69">
        <v>51</v>
      </c>
      <c r="B61" s="73" t="s">
        <v>196</v>
      </c>
      <c r="C61" s="70" t="s">
        <v>197</v>
      </c>
      <c r="D61" s="70" t="s">
        <v>198</v>
      </c>
      <c r="E61" s="74" t="s">
        <v>199</v>
      </c>
      <c r="F61" s="71" t="s">
        <v>200</v>
      </c>
      <c r="G61" s="70" t="s">
        <v>59</v>
      </c>
      <c r="H61" s="70" t="s">
        <v>35</v>
      </c>
      <c r="I61" s="71" t="s">
        <v>201</v>
      </c>
      <c r="J61" s="71" t="s">
        <v>202</v>
      </c>
      <c r="K61" s="75" t="s">
        <v>203</v>
      </c>
      <c r="L61" s="75" t="s">
        <v>204</v>
      </c>
      <c r="M61" s="75" t="s">
        <v>205</v>
      </c>
      <c r="N61" s="65">
        <v>220000</v>
      </c>
      <c r="O61" s="64" t="s">
        <v>41</v>
      </c>
      <c r="P61" s="64" t="s">
        <v>42</v>
      </c>
      <c r="Q61" s="65">
        <v>110000</v>
      </c>
      <c r="R61" s="92" t="s">
        <v>551</v>
      </c>
      <c r="S61" s="72">
        <v>70</v>
      </c>
      <c r="T61" s="87">
        <v>120</v>
      </c>
      <c r="U61" s="76">
        <v>100</v>
      </c>
      <c r="V61" s="76">
        <f t="shared" si="1"/>
        <v>290</v>
      </c>
      <c r="W61" s="143">
        <v>0</v>
      </c>
      <c r="X61" s="65">
        <v>110000</v>
      </c>
      <c r="Y61" s="122" t="s">
        <v>548</v>
      </c>
      <c r="Z61" s="94" t="s">
        <v>553</v>
      </c>
      <c r="AA61" s="90">
        <v>368</v>
      </c>
    </row>
    <row r="62" spans="1:28" s="69" customFormat="1" ht="84.9" customHeight="1" x14ac:dyDescent="0.3">
      <c r="A62" s="69">
        <v>52</v>
      </c>
      <c r="B62" s="73" t="s">
        <v>167</v>
      </c>
      <c r="C62" s="70" t="s">
        <v>168</v>
      </c>
      <c r="D62" s="70" t="s">
        <v>169</v>
      </c>
      <c r="E62" s="74" t="s">
        <v>170</v>
      </c>
      <c r="F62" s="71" t="s">
        <v>171</v>
      </c>
      <c r="G62" s="70" t="s">
        <v>34</v>
      </c>
      <c r="H62" s="70" t="s">
        <v>35</v>
      </c>
      <c r="I62" s="71" t="s">
        <v>172</v>
      </c>
      <c r="J62" s="71" t="s">
        <v>173</v>
      </c>
      <c r="K62" s="75" t="s">
        <v>174</v>
      </c>
      <c r="L62" s="75" t="s">
        <v>175</v>
      </c>
      <c r="M62" s="75" t="s">
        <v>176</v>
      </c>
      <c r="N62" s="65">
        <v>359000</v>
      </c>
      <c r="O62" s="64" t="s">
        <v>41</v>
      </c>
      <c r="P62" s="64" t="s">
        <v>42</v>
      </c>
      <c r="Q62" s="65">
        <v>179500</v>
      </c>
      <c r="R62" s="92" t="s">
        <v>551</v>
      </c>
      <c r="S62" s="72">
        <v>70</v>
      </c>
      <c r="T62" s="87">
        <v>115</v>
      </c>
      <c r="U62" s="76">
        <v>100</v>
      </c>
      <c r="V62" s="76">
        <f t="shared" si="1"/>
        <v>285</v>
      </c>
      <c r="W62" s="143">
        <v>0</v>
      </c>
      <c r="X62" s="65">
        <v>179500</v>
      </c>
      <c r="Y62" s="122" t="s">
        <v>548</v>
      </c>
      <c r="Z62" s="94" t="s">
        <v>554</v>
      </c>
      <c r="AA62" s="90">
        <v>422</v>
      </c>
      <c r="AB62" s="95"/>
    </row>
    <row r="63" spans="1:28" s="69" customFormat="1" ht="84.9" customHeight="1" thickBot="1" x14ac:dyDescent="0.35">
      <c r="A63" s="69">
        <v>53</v>
      </c>
      <c r="B63" s="129" t="s">
        <v>137</v>
      </c>
      <c r="C63" s="130" t="s">
        <v>138</v>
      </c>
      <c r="D63" s="130" t="s">
        <v>139</v>
      </c>
      <c r="E63" s="131" t="s">
        <v>140</v>
      </c>
      <c r="F63" s="132" t="s">
        <v>141</v>
      </c>
      <c r="G63" s="130" t="s">
        <v>48</v>
      </c>
      <c r="H63" s="130" t="s">
        <v>35</v>
      </c>
      <c r="I63" s="132" t="s">
        <v>142</v>
      </c>
      <c r="J63" s="132" t="s">
        <v>143</v>
      </c>
      <c r="K63" s="133" t="s">
        <v>144</v>
      </c>
      <c r="L63" s="133" t="s">
        <v>145</v>
      </c>
      <c r="M63" s="133" t="s">
        <v>146</v>
      </c>
      <c r="N63" s="134">
        <v>600000</v>
      </c>
      <c r="O63" s="135" t="s">
        <v>41</v>
      </c>
      <c r="P63" s="135" t="s">
        <v>42</v>
      </c>
      <c r="Q63" s="134">
        <v>300000</v>
      </c>
      <c r="R63" s="136" t="s">
        <v>551</v>
      </c>
      <c r="S63" s="137">
        <v>50</v>
      </c>
      <c r="T63" s="138">
        <v>115</v>
      </c>
      <c r="U63" s="139">
        <v>100</v>
      </c>
      <c r="V63" s="139">
        <f t="shared" si="1"/>
        <v>265</v>
      </c>
      <c r="W63" s="145">
        <v>0</v>
      </c>
      <c r="X63" s="134">
        <v>300000</v>
      </c>
      <c r="Y63" s="147" t="s">
        <v>548</v>
      </c>
      <c r="Z63" s="148" t="s">
        <v>554</v>
      </c>
      <c r="AA63" s="90">
        <v>403</v>
      </c>
      <c r="AB63" s="95"/>
    </row>
    <row r="64" spans="1:28" s="43" customFormat="1" x14ac:dyDescent="0.3">
      <c r="A64" s="42"/>
      <c r="M64" s="125"/>
      <c r="N64" s="126"/>
      <c r="O64" s="126"/>
      <c r="P64" s="125"/>
      <c r="Q64" s="127"/>
      <c r="R64" s="77"/>
      <c r="S64" s="77"/>
      <c r="T64" s="77"/>
      <c r="V64" s="125"/>
      <c r="W64" s="128"/>
      <c r="X64" s="128"/>
      <c r="Z64" s="149"/>
    </row>
    <row r="65" spans="1:22" s="32" customFormat="1" ht="10.199999999999999" x14ac:dyDescent="0.2"/>
    <row r="66" spans="1:22" s="32" customFormat="1" x14ac:dyDescent="0.3">
      <c r="A66" s="33"/>
      <c r="B66" s="33"/>
      <c r="C66" s="33"/>
      <c r="D66" s="33"/>
      <c r="E66" s="33"/>
      <c r="F66" s="33"/>
      <c r="G66" s="33"/>
      <c r="H66" s="33"/>
      <c r="I66" s="33"/>
      <c r="J66" s="33"/>
      <c r="K66" s="33"/>
      <c r="L66" s="33"/>
      <c r="S66" s="34"/>
      <c r="T66"/>
    </row>
    <row r="67" spans="1:22" s="32" customFormat="1" ht="10.199999999999999" x14ac:dyDescent="0.2">
      <c r="A67" s="33"/>
      <c r="B67" s="33"/>
      <c r="C67" s="33"/>
      <c r="D67" s="33"/>
      <c r="E67" s="33"/>
      <c r="F67" s="33"/>
      <c r="G67" s="33"/>
      <c r="H67" s="33"/>
      <c r="I67" s="33"/>
      <c r="J67" s="33"/>
      <c r="K67" s="35"/>
      <c r="L67" s="35"/>
    </row>
    <row r="68" spans="1:22" s="32" customFormat="1" ht="10.199999999999999" x14ac:dyDescent="0.2">
      <c r="A68" s="33"/>
      <c r="B68" s="33"/>
      <c r="C68" s="33"/>
      <c r="D68" s="33"/>
      <c r="E68" s="33"/>
      <c r="F68" s="33"/>
      <c r="G68" s="33"/>
      <c r="H68" s="33"/>
      <c r="I68" s="33"/>
      <c r="J68" s="33"/>
      <c r="K68" s="35"/>
      <c r="L68" s="35"/>
    </row>
    <row r="69" spans="1:22" s="32" customFormat="1" ht="10.199999999999999" x14ac:dyDescent="0.2"/>
    <row r="70" spans="1:22" s="32" customFormat="1" ht="10.199999999999999" x14ac:dyDescent="0.2"/>
    <row r="71" spans="1:22" s="32" customFormat="1" ht="10.199999999999999" x14ac:dyDescent="0.2">
      <c r="S71" s="36"/>
      <c r="T71" s="37"/>
      <c r="U71" s="36"/>
      <c r="V71" s="37"/>
    </row>
  </sheetData>
  <sortState ref="B11:AB64">
    <sortCondition descending="1" ref="V11:V64"/>
    <sortCondition ref="AA11:AA64"/>
  </sortState>
  <mergeCells count="9">
    <mergeCell ref="AA8:AA10"/>
    <mergeCell ref="Y8:Y10"/>
    <mergeCell ref="Z8:Z10"/>
    <mergeCell ref="W8:W10"/>
    <mergeCell ref="S9:S10"/>
    <mergeCell ref="T9:T10"/>
    <mergeCell ref="U9:U10"/>
    <mergeCell ref="V9:V10"/>
    <mergeCell ref="X8:X10"/>
  </mergeCells>
  <pageMargins left="0.31496062992125984" right="0.11811023622047245" top="0.19685039370078741" bottom="0.19685039370078741" header="0.31496062992125984" footer="0.31496062992125984"/>
  <pageSetup paperSize="8" scale="79" fitToHeight="0"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84"/>
  <sheetViews>
    <sheetView tabSelected="1" view="pageLayout" topLeftCell="A52" zoomScaleNormal="106" workbookViewId="0">
      <selection activeCell="E52" sqref="E52:E54"/>
    </sheetView>
  </sheetViews>
  <sheetFormatPr defaultRowHeight="14.4" x14ac:dyDescent="0.3"/>
  <cols>
    <col min="1" max="1" width="4.109375" style="50" customWidth="1"/>
    <col min="2" max="2" width="5.33203125" style="2" customWidth="1"/>
    <col min="3" max="3" width="22.109375" style="4" customWidth="1"/>
    <col min="4" max="4" width="37.5546875" style="6" customWidth="1"/>
    <col min="5" max="5" width="17.6640625" style="10" customWidth="1"/>
    <col min="6" max="6" width="12.109375" style="49" customWidth="1"/>
    <col min="7" max="7" width="19.109375" style="8" customWidth="1"/>
    <col min="8" max="8" width="10.44140625" customWidth="1"/>
    <col min="13" max="14" width="13.44140625" style="8" customWidth="1"/>
  </cols>
  <sheetData>
    <row r="1" spans="1:16" ht="42.6" thickBot="1" x14ac:dyDescent="0.35">
      <c r="B1" s="13" t="s">
        <v>0</v>
      </c>
      <c r="C1" s="13" t="s">
        <v>1</v>
      </c>
      <c r="D1" s="1" t="s">
        <v>24</v>
      </c>
      <c r="E1" s="52" t="s">
        <v>25</v>
      </c>
      <c r="F1" s="15" t="s">
        <v>26</v>
      </c>
      <c r="G1" s="52" t="s">
        <v>5</v>
      </c>
      <c r="H1" s="16" t="s">
        <v>6</v>
      </c>
      <c r="I1" s="40" t="s">
        <v>7</v>
      </c>
      <c r="J1" s="41"/>
      <c r="K1" s="41"/>
      <c r="L1" s="39"/>
      <c r="M1" s="155" t="s">
        <v>8</v>
      </c>
      <c r="N1" s="155" t="s">
        <v>556</v>
      </c>
      <c r="O1" s="152" t="s">
        <v>549</v>
      </c>
      <c r="P1" s="155" t="s">
        <v>550</v>
      </c>
    </row>
    <row r="2" spans="1:16" ht="15" thickBot="1" x14ac:dyDescent="0.35">
      <c r="B2" s="14"/>
      <c r="C2" s="14"/>
      <c r="D2" s="1" t="s">
        <v>27</v>
      </c>
      <c r="E2" s="53"/>
      <c r="F2" s="12"/>
      <c r="G2" s="53"/>
      <c r="H2" s="55"/>
      <c r="I2" s="155" t="s">
        <v>10</v>
      </c>
      <c r="J2" s="155" t="s">
        <v>11</v>
      </c>
      <c r="K2" s="155" t="s">
        <v>12</v>
      </c>
      <c r="L2" s="155" t="s">
        <v>13</v>
      </c>
      <c r="M2" s="156"/>
      <c r="N2" s="156"/>
      <c r="O2" s="153"/>
      <c r="P2" s="156"/>
    </row>
    <row r="3" spans="1:16" ht="21" thickBot="1" x14ac:dyDescent="0.35">
      <c r="B3" s="26"/>
      <c r="C3" s="26"/>
      <c r="D3" s="1" t="s">
        <v>28</v>
      </c>
      <c r="E3" s="54"/>
      <c r="F3" s="27"/>
      <c r="G3" s="54"/>
      <c r="H3" s="56"/>
      <c r="I3" s="157"/>
      <c r="J3" s="157"/>
      <c r="K3" s="157"/>
      <c r="L3" s="157"/>
      <c r="M3" s="157"/>
      <c r="N3" s="157"/>
      <c r="O3" s="154"/>
      <c r="P3" s="157"/>
    </row>
    <row r="4" spans="1:16" ht="57.6" x14ac:dyDescent="0.3">
      <c r="A4" s="66"/>
      <c r="B4" s="158">
        <v>1</v>
      </c>
      <c r="C4" s="3" t="str">
        <f ca="1">IF(B4="","",CONCATENATE(OFFSET(List1!C$11,tisk!A3,0),"
",OFFSET(List1!D$11,tisk!A3,0),"
",OFFSET(List1!E$11,tisk!A3,0),"
",OFFSET(List1!F$11,tisk!A3,0)))</f>
        <v>Obec Polomí
Polomí 20
Polomí
79855</v>
      </c>
      <c r="D4" s="67" t="str">
        <f ca="1">IF(B4="","",OFFSET(List1!K$11,tisk!A3,0))</f>
        <v>Kanalizace Polomí - projektová dokumentace</v>
      </c>
      <c r="E4" s="160">
        <f ca="1">IF(B4="","",OFFSET(List1!N$11,tisk!A3,0))</f>
        <v>500000</v>
      </c>
      <c r="F4" s="47" t="str">
        <f ca="1">IF(B4="","",OFFSET(List1!O$11,tisk!A3,0))</f>
        <v>1/2020</v>
      </c>
      <c r="G4" s="159">
        <f ca="1">IF(B4="","",OFFSET(List1!Q$11,tisk!A3,0))</f>
        <v>250000</v>
      </c>
      <c r="H4" s="161" t="str">
        <f ca="1">IF(B4="","",OFFSET(List1!R$11,tisk!A3,0))</f>
        <v>31.12.2020</v>
      </c>
      <c r="I4" s="158">
        <f ca="1">IF(B4="","",OFFSET(List1!S$11,tisk!A3,0))</f>
        <v>180</v>
      </c>
      <c r="J4" s="158">
        <f ca="1">IF(B4="","",OFFSET(List1!T$11,tisk!A3,0))</f>
        <v>190</v>
      </c>
      <c r="K4" s="158">
        <f ca="1">IF(B4="","",OFFSET(List1!U$11,tisk!A3,0))</f>
        <v>100</v>
      </c>
      <c r="L4" s="158">
        <f ca="1">IF(B4="","",OFFSET(List1!V$11,tisk!A3,0))</f>
        <v>470</v>
      </c>
      <c r="M4" s="159">
        <f ca="1">IF($B4="","",OFFSET(List1!W$11,tisk!$A3,0))</f>
        <v>250000</v>
      </c>
      <c r="N4" s="159">
        <f ca="1">IF($B4="","",OFFSET(List1!X$11,tisk!$A3,0))</f>
        <v>0</v>
      </c>
      <c r="O4" s="159" t="str">
        <f ca="1">IF($B4="","",OFFSET(List1!Y$11,tisk!$A3,0))</f>
        <v>INV</v>
      </c>
      <c r="P4" s="159" t="str">
        <f ca="1">IF($B4="","",OFFSET(List1!Z$11,tisk!$A3,0))</f>
        <v>NE</v>
      </c>
    </row>
    <row r="5" spans="1:16" ht="86.4" x14ac:dyDescent="0.3">
      <c r="A5" s="66"/>
      <c r="B5" s="158"/>
      <c r="C5" s="3" t="str">
        <f ca="1">IF(B4="","",CONCATENATE("Okres ",OFFSET(List1!G$11,tisk!A3,0),"
","Právní forma","
",OFFSET(List1!H$11,tisk!A3,0),"
","IČO ",OFFSET(List1!I$11,tisk!A3,0),"
 ","B.Ú. ",OFFSET(List1!J$11,tisk!A3,0)))</f>
        <v>Okres Prostějov
Právní forma
Obec, městská část hlavního města Prahy
IČO 00600059
 B.Ú. 21720701/0100</v>
      </c>
      <c r="D5" s="5" t="str">
        <f ca="1">IF(B4="","",OFFSET(List1!L$11,tisk!A3,0))</f>
        <v>Kanalizace Polomí - projektová dokumentace.</v>
      </c>
      <c r="E5" s="160"/>
      <c r="F5" s="46"/>
      <c r="G5" s="159"/>
      <c r="H5" s="161"/>
      <c r="I5" s="158"/>
      <c r="J5" s="158"/>
      <c r="K5" s="158"/>
      <c r="L5" s="158"/>
      <c r="M5" s="159"/>
      <c r="N5" s="159"/>
      <c r="O5" s="159"/>
      <c r="P5" s="159"/>
    </row>
    <row r="6" spans="1:16" ht="28.8" x14ac:dyDescent="0.3">
      <c r="A6" s="66">
        <f>ROW()/3-1</f>
        <v>1</v>
      </c>
      <c r="B6" s="158"/>
      <c r="C6" s="3"/>
      <c r="D6" s="68" t="str">
        <f ca="1">IF(B4="","",CONCATENATE("Dotace bude použita na:","
",OFFSET(List1!M$11,tisk!A3,0)))</f>
        <v>Dotace bude použita na:
Projektová dokumentace (DUR, DSP a DPS).</v>
      </c>
      <c r="E6" s="160"/>
      <c r="F6" s="47" t="str">
        <f ca="1">IF(B4="","",OFFSET(List1!P$11,tisk!A3,0))</f>
        <v>12/2020</v>
      </c>
      <c r="G6" s="159"/>
      <c r="H6" s="161"/>
      <c r="I6" s="158"/>
      <c r="J6" s="158"/>
      <c r="K6" s="158"/>
      <c r="L6" s="158"/>
      <c r="M6" s="159"/>
      <c r="N6" s="159"/>
      <c r="O6" s="159"/>
      <c r="P6" s="159"/>
    </row>
    <row r="7" spans="1:16" ht="57.6" x14ac:dyDescent="0.3">
      <c r="A7" s="66"/>
      <c r="B7" s="158">
        <v>2</v>
      </c>
      <c r="C7" s="3" t="str">
        <f ca="1">IF(B7="","",CONCATENATE(OFFSET(List1!C$11,tisk!A6,0),"
",OFFSET(List1!D$11,tisk!A6,0),"
",OFFSET(List1!E$11,tisk!A6,0),"
",OFFSET(List1!F$11,tisk!A6,0)))</f>
        <v>Obec Slavětín
Slavětín 11
Slavětín
78324</v>
      </c>
      <c r="D7" s="67" t="str">
        <f ca="1">IF(B7="","",OFFSET(List1!K$11,tisk!A6,0))</f>
        <v>Zpracování DPS - vodovod Slavětín</v>
      </c>
      <c r="E7" s="160">
        <f ca="1">IF(B7="","",OFFSET(List1!N$11,tisk!A6,0))</f>
        <v>265800</v>
      </c>
      <c r="F7" s="47" t="str">
        <f ca="1">IF(B7="","",OFFSET(List1!O$11,tisk!A6,0))</f>
        <v>1/2020</v>
      </c>
      <c r="G7" s="159">
        <f ca="1">IF(B7="","",OFFSET(List1!Q$11,tisk!A6,0))</f>
        <v>132900</v>
      </c>
      <c r="H7" s="161" t="str">
        <f ca="1">IF(B7="","",OFFSET(List1!R$11,tisk!A6,0))</f>
        <v>31.12.2020</v>
      </c>
      <c r="I7" s="158">
        <f ca="1">IF(B7="","",OFFSET(List1!S$11,tisk!A6,0))</f>
        <v>160</v>
      </c>
      <c r="J7" s="158">
        <f ca="1">IF(B7="","",OFFSET(List1!T$11,tisk!A6,0))</f>
        <v>190</v>
      </c>
      <c r="K7" s="158">
        <f ca="1">IF(B7="","",OFFSET(List1!U$11,tisk!A6,0))</f>
        <v>100</v>
      </c>
      <c r="L7" s="158">
        <f ca="1">IF(B7="","",OFFSET(List1!V$11,tisk!A6,0))</f>
        <v>450</v>
      </c>
      <c r="M7" s="159">
        <f ca="1">IF($B7="","",OFFSET(List1!W$11,tisk!$A6,0))</f>
        <v>132900</v>
      </c>
      <c r="N7" s="159">
        <f ca="1">IF($B7="","",OFFSET(List1!X$11,tisk!$A6,0))</f>
        <v>0</v>
      </c>
      <c r="O7" s="159" t="str">
        <f ca="1">IF($B7="","",OFFSET(List1!Y$11,tisk!$A6,0))</f>
        <v>INV</v>
      </c>
      <c r="P7" s="159" t="str">
        <f ca="1">IF($B7="","",OFFSET(List1!Z$11,tisk!$A6,0))</f>
        <v>NE</v>
      </c>
    </row>
    <row r="8" spans="1:16" ht="86.4" x14ac:dyDescent="0.3">
      <c r="A8" s="66"/>
      <c r="B8" s="158"/>
      <c r="C8" s="3" t="str">
        <f ca="1">IF(B7="","",CONCATENATE("Okres ",OFFSET(List1!G$11,tisk!A6,0),"
","Právní forma","
",OFFSET(List1!H$11,tisk!A6,0),"
","IČO ",OFFSET(List1!I$11,tisk!A6,0),"
 ","B.Ú. ",OFFSET(List1!J$11,tisk!A6,0)))</f>
        <v>Okres Olomouc
Právní forma
Obec, městská část hlavního města Prahy
IČO 00635332
 B.Ú. 108837494/0300</v>
      </c>
      <c r="D8" s="5" t="str">
        <f ca="1">IF(B7="","",OFFSET(List1!L$11,tisk!A6,0))</f>
        <v>V obci Slavětín není vybudován veřejný vodovod. Od r. 2015 se projevuje akutní nedostatek vody ve studních. V r. 2019 byla dokončena Dokumentace pro povolení stavby. Podpora je žádána na zpracování Dokumentace pro provedení stavby.</v>
      </c>
      <c r="E8" s="160"/>
      <c r="F8" s="46"/>
      <c r="G8" s="159"/>
      <c r="H8" s="161"/>
      <c r="I8" s="158"/>
      <c r="J8" s="158"/>
      <c r="K8" s="158"/>
      <c r="L8" s="158"/>
      <c r="M8" s="159"/>
      <c r="N8" s="159"/>
      <c r="O8" s="159"/>
      <c r="P8" s="159"/>
    </row>
    <row r="9" spans="1:16" ht="43.2" x14ac:dyDescent="0.3">
      <c r="A9" s="66">
        <f>ROW()/3-1</f>
        <v>2</v>
      </c>
      <c r="B9" s="158"/>
      <c r="C9" s="3"/>
      <c r="D9" s="5" t="str">
        <f ca="1">IF(B7="","",CONCATENATE("Dotace bude použita na:",OFFSET(List1!M$11,tisk!A6,0)))</f>
        <v>Dotace bude použita na:Zpracování projektové dokumentace pro provedení stavby.</v>
      </c>
      <c r="E9" s="160"/>
      <c r="F9" s="47" t="str">
        <f ca="1">IF(B7="","",OFFSET(List1!P$11,tisk!A6,0))</f>
        <v>12/2020</v>
      </c>
      <c r="G9" s="159"/>
      <c r="H9" s="161"/>
      <c r="I9" s="158"/>
      <c r="J9" s="158"/>
      <c r="K9" s="158"/>
      <c r="L9" s="158"/>
      <c r="M9" s="159"/>
      <c r="N9" s="159"/>
      <c r="O9" s="159"/>
      <c r="P9" s="159"/>
    </row>
    <row r="10" spans="1:16" ht="57.6" x14ac:dyDescent="0.3">
      <c r="A10" s="66"/>
      <c r="B10" s="158">
        <v>3</v>
      </c>
      <c r="C10" s="3" t="str">
        <f ca="1">IF(B10="","",CONCATENATE(OFFSET(List1!C$11,tisk!A9,0),"
",OFFSET(List1!D$11,tisk!A9,0),"
",OFFSET(List1!E$11,tisk!A9,0),"
",OFFSET(List1!F$11,tisk!A9,0)))</f>
        <v>Obec Nelešovice
Nelešovice 50
Nelešovice
75103</v>
      </c>
      <c r="D10" s="67" t="str">
        <f ca="1">IF(B10="","",OFFSET(List1!K$11,tisk!A9,0))</f>
        <v>Obec Nelešovice - vodovod</v>
      </c>
      <c r="E10" s="160">
        <f ca="1">IF(B10="","",OFFSET(List1!N$11,tisk!A9,0))</f>
        <v>600000</v>
      </c>
      <c r="F10" s="47" t="str">
        <f ca="1">IF(B10="","",OFFSET(List1!O$11,tisk!A9,0))</f>
        <v>1/2020</v>
      </c>
      <c r="G10" s="159">
        <f ca="1">IF(B10="","",OFFSET(List1!Q$11,tisk!A9,0))</f>
        <v>300000</v>
      </c>
      <c r="H10" s="161" t="str">
        <f ca="1">IF(B10="","",OFFSET(List1!R$11,tisk!A9,0))</f>
        <v>31.12.2020</v>
      </c>
      <c r="I10" s="158">
        <f ca="1">IF(B10="","",OFFSET(List1!S$11,tisk!A9,0))</f>
        <v>160</v>
      </c>
      <c r="J10" s="158">
        <f ca="1">IF(B10="","",OFFSET(List1!T$11,tisk!A9,0))</f>
        <v>190</v>
      </c>
      <c r="K10" s="158">
        <f ca="1">IF(B10="","",OFFSET(List1!U$11,tisk!A9,0))</f>
        <v>100</v>
      </c>
      <c r="L10" s="158">
        <f ca="1">IF(B10="","",OFFSET(List1!V$11,tisk!A9,0))</f>
        <v>450</v>
      </c>
      <c r="M10" s="159">
        <f ca="1">IF($B10="","",OFFSET(List1!W$11,tisk!$A9,0))</f>
        <v>300000</v>
      </c>
      <c r="N10" s="159">
        <f ca="1">IF($B10="","",OFFSET(List1!X$11,tisk!$A9,0))</f>
        <v>0</v>
      </c>
      <c r="O10" s="159" t="str">
        <f ca="1">IF($B10="","",OFFSET(List1!Y$11,tisk!$A9,0))</f>
        <v>INV</v>
      </c>
      <c r="P10" s="159" t="str">
        <f ca="1">IF($B10="","",OFFSET(List1!Z$11,tisk!$A9,0))</f>
        <v>NE</v>
      </c>
    </row>
    <row r="11" spans="1:16" ht="86.4" x14ac:dyDescent="0.3">
      <c r="A11" s="66"/>
      <c r="B11" s="158"/>
      <c r="C11" s="3" t="str">
        <f ca="1">IF(B10="","",CONCATENATE("Okres ",OFFSET(List1!G$11,tisk!A9,0),"
","Právní forma","
",OFFSET(List1!H$11,tisk!A9,0),"
","IČO ",OFFSET(List1!I$11,tisk!A9,0),"
 ","B.Ú. ",OFFSET(List1!J$11,tisk!A9,0)))</f>
        <v>Okres Přerov
Právní forma
Obec, městská část hlavního města Prahy
IČO 00636410
 B.Ú. 94-9218831/0710</v>
      </c>
      <c r="D11" s="5" t="str">
        <f ca="1">IF(B10="","",OFFSET(List1!L$11,tisk!A9,0))</f>
        <v>Zhotovení realizační projektové dokumentace   pro sloučené územní a stavební povolení ve stupni prováděcí dokumentace.</v>
      </c>
      <c r="E11" s="160"/>
      <c r="F11" s="46"/>
      <c r="G11" s="159"/>
      <c r="H11" s="161"/>
      <c r="I11" s="158"/>
      <c r="J11" s="158"/>
      <c r="K11" s="158"/>
      <c r="L11" s="158"/>
      <c r="M11" s="159"/>
      <c r="N11" s="159"/>
      <c r="O11" s="159"/>
      <c r="P11" s="159"/>
    </row>
    <row r="12" spans="1:16" ht="86.4" x14ac:dyDescent="0.3">
      <c r="A12" s="66">
        <f>ROW()/3-1</f>
        <v>3</v>
      </c>
      <c r="B12" s="158"/>
      <c r="C12" s="3"/>
      <c r="D12" s="5" t="str">
        <f ca="1">IF(B10="","",CONCATENATE("Dotace bude použita na:",OFFSET(List1!M$11,tisk!A9,0)))</f>
        <v>Dotace bude použita na:Účelem poskytnutí dotace je částečná úhrada na zhotovení projektové dokumentace pro sloučené územní a stavební povolení a zhotovení realizační dokumentace veřejného vodovodu obce Nelešovice.</v>
      </c>
      <c r="E12" s="160"/>
      <c r="F12" s="47" t="str">
        <f ca="1">IF(B10="","",OFFSET(List1!P$11,tisk!A9,0))</f>
        <v>12/2020</v>
      </c>
      <c r="G12" s="159"/>
      <c r="H12" s="161"/>
      <c r="I12" s="158"/>
      <c r="J12" s="158"/>
      <c r="K12" s="158"/>
      <c r="L12" s="158"/>
      <c r="M12" s="159"/>
      <c r="N12" s="159"/>
      <c r="O12" s="159"/>
      <c r="P12" s="159"/>
    </row>
    <row r="13" spans="1:16" ht="57.6" x14ac:dyDescent="0.3">
      <c r="B13" s="158">
        <v>4</v>
      </c>
      <c r="C13" s="3" t="str">
        <f ca="1">IF(B13="","",CONCATENATE(OFFSET(List1!C$11,tisk!A12,0),"
",OFFSET(List1!D$11,tisk!A12,0),"
",OFFSET(List1!E$11,tisk!A12,0),"
",OFFSET(List1!F$11,tisk!A12,0)))</f>
        <v>Obec Raková u Konice
Raková u Konice 34
Raková u Konice
79857</v>
      </c>
      <c r="D13" s="67" t="str">
        <f ca="1">IF(B13="","",OFFSET(List1!K$11,tisk!A12,0))</f>
        <v>Raková u Konice - splašková kanalizace a ČOV</v>
      </c>
      <c r="E13" s="160">
        <f ca="1">IF(B13="","",OFFSET(List1!N$11,tisk!A12,0))</f>
        <v>600000</v>
      </c>
      <c r="F13" s="47" t="str">
        <f ca="1">IF(B13="","",OFFSET(List1!O$11,tisk!A12,0))</f>
        <v>1/2020</v>
      </c>
      <c r="G13" s="159">
        <f ca="1">IF(B13="","",OFFSET(List1!Q$11,tisk!A12,0))</f>
        <v>300000</v>
      </c>
      <c r="H13" s="161" t="str">
        <f ca="1">IF(B13="","",OFFSET(List1!R$11,tisk!A12,0))</f>
        <v>31.12.2020</v>
      </c>
      <c r="I13" s="158">
        <f ca="1">IF(B13="","",OFFSET(List1!S$11,tisk!A12,0))</f>
        <v>160</v>
      </c>
      <c r="J13" s="158">
        <f ca="1">IF(B13="","",OFFSET(List1!T$11,tisk!A12,0))</f>
        <v>190</v>
      </c>
      <c r="K13" s="158">
        <f ca="1">IF(B13="","",OFFSET(List1!U$11,tisk!A12,0))</f>
        <v>100</v>
      </c>
      <c r="L13" s="158">
        <f ca="1">IF(B13="","",OFFSET(List1!V$11,tisk!A12,0))</f>
        <v>450</v>
      </c>
      <c r="M13" s="159">
        <f ca="1">IF($B13="","",OFFSET(List1!W$11,tisk!$A12,0))</f>
        <v>300000</v>
      </c>
      <c r="N13" s="159">
        <f ca="1">IF($B13="","",OFFSET(List1!X$11,tisk!$A12,0))</f>
        <v>0</v>
      </c>
      <c r="O13" s="159" t="str">
        <f ca="1">IF($B13="","",OFFSET(List1!Y$11,tisk!$A12,0))</f>
        <v>INV</v>
      </c>
      <c r="P13" s="159" t="str">
        <f ca="1">IF($B13="","",OFFSET(List1!Z$11,tisk!$A12,0))</f>
        <v>NE</v>
      </c>
    </row>
    <row r="14" spans="1:16" ht="86.4" x14ac:dyDescent="0.3">
      <c r="B14" s="158"/>
      <c r="C14" s="3" t="str">
        <f ca="1">IF(B13="","",CONCATENATE("Okres ",OFFSET(List1!G$11,tisk!A12,0),"
","Právní forma","
",OFFSET(List1!H$11,tisk!A12,0),"
","IČO ",OFFSET(List1!I$11,tisk!A12,0),"
 ","B.Ú. ",OFFSET(List1!J$11,tisk!A12,0)))</f>
        <v>Okres Prostějov
Právní forma
Obec, městská část hlavního města Prahy
IČO 00600067
 B.Ú. 21026701/0100</v>
      </c>
      <c r="D14" s="5" t="str">
        <f ca="1">IF(B13="","",OFFSET(List1!L$11,tisk!A12,0))</f>
        <v>Projektová dokumentace k územnímu řízení k akci: "Raková u Konice - splašková kanalizace a ČOV".</v>
      </c>
      <c r="E14" s="160"/>
      <c r="F14" s="46"/>
      <c r="G14" s="159"/>
      <c r="H14" s="161"/>
      <c r="I14" s="158"/>
      <c r="J14" s="158"/>
      <c r="K14" s="158"/>
      <c r="L14" s="158"/>
      <c r="M14" s="159"/>
      <c r="N14" s="159"/>
      <c r="O14" s="159"/>
      <c r="P14" s="159"/>
    </row>
    <row r="15" spans="1:16" ht="28.8" x14ac:dyDescent="0.3">
      <c r="A15" s="50">
        <f>ROW()/3-1</f>
        <v>4</v>
      </c>
      <c r="B15" s="158"/>
      <c r="C15" s="3"/>
      <c r="D15" s="5" t="str">
        <f ca="1">IF(B13="","",CONCATENATE("Dotace bude použita na:",OFFSET(List1!M$11,tisk!A12,0)))</f>
        <v>Dotace bude použita na:Projektová dokumentace.</v>
      </c>
      <c r="E15" s="160"/>
      <c r="F15" s="47" t="str">
        <f ca="1">IF(B13="","",OFFSET(List1!P$11,tisk!A12,0))</f>
        <v>12/2020</v>
      </c>
      <c r="G15" s="159"/>
      <c r="H15" s="161"/>
      <c r="I15" s="158"/>
      <c r="J15" s="158"/>
      <c r="K15" s="158"/>
      <c r="L15" s="158"/>
      <c r="M15" s="159"/>
      <c r="N15" s="159"/>
      <c r="O15" s="159"/>
      <c r="P15" s="159"/>
    </row>
    <row r="16" spans="1:16" ht="57.6" x14ac:dyDescent="0.3">
      <c r="B16" s="158">
        <v>5</v>
      </c>
      <c r="C16" s="3" t="str">
        <f ca="1">IF(B16="","",CONCATENATE(OFFSET(List1!C$11,tisk!A15,0),"
",OFFSET(List1!D$11,tisk!A15,0),"
",OFFSET(List1!E$11,tisk!A15,0),"
",OFFSET(List1!F$11,tisk!A15,0)))</f>
        <v>Obec Branná
Branná 23
Branná
78825</v>
      </c>
      <c r="D16" s="67" t="str">
        <f ca="1">IF(B16="","",OFFSET(List1!K$11,tisk!A15,0))</f>
        <v>Dokumentace kulturní dům</v>
      </c>
      <c r="E16" s="160">
        <f ca="1">IF(B16="","",OFFSET(List1!N$11,tisk!A15,0))</f>
        <v>250000</v>
      </c>
      <c r="F16" s="47" t="str">
        <f ca="1">IF(B16="","",OFFSET(List1!O$11,tisk!A15,0))</f>
        <v>1/2020</v>
      </c>
      <c r="G16" s="159">
        <f ca="1">IF(B16="","",OFFSET(List1!Q$11,tisk!A15,0))</f>
        <v>125000</v>
      </c>
      <c r="H16" s="161" t="str">
        <f ca="1">IF(B16="","",OFFSET(List1!R$11,tisk!A15,0))</f>
        <v>31.12.2020</v>
      </c>
      <c r="I16" s="158">
        <f ca="1">IF(B16="","",OFFSET(List1!S$11,tisk!A15,0))</f>
        <v>160</v>
      </c>
      <c r="J16" s="158">
        <f ca="1">IF(B16="","",OFFSET(List1!T$11,tisk!A15,0))</f>
        <v>190</v>
      </c>
      <c r="K16" s="158">
        <f ca="1">IF(B16="","",OFFSET(List1!U$11,tisk!A15,0))</f>
        <v>100</v>
      </c>
      <c r="L16" s="158">
        <f ca="1">IF(B16="","",OFFSET(List1!V$11,tisk!A15,0))</f>
        <v>450</v>
      </c>
      <c r="M16" s="159">
        <f ca="1">IF($B16="","",OFFSET(List1!W$11,tisk!$A15,0))</f>
        <v>125000</v>
      </c>
      <c r="N16" s="159">
        <f ca="1">IF($B16="","",OFFSET(List1!X$11,tisk!$A15,0))</f>
        <v>0</v>
      </c>
      <c r="O16" s="159" t="str">
        <f ca="1">IF($B16="","",OFFSET(List1!Y$11,tisk!$A15,0))</f>
        <v>INV</v>
      </c>
      <c r="P16" s="159" t="str">
        <f ca="1">IF($B16="","",OFFSET(List1!Z$11,tisk!$A15,0))</f>
        <v>NE</v>
      </c>
    </row>
    <row r="17" spans="1:16" ht="86.4" x14ac:dyDescent="0.3">
      <c r="B17" s="158"/>
      <c r="C17" s="3" t="str">
        <f ca="1">IF(B16="","",CONCATENATE("Okres ",OFFSET(List1!G$11,tisk!A15,0),"
","Právní forma","
",OFFSET(List1!H$11,tisk!A15,0),"
","IČO ",OFFSET(List1!I$11,tisk!A15,0),"
 ","B.Ú. ",OFFSET(List1!J$11,tisk!A15,0)))</f>
        <v>Okres Šumperk
Právní forma
Obec, městská část hlavního města Prahy
IČO 00302406
 B.Ú. 1905664359/0800</v>
      </c>
      <c r="D17" s="5" t="str">
        <f ca="1">IF(B16="","",OFFSET(List1!L$11,tisk!A15,0))</f>
        <v>Provedení projektové dokumentace pro povolení stavebních úprav pro změnu v užívání stavby bývalé mateřské školy.</v>
      </c>
      <c r="E17" s="160"/>
      <c r="F17" s="46"/>
      <c r="G17" s="159"/>
      <c r="H17" s="161"/>
      <c r="I17" s="158"/>
      <c r="J17" s="158"/>
      <c r="K17" s="158"/>
      <c r="L17" s="158"/>
      <c r="M17" s="159"/>
      <c r="N17" s="159"/>
      <c r="O17" s="159"/>
      <c r="P17" s="159"/>
    </row>
    <row r="18" spans="1:16" ht="28.8" x14ac:dyDescent="0.3">
      <c r="A18" s="50">
        <f>ROW()/3-1</f>
        <v>5</v>
      </c>
      <c r="B18" s="158"/>
      <c r="C18" s="3"/>
      <c r="D18" s="5" t="str">
        <f ca="1">IF(B16="","",CONCATENATE("Dotace bude použita na:",OFFSET(List1!M$11,tisk!A15,0)))</f>
        <v>Dotace bude použita na:Projektová dokumentace.</v>
      </c>
      <c r="E18" s="160"/>
      <c r="F18" s="47" t="str">
        <f ca="1">IF(B16="","",OFFSET(List1!P$11,tisk!A15,0))</f>
        <v>12/2020</v>
      </c>
      <c r="G18" s="159"/>
      <c r="H18" s="161"/>
      <c r="I18" s="158"/>
      <c r="J18" s="158"/>
      <c r="K18" s="158"/>
      <c r="L18" s="158"/>
      <c r="M18" s="159"/>
      <c r="N18" s="159"/>
      <c r="O18" s="159"/>
      <c r="P18" s="159"/>
    </row>
    <row r="19" spans="1:16" s="2" customFormat="1" ht="57.6" x14ac:dyDescent="0.3">
      <c r="A19" s="50"/>
      <c r="B19" s="158">
        <v>6</v>
      </c>
      <c r="C19" s="3" t="str">
        <f ca="1">IF(B19="","",CONCATENATE(OFFSET(List1!C$11,tisk!A18,0),"
",OFFSET(List1!D$11,tisk!A18,0),"
",OFFSET(List1!E$11,tisk!A18,0),"
",OFFSET(List1!F$11,tisk!A18,0)))</f>
        <v>Obec Grymov
Grymov 27
Grymov
75121</v>
      </c>
      <c r="D19" s="67" t="str">
        <f ca="1">IF(B19="","",OFFSET(List1!K$11,tisk!A18,0))</f>
        <v>Projektová dokumentace na rekonstrukci komunikace</v>
      </c>
      <c r="E19" s="160">
        <f ca="1">IF(B19="","",OFFSET(List1!N$11,tisk!A18,0))</f>
        <v>170610</v>
      </c>
      <c r="F19" s="47" t="str">
        <f ca="1">IF(B19="","",OFFSET(List1!O$11,tisk!A18,0))</f>
        <v>1/2020</v>
      </c>
      <c r="G19" s="159">
        <f ca="1">IF(B19="","",OFFSET(List1!Q$11,tisk!A18,0))</f>
        <v>85305</v>
      </c>
      <c r="H19" s="161" t="str">
        <f ca="1">IF(B19="","",OFFSET(List1!R$11,tisk!A18,0))</f>
        <v>31.12.2020</v>
      </c>
      <c r="I19" s="158">
        <f ca="1">IF(B19="","",OFFSET(List1!S$11,tisk!A18,0))</f>
        <v>180</v>
      </c>
      <c r="J19" s="158">
        <f ca="1">IF(B19="","",OFFSET(List1!T$11,tisk!A18,0))</f>
        <v>160</v>
      </c>
      <c r="K19" s="158">
        <f ca="1">IF(B19="","",OFFSET(List1!U$11,tisk!A18,0))</f>
        <v>100</v>
      </c>
      <c r="L19" s="158">
        <f ca="1">IF(B19="","",OFFSET(List1!V$11,tisk!A18,0))</f>
        <v>440</v>
      </c>
      <c r="M19" s="159">
        <f ca="1">IF($B19="","",OFFSET(List1!W$11,tisk!$A18,0))</f>
        <v>85305</v>
      </c>
      <c r="N19" s="159">
        <f ca="1">IF($B19="","",OFFSET(List1!X$11,tisk!$A18,0))</f>
        <v>0</v>
      </c>
      <c r="O19" s="159" t="str">
        <f ca="1">IF($B19="","",OFFSET(List1!Y$11,tisk!$A18,0))</f>
        <v>INV</v>
      </c>
      <c r="P19" s="159" t="str">
        <f ca="1">IF($B19="","",OFFSET(List1!Z$11,tisk!$A18,0))</f>
        <v>NE</v>
      </c>
    </row>
    <row r="20" spans="1:16" s="2" customFormat="1" ht="100.8" x14ac:dyDescent="0.3">
      <c r="A20" s="50"/>
      <c r="B20" s="158"/>
      <c r="C20" s="3" t="str">
        <f ca="1">IF(B19="","",CONCATENATE("Okres ",OFFSET(List1!G$11,tisk!A18,0),"
","Právní forma","
",OFFSET(List1!H$11,tisk!A18,0),"
","IČO ",OFFSET(List1!I$11,tisk!A18,0),"
 ","B.Ú. ",OFFSET(List1!J$11,tisk!A18,0)))</f>
        <v>Okres Přerov
Právní forma
Obec, městská část hlavního města Prahy
IČO 00636231
 B.Ú. 25023831/0100</v>
      </c>
      <c r="D20" s="5" t="str">
        <f ca="1">IF(B19="","",OFFSET(List1!L$11,tisk!A18,0))</f>
        <v>Je žádáno o dotaci na pořízení projektové dokumentace na rekonstrukci komunikace, která má být zrekonstruována za účelem zajištění bezpečného příjezdu k novostavbám v obci tak. Slouží tímto k rozvoji obce a zajištění lepší obslužnosti obce.</v>
      </c>
      <c r="E20" s="160"/>
      <c r="F20" s="46"/>
      <c r="G20" s="159"/>
      <c r="H20" s="161"/>
      <c r="I20" s="158"/>
      <c r="J20" s="158"/>
      <c r="K20" s="158"/>
      <c r="L20" s="158"/>
      <c r="M20" s="159"/>
      <c r="N20" s="159"/>
      <c r="O20" s="159"/>
      <c r="P20" s="159"/>
    </row>
    <row r="21" spans="1:16" s="2" customFormat="1" ht="43.2" x14ac:dyDescent="0.3">
      <c r="A21" s="50">
        <f>ROW()/3-1</f>
        <v>6</v>
      </c>
      <c r="B21" s="158"/>
      <c r="C21" s="3"/>
      <c r="D21" s="5" t="str">
        <f ca="1">IF(B19="","",CONCATENATE("Dotace bude použita na:",OFFSET(List1!M$11,tisk!A18,0)))</f>
        <v>Dotace bude použita na:Jedná se o výdaje na zpracování studie a dokumentace pro společné povolení.</v>
      </c>
      <c r="E21" s="160"/>
      <c r="F21" s="47" t="str">
        <f ca="1">IF(B19="","",OFFSET(List1!P$11,tisk!A18,0))</f>
        <v>12/2020</v>
      </c>
      <c r="G21" s="159"/>
      <c r="H21" s="161"/>
      <c r="I21" s="158"/>
      <c r="J21" s="158"/>
      <c r="K21" s="158"/>
      <c r="L21" s="158"/>
      <c r="M21" s="159"/>
      <c r="N21" s="159"/>
      <c r="O21" s="159"/>
      <c r="P21" s="159"/>
    </row>
    <row r="22" spans="1:16" s="2" customFormat="1" ht="57.6" x14ac:dyDescent="0.3">
      <c r="A22" s="50"/>
      <c r="B22" s="158">
        <v>7</v>
      </c>
      <c r="C22" s="3" t="str">
        <f ca="1">IF(B22="","",CONCATENATE(OFFSET(List1!C$11,tisk!A21,0),"
",OFFSET(List1!D$11,tisk!A21,0),"
",OFFSET(List1!E$11,tisk!A21,0),"
",OFFSET(List1!F$11,tisk!A21,0)))</f>
        <v>Obec Radvanice
Radvanice 9
Radvanice
75121</v>
      </c>
      <c r="D22" s="67" t="str">
        <f ca="1">IF(B22="","",OFFSET(List1!K$11,tisk!A21,0))</f>
        <v>Pořízení projektové dokumentace na rekonstrukci chodníků v obci Radvanice</v>
      </c>
      <c r="E22" s="160">
        <f ca="1">IF(B22="","",OFFSET(List1!N$11,tisk!A21,0))</f>
        <v>150000</v>
      </c>
      <c r="F22" s="47" t="str">
        <f ca="1">IF(B22="","",OFFSET(List1!O$11,tisk!A21,0))</f>
        <v>1/2020</v>
      </c>
      <c r="G22" s="159">
        <f ca="1">IF(B22="","",OFFSET(List1!Q$11,tisk!A21,0))</f>
        <v>75000</v>
      </c>
      <c r="H22" s="161" t="str">
        <f ca="1">IF(B22="","",OFFSET(List1!R$11,tisk!A21,0))</f>
        <v>31.12.2020</v>
      </c>
      <c r="I22" s="158">
        <f ca="1">IF(B22="","",OFFSET(List1!S$11,tisk!A21,0))</f>
        <v>140</v>
      </c>
      <c r="J22" s="158">
        <f ca="1">IF(B22="","",OFFSET(List1!T$11,tisk!A21,0))</f>
        <v>200</v>
      </c>
      <c r="K22" s="158">
        <f ca="1">IF(B22="","",OFFSET(List1!U$11,tisk!A21,0))</f>
        <v>100</v>
      </c>
      <c r="L22" s="158">
        <f ca="1">IF(B22="","",OFFSET(List1!V$11,tisk!A21,0))</f>
        <v>440</v>
      </c>
      <c r="M22" s="159">
        <f ca="1">IF($B22="","",OFFSET(List1!W$11,tisk!$A21,0))</f>
        <v>75000</v>
      </c>
      <c r="N22" s="159">
        <f ca="1">IF($B22="","",OFFSET(List1!X$11,tisk!$A21,0))</f>
        <v>0</v>
      </c>
      <c r="O22" s="159" t="str">
        <f ca="1">IF($B22="","",OFFSET(List1!Y$11,tisk!$A21,0))</f>
        <v>INV</v>
      </c>
      <c r="P22" s="159" t="str">
        <f ca="1">IF($B22="","",OFFSET(List1!Z$11,tisk!$A21,0))</f>
        <v>NE</v>
      </c>
    </row>
    <row r="23" spans="1:16" s="2" customFormat="1" ht="86.4" x14ac:dyDescent="0.3">
      <c r="A23" s="50"/>
      <c r="B23" s="158"/>
      <c r="C23" s="3" t="str">
        <f ca="1">IF(B22="","",CONCATENATE("Okres ",OFFSET(List1!G$11,tisk!A21,0),"
","Právní forma","
",OFFSET(List1!H$11,tisk!A21,0),"
","IČO ",OFFSET(List1!I$11,tisk!A21,0),"
 ","B.Ú. ",OFFSET(List1!J$11,tisk!A21,0)))</f>
        <v>Okres Přerov
Právní forma
Obec, městská část hlavního města Prahy
IČO 00636533
 B.Ú. 165305777/0300</v>
      </c>
      <c r="D23" s="5" t="str">
        <f ca="1">IF(B22="","",OFFSET(List1!L$11,tisk!A21,0))</f>
        <v>Pořízení projektové dokumentace na rekonstrukci chodníků v obci Radvanice.</v>
      </c>
      <c r="E23" s="160"/>
      <c r="F23" s="46"/>
      <c r="G23" s="159"/>
      <c r="H23" s="161"/>
      <c r="I23" s="158"/>
      <c r="J23" s="158"/>
      <c r="K23" s="158"/>
      <c r="L23" s="158"/>
      <c r="M23" s="159"/>
      <c r="N23" s="159"/>
      <c r="O23" s="159"/>
      <c r="P23" s="159"/>
    </row>
    <row r="24" spans="1:16" s="2" customFormat="1" ht="57.6" x14ac:dyDescent="0.3">
      <c r="A24" s="50">
        <f>ROW()/3-1</f>
        <v>7</v>
      </c>
      <c r="B24" s="158"/>
      <c r="C24" s="3"/>
      <c r="D24" s="5" t="str">
        <f ca="1">IF(B22="","",CONCATENATE("Dotace bude použita na:",OFFSET(List1!M$11,tisk!A21,0)))</f>
        <v>Dotace bude použita na:Vypracování kompletní projektové dokumentace pro realizaci záměru rekonstrukce chodníků v obci Radvanice.</v>
      </c>
      <c r="E24" s="160"/>
      <c r="F24" s="47" t="str">
        <f ca="1">IF(B22="","",OFFSET(List1!P$11,tisk!A21,0))</f>
        <v>12/2020</v>
      </c>
      <c r="G24" s="159"/>
      <c r="H24" s="161"/>
      <c r="I24" s="158"/>
      <c r="J24" s="158"/>
      <c r="K24" s="158"/>
      <c r="L24" s="158"/>
      <c r="M24" s="159"/>
      <c r="N24" s="159"/>
      <c r="O24" s="159"/>
      <c r="P24" s="159"/>
    </row>
    <row r="25" spans="1:16" s="2" customFormat="1" ht="57.6" x14ac:dyDescent="0.3">
      <c r="A25" s="50"/>
      <c r="B25" s="158">
        <v>8</v>
      </c>
      <c r="C25" s="3" t="str">
        <f ca="1">IF(B25="","",CONCATENATE(OFFSET(List1!C$11,tisk!A24,0),"
",OFFSET(List1!D$11,tisk!A24,0),"
",OFFSET(List1!E$11,tisk!A24,0),"
",OFFSET(List1!F$11,tisk!A24,0)))</f>
        <v>Obec Ostružná
Ostružná 135
Ostružná
78825</v>
      </c>
      <c r="D25" s="67" t="str">
        <f ca="1">IF(B25="","",OFFSET(List1!K$11,tisk!A24,0))</f>
        <v>ČOV a kanalizace Ostružná</v>
      </c>
      <c r="E25" s="160">
        <f ca="1">IF(B25="","",OFFSET(List1!N$11,tisk!A24,0))</f>
        <v>1800000</v>
      </c>
      <c r="F25" s="47" t="str">
        <f ca="1">IF(B25="","",OFFSET(List1!O$11,tisk!A24,0))</f>
        <v>1/2020</v>
      </c>
      <c r="G25" s="159">
        <f ca="1">IF(B25="","",OFFSET(List1!Q$11,tisk!A24,0))</f>
        <v>300000</v>
      </c>
      <c r="H25" s="161" t="str">
        <f ca="1">IF(B25="","",OFFSET(List1!R$11,tisk!A24,0))</f>
        <v>31.12.2020</v>
      </c>
      <c r="I25" s="158">
        <f ca="1">IF(B25="","",OFFSET(List1!S$11,tisk!A24,0))</f>
        <v>180</v>
      </c>
      <c r="J25" s="158">
        <f ca="1">IF(B25="","",OFFSET(List1!T$11,tisk!A24,0))</f>
        <v>150</v>
      </c>
      <c r="K25" s="158">
        <f ca="1">IF(B25="","",OFFSET(List1!U$11,tisk!A24,0))</f>
        <v>100</v>
      </c>
      <c r="L25" s="158">
        <f ca="1">IF(B25="","",OFFSET(List1!V$11,tisk!A24,0))</f>
        <v>430</v>
      </c>
      <c r="M25" s="159">
        <f ca="1">IF($B25="","",OFFSET(List1!W$11,tisk!$A24,0))</f>
        <v>300000</v>
      </c>
      <c r="N25" s="159">
        <f ca="1">IF($B25="","",OFFSET(List1!X$11,tisk!$A24,0))</f>
        <v>0</v>
      </c>
      <c r="O25" s="159" t="str">
        <f ca="1">IF($B25="","",OFFSET(List1!Y$11,tisk!$A24,0))</f>
        <v>INV</v>
      </c>
      <c r="P25" s="159" t="str">
        <f ca="1">IF($B25="","",OFFSET(List1!Z$11,tisk!$A24,0))</f>
        <v>NE</v>
      </c>
    </row>
    <row r="26" spans="1:16" s="2" customFormat="1" ht="86.4" x14ac:dyDescent="0.3">
      <c r="A26" s="50"/>
      <c r="B26" s="158"/>
      <c r="C26" s="3" t="str">
        <f ca="1">IF(B25="","",CONCATENATE("Okres ",OFFSET(List1!G$11,tisk!A24,0),"
","Právní forma","
",OFFSET(List1!H$11,tisk!A24,0),"
","IČO ",OFFSET(List1!I$11,tisk!A24,0),"
 ","B.Ú. ",OFFSET(List1!J$11,tisk!A24,0)))</f>
        <v>Okres Jeseník
Právní forma
Obec, městská část hlavního města Prahy
IČO 00636096
 B.Ú. 94-1517861/0710</v>
      </c>
      <c r="D26" s="5" t="str">
        <f ca="1">IF(B25="","",OFFSET(List1!L$11,tisk!A24,0))</f>
        <v>Účelem akce je rekonstrukce ČOV OSTRUŽNÁ a odkanalizování místní části Ramzová.</v>
      </c>
      <c r="E26" s="160"/>
      <c r="F26" s="46"/>
      <c r="G26" s="159"/>
      <c r="H26" s="161"/>
      <c r="I26" s="158"/>
      <c r="J26" s="158"/>
      <c r="K26" s="158"/>
      <c r="L26" s="158"/>
      <c r="M26" s="159"/>
      <c r="N26" s="159"/>
      <c r="O26" s="159"/>
      <c r="P26" s="159"/>
    </row>
    <row r="27" spans="1:16" s="2" customFormat="1" ht="100.8" x14ac:dyDescent="0.3">
      <c r="A27" s="50">
        <f>ROW()/3-1</f>
        <v>8</v>
      </c>
      <c r="B27" s="158"/>
      <c r="C27" s="3"/>
      <c r="D27" s="5" t="str">
        <f ca="1">IF(B25="","",CONCATENATE("Dotace bude použita na:",OFFSET(List1!M$11,tisk!A24,0)))</f>
        <v>Dotace bude použita na:Vyhotovení prováděcí projektové dokumentace pro rekonstrukci ČOV Ostružná a odkanalizování místní části Ramzová, včetně přečerpávací stanice. Stavební projektová dokumentace ČOV Ostružná a odkanalizování místní části Ramzová.</v>
      </c>
      <c r="E27" s="160"/>
      <c r="F27" s="47" t="str">
        <f ca="1">IF(B25="","",OFFSET(List1!P$11,tisk!A24,0))</f>
        <v>12/2020</v>
      </c>
      <c r="G27" s="159"/>
      <c r="H27" s="161"/>
      <c r="I27" s="158"/>
      <c r="J27" s="158"/>
      <c r="K27" s="158"/>
      <c r="L27" s="158"/>
      <c r="M27" s="159"/>
      <c r="N27" s="159"/>
      <c r="O27" s="159"/>
      <c r="P27" s="159"/>
    </row>
    <row r="28" spans="1:16" s="2" customFormat="1" ht="57.6" x14ac:dyDescent="0.3">
      <c r="A28" s="50"/>
      <c r="B28" s="158">
        <v>9</v>
      </c>
      <c r="C28" s="3" t="str">
        <f ca="1">IF(B28="","",CONCATENATE(OFFSET(List1!C$11,tisk!A27,0),"
",OFFSET(List1!D$11,tisk!A27,0),"
",OFFSET(List1!E$11,tisk!A27,0),"
",OFFSET(List1!F$11,tisk!A27,0)))</f>
        <v>Obec Loučka
Loučka 76
Loučka
78322</v>
      </c>
      <c r="D28" s="67" t="str">
        <f ca="1">IF(B28="","",OFFSET(List1!K$11,tisk!A27,0))</f>
        <v>Společná projektová dokumentace na akci "Odkanalizování obcí Bílsko - Loučka"</v>
      </c>
      <c r="E28" s="160">
        <f ca="1">IF(B28="","",OFFSET(List1!N$11,tisk!A27,0))</f>
        <v>290000</v>
      </c>
      <c r="F28" s="47" t="str">
        <f ca="1">IF(B28="","",OFFSET(List1!O$11,tisk!A27,0))</f>
        <v>1/2020</v>
      </c>
      <c r="G28" s="159">
        <f ca="1">IF(B28="","",OFFSET(List1!Q$11,tisk!A27,0))</f>
        <v>145000</v>
      </c>
      <c r="H28" s="161" t="str">
        <f ca="1">IF(B28="","",OFFSET(List1!R$11,tisk!A27,0))</f>
        <v>31.12.2020</v>
      </c>
      <c r="I28" s="158">
        <f ca="1">IF(B28="","",OFFSET(List1!S$11,tisk!A27,0))</f>
        <v>140</v>
      </c>
      <c r="J28" s="158">
        <f ca="1">IF(B28="","",OFFSET(List1!T$11,tisk!A27,0))</f>
        <v>190</v>
      </c>
      <c r="K28" s="158">
        <f ca="1">IF(B28="","",OFFSET(List1!U$11,tisk!A27,0))</f>
        <v>100</v>
      </c>
      <c r="L28" s="158">
        <f ca="1">IF(B28="","",OFFSET(List1!V$11,tisk!A27,0))</f>
        <v>430</v>
      </c>
      <c r="M28" s="159">
        <f ca="1">IF($B28="","",OFFSET(List1!W$11,tisk!$A27,0))</f>
        <v>145000</v>
      </c>
      <c r="N28" s="159">
        <f ca="1">IF($B28="","",OFFSET(List1!X$11,tisk!$A27,0))</f>
        <v>0</v>
      </c>
      <c r="O28" s="159" t="str">
        <f ca="1">IF($B28="","",OFFSET(List1!Y$11,tisk!$A27,0))</f>
        <v>INV</v>
      </c>
      <c r="P28" s="159" t="str">
        <f ca="1">IF($B28="","",OFFSET(List1!Z$11,tisk!$A27,0))</f>
        <v>NE</v>
      </c>
    </row>
    <row r="29" spans="1:16" s="2" customFormat="1" ht="86.4" x14ac:dyDescent="0.3">
      <c r="A29" s="50"/>
      <c r="B29" s="158"/>
      <c r="C29" s="3" t="str">
        <f ca="1">IF(B28="","",CONCATENATE("Okres ",OFFSET(List1!G$11,tisk!A27,0),"
","Právní forma","
",OFFSET(List1!H$11,tisk!A27,0),"
","IČO ",OFFSET(List1!I$11,tisk!A27,0),"
 ","B.Ú. ",OFFSET(List1!J$11,tisk!A27,0)))</f>
        <v>Okres Olomouc
Právní forma
Obec, městská část hlavního města Prahy
IČO 00576247
 B.Ú. 1817939359/0800</v>
      </c>
      <c r="D29" s="5" t="str">
        <f ca="1">IF(B28="","",OFFSET(List1!L$11,tisk!A27,0))</f>
        <v>Cílem akce je vypracování projektové dokumentace na akci "Odkanalizování obcí Bílsko a Loučka" se společnou ČOV v katastru obce Bílsko.</v>
      </c>
      <c r="E29" s="160"/>
      <c r="F29" s="46"/>
      <c r="G29" s="159"/>
      <c r="H29" s="161"/>
      <c r="I29" s="158"/>
      <c r="J29" s="158"/>
      <c r="K29" s="158"/>
      <c r="L29" s="158"/>
      <c r="M29" s="159"/>
      <c r="N29" s="159"/>
      <c r="O29" s="159"/>
      <c r="P29" s="159"/>
    </row>
    <row r="30" spans="1:16" s="2" customFormat="1" ht="115.2" x14ac:dyDescent="0.3">
      <c r="A30" s="50">
        <f>ROW()/3-1</f>
        <v>9</v>
      </c>
      <c r="B30" s="158"/>
      <c r="C30" s="3"/>
      <c r="D30" s="5" t="str">
        <f ca="1">IF(B28="","",CONCATENATE("Dotace bude použita na:",OFFSET(List1!M$11,tisk!A27,0)))</f>
        <v>Dotace bude použita na:Zpracování projektové dokumentace na akci "Odkanalizování obcí Bílsko a Loučka"-
1. fáze 
- Geodetické práce
-Průzkumné práce
-Projekční práce
-Technolog + elektro (ČOV).</v>
      </c>
      <c r="E30" s="160"/>
      <c r="F30" s="47" t="str">
        <f ca="1">IF(B28="","",OFFSET(List1!P$11,tisk!A27,0))</f>
        <v>12/2020</v>
      </c>
      <c r="G30" s="159"/>
      <c r="H30" s="161"/>
      <c r="I30" s="158"/>
      <c r="J30" s="158"/>
      <c r="K30" s="158"/>
      <c r="L30" s="158"/>
      <c r="M30" s="159"/>
      <c r="N30" s="159"/>
      <c r="O30" s="159"/>
      <c r="P30" s="159"/>
    </row>
    <row r="31" spans="1:16" s="2" customFormat="1" ht="57.6" x14ac:dyDescent="0.3">
      <c r="A31" s="50"/>
      <c r="B31" s="158">
        <v>10</v>
      </c>
      <c r="C31" s="3" t="str">
        <f ca="1">IF(B31="","",CONCATENATE(OFFSET(List1!C$11,tisk!A30,0),"
",OFFSET(List1!D$11,tisk!A30,0),"
",OFFSET(List1!E$11,tisk!A30,0),"
",OFFSET(List1!F$11,tisk!A30,0)))</f>
        <v>Obec Podolí
Podolí 33
Podolí
75116</v>
      </c>
      <c r="D31" s="67" t="str">
        <f ca="1">IF(B31="","",OFFSET(List1!K$11,tisk!A30,0))</f>
        <v>Projektová dokumentace na ČOV</v>
      </c>
      <c r="E31" s="160">
        <f ca="1">IF(B31="","",OFFSET(List1!N$11,tisk!A30,0))</f>
        <v>450000</v>
      </c>
      <c r="F31" s="47" t="str">
        <f ca="1">IF(B31="","",OFFSET(List1!O$11,tisk!A30,0))</f>
        <v>1/2020</v>
      </c>
      <c r="G31" s="159">
        <f ca="1">IF(B31="","",OFFSET(List1!Q$11,tisk!A30,0))</f>
        <v>220000</v>
      </c>
      <c r="H31" s="161" t="str">
        <f ca="1">IF(B31="","",OFFSET(List1!R$11,tisk!A30,0))</f>
        <v>31.12.2020</v>
      </c>
      <c r="I31" s="158">
        <f ca="1">IF(B31="","",OFFSET(List1!S$11,tisk!A30,0))</f>
        <v>140</v>
      </c>
      <c r="J31" s="158">
        <f ca="1">IF(B31="","",OFFSET(List1!T$11,tisk!A30,0))</f>
        <v>190</v>
      </c>
      <c r="K31" s="158">
        <f ca="1">IF(B31="","",OFFSET(List1!U$11,tisk!A30,0))</f>
        <v>100</v>
      </c>
      <c r="L31" s="158">
        <f ca="1">IF(B31="","",OFFSET(List1!V$11,tisk!A30,0))</f>
        <v>430</v>
      </c>
      <c r="M31" s="159">
        <f ca="1">IF($B31="","",OFFSET(List1!W$11,tisk!$A30,0))</f>
        <v>220000</v>
      </c>
      <c r="N31" s="159">
        <f ca="1">IF($B31="","",OFFSET(List1!X$11,tisk!$A30,0))</f>
        <v>0</v>
      </c>
      <c r="O31" s="159" t="str">
        <f ca="1">IF($B31="","",OFFSET(List1!Y$11,tisk!$A30,0))</f>
        <v>INV</v>
      </c>
      <c r="P31" s="159" t="str">
        <f ca="1">IF($B31="","",OFFSET(List1!Z$11,tisk!$A30,0))</f>
        <v>NE</v>
      </c>
    </row>
    <row r="32" spans="1:16" s="2" customFormat="1" ht="86.4" x14ac:dyDescent="0.3">
      <c r="A32" s="50"/>
      <c r="B32" s="158"/>
      <c r="C32" s="3" t="str">
        <f ca="1">IF(B31="","",CONCATENATE("Okres ",OFFSET(List1!G$11,tisk!A30,0),"
","Právní forma","
",OFFSET(List1!H$11,tisk!A30,0),"
","IČO ",OFFSET(List1!I$11,tisk!A30,0),"
 ","B.Ú. ",OFFSET(List1!J$11,tisk!A30,0)))</f>
        <v>Okres Přerov
Právní forma
Obec, městská část hlavního města Prahy
IČO 00636479
 B.Ú. 94-10112831/0710</v>
      </c>
      <c r="D32" s="5" t="str">
        <f ca="1">IF(B31="","",OFFSET(List1!L$11,tisk!A30,0))</f>
        <v>Zpracováno projektové dokumentace na čištění odpadních vod v obci Podolí u Přerova.</v>
      </c>
      <c r="E32" s="160"/>
      <c r="F32" s="46"/>
      <c r="G32" s="159"/>
      <c r="H32" s="161"/>
      <c r="I32" s="158"/>
      <c r="J32" s="158"/>
      <c r="K32" s="158"/>
      <c r="L32" s="158"/>
      <c r="M32" s="159"/>
      <c r="N32" s="159"/>
      <c r="O32" s="159"/>
      <c r="P32" s="159"/>
    </row>
    <row r="33" spans="1:16" s="2" customFormat="1" ht="28.8" x14ac:dyDescent="0.3">
      <c r="A33" s="50">
        <f>ROW()/3-1</f>
        <v>10</v>
      </c>
      <c r="B33" s="158"/>
      <c r="C33" s="3"/>
      <c r="D33" s="5" t="str">
        <f ca="1">IF(B31="","",CONCATENATE("Dotace bude použita na:",OFFSET(List1!M$11,tisk!A30,0)))</f>
        <v>Dotace bude použita na:Projektová dokumentace na ČOV.</v>
      </c>
      <c r="E33" s="160"/>
      <c r="F33" s="47" t="str">
        <f ca="1">IF(B31="","",OFFSET(List1!P$11,tisk!A30,0))</f>
        <v>12/2020</v>
      </c>
      <c r="G33" s="159"/>
      <c r="H33" s="161"/>
      <c r="I33" s="158"/>
      <c r="J33" s="158"/>
      <c r="K33" s="158"/>
      <c r="L33" s="158"/>
      <c r="M33" s="159"/>
      <c r="N33" s="159"/>
      <c r="O33" s="159"/>
      <c r="P33" s="159"/>
    </row>
    <row r="34" spans="1:16" s="2" customFormat="1" ht="75" customHeight="1" x14ac:dyDescent="0.3">
      <c r="A34" s="50"/>
      <c r="B34" s="158">
        <v>11</v>
      </c>
      <c r="C34" s="3" t="str">
        <f ca="1">IF(B34="","",CONCATENATE(OFFSET(List1!C$11,tisk!A33,0),"
",OFFSET(List1!D$11,tisk!A33,0),"
",OFFSET(List1!E$11,tisk!A33,0),"
",OFFSET(List1!F$11,tisk!A33,0)))</f>
        <v>Obec Zborov
Zborov 28
Zborov
78901</v>
      </c>
      <c r="D34" s="67" t="str">
        <f ca="1">IF(B34="","",OFFSET(List1!K$11,tisk!A33,0))</f>
        <v>Zpracování projektové dokumentace na kanalizaci a ČOV v obci Zborov</v>
      </c>
      <c r="E34" s="160">
        <f ca="1">IF(B34="","",OFFSET(List1!N$11,tisk!A33,0))</f>
        <v>586000</v>
      </c>
      <c r="F34" s="47" t="str">
        <f ca="1">IF(B34="","",OFFSET(List1!O$11,tisk!A33,0))</f>
        <v>1/2020</v>
      </c>
      <c r="G34" s="159">
        <f ca="1">IF(B34="","",OFFSET(List1!Q$11,tisk!A33,0))</f>
        <v>293000</v>
      </c>
      <c r="H34" s="161" t="str">
        <f ca="1">IF(B34="","",OFFSET(List1!R$11,tisk!A33,0))</f>
        <v>31.12.2020</v>
      </c>
      <c r="I34" s="158">
        <f ca="1">IF(B34="","",OFFSET(List1!S$11,tisk!A33,0))</f>
        <v>110</v>
      </c>
      <c r="J34" s="158">
        <f ca="1">IF(B34="","",OFFSET(List1!T$11,tisk!A33,0))</f>
        <v>170</v>
      </c>
      <c r="K34" s="158">
        <f ca="1">IF(B34="","",OFFSET(List1!U$11,tisk!A33,0))</f>
        <v>150</v>
      </c>
      <c r="L34" s="158">
        <f ca="1">IF(B34="","",OFFSET(List1!V$11,tisk!A33,0))</f>
        <v>430</v>
      </c>
      <c r="M34" s="159">
        <f ca="1">IF($B34="","",OFFSET(List1!W$11,tisk!$A33,0))</f>
        <v>293000</v>
      </c>
      <c r="N34" s="159">
        <f ca="1">IF($B34="","",OFFSET(List1!X$11,tisk!$A33,0))</f>
        <v>0</v>
      </c>
      <c r="O34" s="159" t="str">
        <f ca="1">IF($B34="","",OFFSET(List1!Y$11,tisk!$A33,0))</f>
        <v>INV</v>
      </c>
      <c r="P34" s="159" t="str">
        <f ca="1">IF($B34="","",OFFSET(List1!Z$11,tisk!$A33,0))</f>
        <v>NE</v>
      </c>
    </row>
    <row r="35" spans="1:16" s="2" customFormat="1" ht="86.4" x14ac:dyDescent="0.3">
      <c r="A35" s="50"/>
      <c r="B35" s="158"/>
      <c r="C35" s="3" t="str">
        <f ca="1">IF(B34="","",CONCATENATE("Okres ",OFFSET(List1!G$11,tisk!A33,0),"
","Právní forma","
",OFFSET(List1!H$11,tisk!A33,0),"
","IČO ",OFFSET(List1!I$11,tisk!A33,0),"
 ","B.Ú. ",OFFSET(List1!J$11,tisk!A33,0)))</f>
        <v>Okres Šumperk
Právní forma
Obec, městská část hlavního města Prahy
IČO 00853143
 B.Ú. 26226841/0100</v>
      </c>
      <c r="D35" s="5" t="str">
        <f ca="1">IF(B34="","",OFFSET(List1!L$11,tisk!A33,0))</f>
        <v>Zpracování projektové dokumentace pro vydání rozhodnutí o umístění stavby "Vybudování splaškové kanalizace a ČOV v obci Zborov". Projektová dokumentace bude zpracována v souladu s vyhláškou č. 499/2006 Sb., o dokumentaci staveb.</v>
      </c>
      <c r="E35" s="160"/>
      <c r="F35" s="46"/>
      <c r="G35" s="159"/>
      <c r="H35" s="161"/>
      <c r="I35" s="158"/>
      <c r="J35" s="158"/>
      <c r="K35" s="158"/>
      <c r="L35" s="158"/>
      <c r="M35" s="159"/>
      <c r="N35" s="159"/>
      <c r="O35" s="159"/>
      <c r="P35" s="159"/>
    </row>
    <row r="36" spans="1:16" s="2" customFormat="1" ht="57.6" x14ac:dyDescent="0.3">
      <c r="A36" s="50">
        <f>ROW()/3-1</f>
        <v>11</v>
      </c>
      <c r="B36" s="158"/>
      <c r="C36" s="3"/>
      <c r="D36" s="5" t="str">
        <f ca="1">IF(B34="","",CONCATENATE("Dotace bude použita na:",OFFSET(List1!M$11,tisk!A33,0)))</f>
        <v>Dotace bude použita na:Zpracování projektové dokumentace pro vydání rozhodnutí o umístění stavby "Vybudování splaškové kanalizace a ČOV v obci Zborov".</v>
      </c>
      <c r="E36" s="160"/>
      <c r="F36" s="47" t="str">
        <f ca="1">IF(B34="","",OFFSET(List1!P$11,tisk!A33,0))</f>
        <v>12/2020</v>
      </c>
      <c r="G36" s="159"/>
      <c r="H36" s="161"/>
      <c r="I36" s="158"/>
      <c r="J36" s="158"/>
      <c r="K36" s="158"/>
      <c r="L36" s="158"/>
      <c r="M36" s="159"/>
      <c r="N36" s="159"/>
      <c r="O36" s="159"/>
      <c r="P36" s="159"/>
    </row>
    <row r="37" spans="1:16" s="2" customFormat="1" ht="57.6" x14ac:dyDescent="0.3">
      <c r="A37" s="50"/>
      <c r="B37" s="158">
        <v>12</v>
      </c>
      <c r="C37" s="3" t="str">
        <f ca="1">IF(B37="","",CONCATENATE(OFFSET(List1!C$11,tisk!A36,0),"
",OFFSET(List1!D$11,tisk!A36,0),"
",OFFSET(List1!E$11,tisk!A36,0),"
",OFFSET(List1!F$11,tisk!A36,0)))</f>
        <v>Obec Rejchartice
Rejchartice 47
Rejchartice
78701</v>
      </c>
      <c r="D37" s="67" t="str">
        <f ca="1">IF(B37="","",OFFSET(List1!K$11,tisk!A36,0))</f>
        <v>Zpracování projektové dokumentace k akci Oprava mostu přes Rejchartický potok</v>
      </c>
      <c r="E37" s="160">
        <f ca="1">IF(B37="","",OFFSET(List1!N$11,tisk!A36,0))</f>
        <v>100000</v>
      </c>
      <c r="F37" s="47" t="str">
        <f ca="1">IF(B37="","",OFFSET(List1!O$11,tisk!A36,0))</f>
        <v>1/2020</v>
      </c>
      <c r="G37" s="159">
        <f ca="1">IF(B37="","",OFFSET(List1!Q$11,tisk!A36,0))</f>
        <v>50000</v>
      </c>
      <c r="H37" s="161" t="str">
        <f ca="1">IF(B37="","",OFFSET(List1!R$11,tisk!A36,0))</f>
        <v>31.12.2020</v>
      </c>
      <c r="I37" s="158">
        <f ca="1">IF(B37="","",OFFSET(List1!S$11,tisk!A36,0))</f>
        <v>180</v>
      </c>
      <c r="J37" s="158">
        <f ca="1">IF(B37="","",OFFSET(List1!T$11,tisk!A36,0))</f>
        <v>140</v>
      </c>
      <c r="K37" s="158">
        <f ca="1">IF(B37="","",OFFSET(List1!U$11,tisk!A36,0))</f>
        <v>100</v>
      </c>
      <c r="L37" s="158">
        <f ca="1">IF(B37="","",OFFSET(List1!V$11,tisk!A36,0))</f>
        <v>420</v>
      </c>
      <c r="M37" s="159">
        <f ca="1">IF($B37="","",OFFSET(List1!W$11,tisk!$A36,0))</f>
        <v>50000</v>
      </c>
      <c r="N37" s="159">
        <f ca="1">IF($B37="","",OFFSET(List1!X$11,tisk!$A36,0))</f>
        <v>0</v>
      </c>
      <c r="O37" s="159" t="str">
        <f ca="1">IF($B37="","",OFFSET(List1!Y$11,tisk!$A36,0))</f>
        <v>NEINV</v>
      </c>
      <c r="P37" s="159" t="str">
        <f ca="1">IF($B37="","",OFFSET(List1!Z$11,tisk!$A36,0))</f>
        <v>NE</v>
      </c>
    </row>
    <row r="38" spans="1:16" s="2" customFormat="1" ht="86.4" x14ac:dyDescent="0.3">
      <c r="A38" s="50"/>
      <c r="B38" s="158"/>
      <c r="C38" s="3" t="str">
        <f ca="1">IF(B37="","",CONCATENATE("Okres ",OFFSET(List1!G$11,tisk!A36,0),"
","Právní forma","
",OFFSET(List1!H$11,tisk!A36,0),"
","IČO ",OFFSET(List1!I$11,tisk!A36,0),"
 ","B.Ú. ",OFFSET(List1!J$11,tisk!A36,0)))</f>
        <v>Okres Šumperk
Právní forma
Obec, městská část hlavního města Prahy
IČO 00635910
 B.Ú. 94-3518841/0710</v>
      </c>
      <c r="D38" s="5" t="str">
        <f ca="1">IF(B37="","",OFFSET(List1!L$11,tisk!A36,0))</f>
        <v>Zpracování projektové dokumentace na opravu mostu přes Rejchartický potok. Tento most je v havarijním stavu, projektovou dokumentaci potřebujeme k umožnění realizace opravy této jediné přístupové cesty do příslušné části obce.</v>
      </c>
      <c r="E38" s="160"/>
      <c r="F38" s="46"/>
      <c r="G38" s="159"/>
      <c r="H38" s="161"/>
      <c r="I38" s="158"/>
      <c r="J38" s="158"/>
      <c r="K38" s="158"/>
      <c r="L38" s="158"/>
      <c r="M38" s="159"/>
      <c r="N38" s="159"/>
      <c r="O38" s="159"/>
      <c r="P38" s="159"/>
    </row>
    <row r="39" spans="1:16" s="2" customFormat="1" ht="28.8" x14ac:dyDescent="0.3">
      <c r="A39" s="50">
        <f>ROW()/3-1</f>
        <v>12</v>
      </c>
      <c r="B39" s="158"/>
      <c r="C39" s="3"/>
      <c r="D39" s="5" t="str">
        <f ca="1">IF(B37="","",CONCATENATE("Dotace bude použita na:",OFFSET(List1!M$11,tisk!A36,0)))</f>
        <v>Dotace bude použita na:Projektovou dokumentaci opravy mostu.</v>
      </c>
      <c r="E39" s="160"/>
      <c r="F39" s="47" t="str">
        <f ca="1">IF(B37="","",OFFSET(List1!P$11,tisk!A36,0))</f>
        <v>6/2020</v>
      </c>
      <c r="G39" s="159"/>
      <c r="H39" s="161"/>
      <c r="I39" s="158"/>
      <c r="J39" s="158"/>
      <c r="K39" s="158"/>
      <c r="L39" s="158"/>
      <c r="M39" s="159"/>
      <c r="N39" s="159"/>
      <c r="O39" s="159"/>
      <c r="P39" s="159"/>
    </row>
    <row r="40" spans="1:16" s="2" customFormat="1" ht="57.6" x14ac:dyDescent="0.3">
      <c r="A40" s="50"/>
      <c r="B40" s="158">
        <v>13</v>
      </c>
      <c r="C40" s="3" t="str">
        <f ca="1">IF(B40="","",CONCATENATE(OFFSET(List1!C$11,tisk!A39,0),"
",OFFSET(List1!D$11,tisk!A39,0),"
",OFFSET(List1!E$11,tisk!A39,0),"
",OFFSET(List1!F$11,tisk!A39,0)))</f>
        <v>Obec Komárov
Komárov 241
Komárov
78501</v>
      </c>
      <c r="D40" s="67" t="str">
        <f ca="1">IF(B40="","",OFFSET(List1!K$11,tisk!A39,0))</f>
        <v>Bezpečnost chodců v Komárově 2. etapa</v>
      </c>
      <c r="E40" s="160">
        <f ca="1">IF(B40="","",OFFSET(List1!N$11,tisk!A39,0))</f>
        <v>241758</v>
      </c>
      <c r="F40" s="47" t="str">
        <f ca="1">IF(B40="","",OFFSET(List1!O$11,tisk!A39,0))</f>
        <v>1/2020</v>
      </c>
      <c r="G40" s="159">
        <f ca="1">IF(B40="","",OFFSET(List1!Q$11,tisk!A39,0))</f>
        <v>120879</v>
      </c>
      <c r="H40" s="161" t="str">
        <f ca="1">IF(B40="","",OFFSET(List1!R$11,tisk!A39,0))</f>
        <v>31.12.2020</v>
      </c>
      <c r="I40" s="158">
        <f ca="1">IF(B40="","",OFFSET(List1!S$11,tisk!A39,0))</f>
        <v>160</v>
      </c>
      <c r="J40" s="158">
        <f ca="1">IF(B40="","",OFFSET(List1!T$11,tisk!A39,0))</f>
        <v>160</v>
      </c>
      <c r="K40" s="158">
        <f ca="1">IF(B40="","",OFFSET(List1!U$11,tisk!A39,0))</f>
        <v>100</v>
      </c>
      <c r="L40" s="158">
        <f ca="1">IF(B40="","",OFFSET(List1!V$11,tisk!A39,0))</f>
        <v>420</v>
      </c>
      <c r="M40" s="159">
        <f ca="1">IF($B40="","",OFFSET(List1!W$11,tisk!$A39,0))</f>
        <v>120879</v>
      </c>
      <c r="N40" s="159">
        <f ca="1">IF($B40="","",OFFSET(List1!X$11,tisk!$A39,0))</f>
        <v>0</v>
      </c>
      <c r="O40" s="159" t="str">
        <f ca="1">IF($B40="","",OFFSET(List1!Y$11,tisk!$A39,0))</f>
        <v>INV</v>
      </c>
      <c r="P40" s="159" t="str">
        <f ca="1">IF($B40="","",OFFSET(List1!Z$11,tisk!$A39,0))</f>
        <v>NE</v>
      </c>
    </row>
    <row r="41" spans="1:16" s="2" customFormat="1" ht="86.4" x14ac:dyDescent="0.3">
      <c r="A41" s="50"/>
      <c r="B41" s="158"/>
      <c r="C41" s="3" t="str">
        <f ca="1">IF(B40="","",CONCATENATE("Okres ",OFFSET(List1!G$11,tisk!A39,0),"
","Právní forma","
",OFFSET(List1!H$11,tisk!A39,0),"
","IČO ",OFFSET(List1!I$11,tisk!A39,0),"
 ","B.Ú. ",OFFSET(List1!J$11,tisk!A39,0)))</f>
        <v>Okres Olomouc
Právní forma
Obec, městská část hlavního města Prahy
IČO 48770566
 B.Ú. 1802932349/0800</v>
      </c>
      <c r="D41" s="5" t="str">
        <f ca="1">IF(B40="","",OFFSET(List1!L$11,tisk!A39,0))</f>
        <v>Předmětem projektové dokumentace je novostavba chodníku středem obce v délce cca 270 m vč. vyřešení BUS zastávky a obratiště a dále pak přechodu / místa pro přecházení přes silnici III/4451 vč. nasvětlení přechodu.</v>
      </c>
      <c r="E41" s="160"/>
      <c r="F41" s="46"/>
      <c r="G41" s="159"/>
      <c r="H41" s="161"/>
      <c r="I41" s="158"/>
      <c r="J41" s="158"/>
      <c r="K41" s="158"/>
      <c r="L41" s="158"/>
      <c r="M41" s="159"/>
      <c r="N41" s="159"/>
      <c r="O41" s="159"/>
      <c r="P41" s="159"/>
    </row>
    <row r="42" spans="1:16" s="2" customFormat="1" ht="86.4" x14ac:dyDescent="0.3">
      <c r="A42" s="50">
        <f>ROW()/3-1</f>
        <v>13</v>
      </c>
      <c r="B42" s="158"/>
      <c r="C42" s="3"/>
      <c r="D42" s="5" t="str">
        <f ca="1">IF(B40="","",CONCATENATE("Dotace bude použita na:",OFFSET(List1!M$11,tisk!A39,0)))</f>
        <v>Dotace bude použita na:Společná dokumentace pro územní řízení a stavební povolení, Inženýrská činnost pro stavební řízení nebo ohlášení stavby, Dokumentace pro provádění stavby, Soupis stavebních prací, dodávek a služeb s výkazem výměr.</v>
      </c>
      <c r="E42" s="160"/>
      <c r="F42" s="47" t="str">
        <f ca="1">IF(B40="","",OFFSET(List1!P$11,tisk!A39,0))</f>
        <v>12/2020</v>
      </c>
      <c r="G42" s="159"/>
      <c r="H42" s="161"/>
      <c r="I42" s="158"/>
      <c r="J42" s="158"/>
      <c r="K42" s="158"/>
      <c r="L42" s="158"/>
      <c r="M42" s="159"/>
      <c r="N42" s="159"/>
      <c r="O42" s="159"/>
      <c r="P42" s="159"/>
    </row>
    <row r="43" spans="1:16" s="2" customFormat="1" ht="57.6" x14ac:dyDescent="0.3">
      <c r="A43" s="50"/>
      <c r="B43" s="158">
        <v>14</v>
      </c>
      <c r="C43" s="3" t="str">
        <f ca="1">IF(B43="","",CONCATENATE(OFFSET(List1!C$11,tisk!A42,0),"
",OFFSET(List1!D$11,tisk!A42,0),"
",OFFSET(List1!E$11,tisk!A42,0),"
",OFFSET(List1!F$11,tisk!A42,0)))</f>
        <v>Obec Hlinsko
Hlinsko 13
Hlinsko
75131</v>
      </c>
      <c r="D43" s="67" t="str">
        <f ca="1">IF(B43="","",OFFSET(List1!K$11,tisk!A42,0))</f>
        <v>Příprava projektové dokumentace - Rekonstrukce budovy prodejny potravin Hlinsko</v>
      </c>
      <c r="E43" s="160">
        <f ca="1">IF(B43="","",OFFSET(List1!N$11,tisk!A42,0))</f>
        <v>250000</v>
      </c>
      <c r="F43" s="47" t="str">
        <f ca="1">IF(B43="","",OFFSET(List1!O$11,tisk!A42,0))</f>
        <v>1/2020</v>
      </c>
      <c r="G43" s="159">
        <f ca="1">IF(B43="","",OFFSET(List1!Q$11,tisk!A42,0))</f>
        <v>125000</v>
      </c>
      <c r="H43" s="161" t="str">
        <f ca="1">IF(B43="","",OFFSET(List1!R$11,tisk!A42,0))</f>
        <v>31.12.2020</v>
      </c>
      <c r="I43" s="158">
        <f ca="1">IF(B43="","",OFFSET(List1!S$11,tisk!A42,0))</f>
        <v>160</v>
      </c>
      <c r="J43" s="158">
        <f ca="1">IF(B43="","",OFFSET(List1!T$11,tisk!A42,0))</f>
        <v>160</v>
      </c>
      <c r="K43" s="158">
        <f ca="1">IF(B43="","",OFFSET(List1!U$11,tisk!A42,0))</f>
        <v>100</v>
      </c>
      <c r="L43" s="158">
        <f ca="1">IF(B43="","",OFFSET(List1!V$11,tisk!A42,0))</f>
        <v>420</v>
      </c>
      <c r="M43" s="159">
        <f ca="1">IF($B43="","",OFFSET(List1!W$11,tisk!$A42,0))</f>
        <v>125000</v>
      </c>
      <c r="N43" s="159">
        <f ca="1">IF($B43="","",OFFSET(List1!X$11,tisk!$A42,0))</f>
        <v>0</v>
      </c>
      <c r="O43" s="159" t="str">
        <f ca="1">IF($B43="","",OFFSET(List1!Y$11,tisk!$A42,0))</f>
        <v>INV</v>
      </c>
      <c r="P43" s="159" t="str">
        <f ca="1">IF($B43="","",OFFSET(List1!Z$11,tisk!$A42,0))</f>
        <v>ANO</v>
      </c>
    </row>
    <row r="44" spans="1:16" s="2" customFormat="1" ht="86.4" x14ac:dyDescent="0.3">
      <c r="A44" s="50"/>
      <c r="B44" s="158"/>
      <c r="C44" s="3" t="str">
        <f ca="1">IF(B43="","",CONCATENATE("Okres ",OFFSET(List1!G$11,tisk!A42,0),"
","Právní forma","
",OFFSET(List1!H$11,tisk!A42,0),"
","IČO ",OFFSET(List1!I$11,tisk!A42,0),"
 ","B.Ú. ",OFFSET(List1!J$11,tisk!A42,0)))</f>
        <v>Okres Přerov
Právní forma
Obec, městská část hlavního města Prahy
IČO 00636240
 B.Ú. 22922831/0100</v>
      </c>
      <c r="D44" s="5" t="str">
        <f ca="1">IF(B43="","",OFFSET(List1!L$11,tisk!A42,0))</f>
        <v>Předmětem projektu je pořízení projektové dokumentace na rekonstrukci budovy prodejny potravin, která je v majetku obce Hlinsko. Pořízením PD a následnou rekonstrukcí prodejny potravin dojde ke zkvalitnění podmínek života v naší obci.</v>
      </c>
      <c r="E44" s="160"/>
      <c r="F44" s="46"/>
      <c r="G44" s="159"/>
      <c r="H44" s="161"/>
      <c r="I44" s="158"/>
      <c r="J44" s="158"/>
      <c r="K44" s="158"/>
      <c r="L44" s="158"/>
      <c r="M44" s="159"/>
      <c r="N44" s="159"/>
      <c r="O44" s="159"/>
      <c r="P44" s="159"/>
    </row>
    <row r="45" spans="1:16" s="2" customFormat="1" ht="43.2" x14ac:dyDescent="0.3">
      <c r="A45" s="50">
        <f>ROW()/3-1</f>
        <v>14</v>
      </c>
      <c r="B45" s="158"/>
      <c r="C45" s="3"/>
      <c r="D45" s="5" t="str">
        <f ca="1">IF(B43="","",CONCATENATE("Dotace bude použita na:",OFFSET(List1!M$11,tisk!A42,0)))</f>
        <v>Dotace bude použita na:Příprava projektové dokumentace na rekonstrukci budovy prodejny potravin.</v>
      </c>
      <c r="E45" s="160"/>
      <c r="F45" s="47" t="str">
        <f ca="1">IF(B43="","",OFFSET(List1!P$11,tisk!A42,0))</f>
        <v>12/2020</v>
      </c>
      <c r="G45" s="159"/>
      <c r="H45" s="161"/>
      <c r="I45" s="158"/>
      <c r="J45" s="158"/>
      <c r="K45" s="158"/>
      <c r="L45" s="158"/>
      <c r="M45" s="159"/>
      <c r="N45" s="159"/>
      <c r="O45" s="159"/>
      <c r="P45" s="159"/>
    </row>
    <row r="46" spans="1:16" s="2" customFormat="1" ht="57.6" x14ac:dyDescent="0.3">
      <c r="A46" s="50"/>
      <c r="B46" s="158">
        <v>15</v>
      </c>
      <c r="C46" s="3" t="str">
        <f ca="1">IF(B46="","",CONCATENATE(OFFSET(List1!C$11,tisk!A45,0),"
",OFFSET(List1!D$11,tisk!A45,0),"
",OFFSET(List1!E$11,tisk!A45,0),"
",OFFSET(List1!F$11,tisk!A45,0)))</f>
        <v>Obec Tučín
Tučín 127
Tučín
75116</v>
      </c>
      <c r="D46" s="67" t="str">
        <f ca="1">IF(B46="","",OFFSET(List1!K$11,tisk!A45,0))</f>
        <v>PD - přestavba zemědělské usedlosti na garáže, dílnu a soc. zázemí pro zaměstnance obce.</v>
      </c>
      <c r="E46" s="160">
        <f ca="1">IF(B46="","",OFFSET(List1!N$11,tisk!A45,0))</f>
        <v>220000</v>
      </c>
      <c r="F46" s="47" t="str">
        <f ca="1">IF(B46="","",OFFSET(List1!O$11,tisk!A45,0))</f>
        <v>1/2020</v>
      </c>
      <c r="G46" s="159">
        <f ca="1">IF(B46="","",OFFSET(List1!Q$11,tisk!A45,0))</f>
        <v>110000</v>
      </c>
      <c r="H46" s="161" t="str">
        <f ca="1">IF(B46="","",OFFSET(List1!R$11,tisk!A45,0))</f>
        <v>31.12.2020</v>
      </c>
      <c r="I46" s="158">
        <f ca="1">IF(B46="","",OFFSET(List1!S$11,tisk!A45,0))</f>
        <v>120</v>
      </c>
      <c r="J46" s="158">
        <f ca="1">IF(B46="","",OFFSET(List1!T$11,tisk!A45,0))</f>
        <v>150</v>
      </c>
      <c r="K46" s="158">
        <f ca="1">IF(B46="","",OFFSET(List1!U$11,tisk!A45,0))</f>
        <v>150</v>
      </c>
      <c r="L46" s="158">
        <f ca="1">IF(B46="","",OFFSET(List1!V$11,tisk!A45,0))</f>
        <v>420</v>
      </c>
      <c r="M46" s="159">
        <f ca="1">IF($B46="","",OFFSET(List1!W$11,tisk!$A45,0))</f>
        <v>110000</v>
      </c>
      <c r="N46" s="159">
        <f ca="1">IF($B46="","",OFFSET(List1!X$11,tisk!$A45,0))</f>
        <v>0</v>
      </c>
      <c r="O46" s="159" t="str">
        <f ca="1">IF($B46="","",OFFSET(List1!Y$11,tisk!$A45,0))</f>
        <v>INV</v>
      </c>
      <c r="P46" s="159" t="str">
        <f ca="1">IF($B46="","",OFFSET(List1!Z$11,tisk!$A45,0))</f>
        <v>NE</v>
      </c>
    </row>
    <row r="47" spans="1:16" s="2" customFormat="1" ht="100.8" x14ac:dyDescent="0.3">
      <c r="A47" s="50"/>
      <c r="B47" s="158"/>
      <c r="C47" s="3" t="str">
        <f ca="1">IF(B46="","",CONCATENATE("Okres ",OFFSET(List1!G$11,tisk!A45,0),"
","Právní forma","
",OFFSET(List1!H$11,tisk!A45,0),"
","IČO ",OFFSET(List1!I$11,tisk!A45,0),"
 ","B.Ú. ",OFFSET(List1!J$11,tisk!A45,0)))</f>
        <v>Okres Přerov
Právní forma
Obec, městská část hlavního města Prahy
IČO 00636631
 B.Ú. 1882946379/0800</v>
      </c>
      <c r="D47" s="5" t="str">
        <f ca="1">IF(B46="","",OFFSET(List1!L$11,tisk!A45,0))</f>
        <v>Zpracování PD na přestavbu starého nevyužitého zemědělského objeku v havarijním stavu na dílnu a garáže včetně sociálního zázemí stálých i sezonních zaměstnanců obce. (šatna,WC, sprchy). Garáže budou využity i pro spolky (zahradkáři,hasiči).</v>
      </c>
      <c r="E47" s="160"/>
      <c r="F47" s="46"/>
      <c r="G47" s="159"/>
      <c r="H47" s="161"/>
      <c r="I47" s="158"/>
      <c r="J47" s="158"/>
      <c r="K47" s="158"/>
      <c r="L47" s="158"/>
      <c r="M47" s="159"/>
      <c r="N47" s="159"/>
      <c r="O47" s="159"/>
      <c r="P47" s="159"/>
    </row>
    <row r="48" spans="1:16" s="2" customFormat="1" ht="86.4" x14ac:dyDescent="0.3">
      <c r="A48" s="50">
        <f>ROW()/3-1</f>
        <v>15</v>
      </c>
      <c r="B48" s="158"/>
      <c r="C48" s="3"/>
      <c r="D48" s="5" t="str">
        <f ca="1">IF(B46="","",CONCATENATE("Dotace bude použita na:",OFFSET(List1!M$11,tisk!A45,0)))</f>
        <v>Dotace bude použita na:Zpracování PD stávající z částí: stavební část, PD statické posouzení, PD elektroinstalace, zaměření a zkreslení stávajícího stavu, inženýrská činnost, PD přípojka vody a vnitřní rozvody, rozpočet, kompletace.</v>
      </c>
      <c r="E48" s="160"/>
      <c r="F48" s="47" t="str">
        <f ca="1">IF(B46="","",OFFSET(List1!P$11,tisk!A45,0))</f>
        <v>12/2020</v>
      </c>
      <c r="G48" s="159"/>
      <c r="H48" s="161"/>
      <c r="I48" s="158"/>
      <c r="J48" s="158"/>
      <c r="K48" s="158"/>
      <c r="L48" s="158"/>
      <c r="M48" s="159"/>
      <c r="N48" s="159"/>
      <c r="O48" s="159"/>
      <c r="P48" s="159"/>
    </row>
    <row r="49" spans="1:16" s="2" customFormat="1" ht="57.6" x14ac:dyDescent="0.3">
      <c r="A49" s="50"/>
      <c r="B49" s="158">
        <v>16</v>
      </c>
      <c r="C49" s="3" t="str">
        <f ca="1">IF(B49="","",CONCATENATE(OFFSET(List1!C$11,tisk!A48,0),"
",OFFSET(List1!D$11,tisk!A48,0),"
",OFFSET(List1!E$11,tisk!A48,0),"
",OFFSET(List1!F$11,tisk!A48,0)))</f>
        <v>Obec Srbce
Srbce 2
Srbce
79827</v>
      </c>
      <c r="D49" s="67" t="str">
        <f ca="1">IF(B49="","",OFFSET(List1!K$11,tisk!A48,0))</f>
        <v>PD Srbce - obnova MK Za Humny</v>
      </c>
      <c r="E49" s="160">
        <f ca="1">IF(B49="","",OFFSET(List1!N$11,tisk!A48,0))</f>
        <v>500000</v>
      </c>
      <c r="F49" s="47" t="str">
        <f ca="1">IF(B49="","",OFFSET(List1!O$11,tisk!A48,0))</f>
        <v>1/2020</v>
      </c>
      <c r="G49" s="159">
        <f ca="1">IF(B49="","",OFFSET(List1!Q$11,tisk!A48,0))</f>
        <v>250000</v>
      </c>
      <c r="H49" s="161" t="str">
        <f ca="1">IF(B49="","",OFFSET(List1!R$11,tisk!A48,0))</f>
        <v>31.12.2020</v>
      </c>
      <c r="I49" s="158">
        <f ca="1">IF(B49="","",OFFSET(List1!S$11,tisk!A48,0))</f>
        <v>150</v>
      </c>
      <c r="J49" s="158">
        <f ca="1">IF(B49="","",OFFSET(List1!T$11,tisk!A48,0))</f>
        <v>160</v>
      </c>
      <c r="K49" s="158">
        <f ca="1">IF(B49="","",OFFSET(List1!U$11,tisk!A48,0))</f>
        <v>100</v>
      </c>
      <c r="L49" s="158">
        <f ca="1">IF(B49="","",OFFSET(List1!V$11,tisk!A48,0))</f>
        <v>410</v>
      </c>
      <c r="M49" s="159">
        <f ca="1">IF($B49="","",OFFSET(List1!W$11,tisk!$A48,0))</f>
        <v>250000</v>
      </c>
      <c r="N49" s="159">
        <f ca="1">IF($B49="","",OFFSET(List1!X$11,tisk!$A48,0))</f>
        <v>0</v>
      </c>
      <c r="O49" s="159" t="str">
        <f ca="1">IF($B49="","",OFFSET(List1!Y$11,tisk!$A48,0))</f>
        <v>INV</v>
      </c>
      <c r="P49" s="159" t="str">
        <f ca="1">IF($B49="","",OFFSET(List1!Z$11,tisk!$A48,0))</f>
        <v>NE</v>
      </c>
    </row>
    <row r="50" spans="1:16" s="2" customFormat="1" ht="86.4" x14ac:dyDescent="0.3">
      <c r="A50" s="50"/>
      <c r="B50" s="158"/>
      <c r="C50" s="3" t="str">
        <f ca="1">IF(B49="","",CONCATENATE("Okres ",OFFSET(List1!G$11,tisk!A48,0),"
","Právní forma","
",OFFSET(List1!H$11,tisk!A48,0),"
","IČO ",OFFSET(List1!I$11,tisk!A48,0),"
 ","B.Ú. ",OFFSET(List1!J$11,tisk!A48,0)))</f>
        <v>Okres Prostějov
Právní forma
Obec, městská část hlavního města Prahy
IČO 47922541
 B.Ú. 9584270207/0710</v>
      </c>
      <c r="D50" s="5" t="str">
        <f ca="1">IF(B49="","",OFFSET(List1!L$11,tisk!A48,0))</f>
        <v>Cílem projektu je zpracování projektové dokumentace Srbce – obnova MK Za Humny. PD bude řešit komplexní stavební obnovu místní komunikace, která obsluhuje 1/3 zastavěného území obce.</v>
      </c>
      <c r="E50" s="160"/>
      <c r="F50" s="46"/>
      <c r="G50" s="159"/>
      <c r="H50" s="161"/>
      <c r="I50" s="158"/>
      <c r="J50" s="158"/>
      <c r="K50" s="158"/>
      <c r="L50" s="158"/>
      <c r="M50" s="159"/>
      <c r="N50" s="159"/>
      <c r="O50" s="159"/>
      <c r="P50" s="159"/>
    </row>
    <row r="51" spans="1:16" s="2" customFormat="1" ht="43.2" x14ac:dyDescent="0.3">
      <c r="A51" s="50">
        <f>ROW()/3-1</f>
        <v>16</v>
      </c>
      <c r="B51" s="158"/>
      <c r="C51" s="3"/>
      <c r="D51" s="5" t="str">
        <f ca="1">IF(B49="","",CONCATENATE("Dotace bude použita na:",OFFSET(List1!M$11,tisk!A48,0)))</f>
        <v>Dotace bude použita na:Z poskytnuté dotace budou hrazeny náklady na zpracovaní projektové dokumentace.</v>
      </c>
      <c r="E51" s="160"/>
      <c r="F51" s="47" t="str">
        <f ca="1">IF(B49="","",OFFSET(List1!P$11,tisk!A48,0))</f>
        <v>12/2020</v>
      </c>
      <c r="G51" s="159"/>
      <c r="H51" s="161"/>
      <c r="I51" s="158"/>
      <c r="J51" s="158"/>
      <c r="K51" s="158"/>
      <c r="L51" s="158"/>
      <c r="M51" s="159"/>
      <c r="N51" s="159"/>
      <c r="O51" s="159"/>
      <c r="P51" s="159"/>
    </row>
    <row r="52" spans="1:16" s="2" customFormat="1" ht="57.6" x14ac:dyDescent="0.3">
      <c r="A52" s="50"/>
      <c r="B52" s="158">
        <v>17</v>
      </c>
      <c r="C52" s="3" t="str">
        <f ca="1">IF(B52="","",CONCATENATE(OFFSET(List1!C$11,tisk!A51,0),"
",OFFSET(List1!D$11,tisk!A51,0),"
",OFFSET(List1!E$11,tisk!A51,0),"
",OFFSET(List1!F$11,tisk!A51,0)))</f>
        <v>Obec Vitčice
Vitčice 31
Vitčice
79827</v>
      </c>
      <c r="D52" s="67" t="str">
        <f ca="1">IF(B52="","",OFFSET(List1!K$11,tisk!A51,0))</f>
        <v>Pprojekt budovy pro obecní techniku a zázemí pro zaměstnance</v>
      </c>
      <c r="E52" s="160">
        <f ca="1">IF(B52="","",OFFSET(List1!N$11,tisk!A51,0))</f>
        <v>350000</v>
      </c>
      <c r="F52" s="47" t="str">
        <f ca="1">IF(B52="","",OFFSET(List1!O$11,tisk!A51,0))</f>
        <v>1/2020</v>
      </c>
      <c r="G52" s="159">
        <f ca="1">IF(B52="","",OFFSET(List1!Q$11,tisk!A51,0))</f>
        <v>175000</v>
      </c>
      <c r="H52" s="161" t="str">
        <f ca="1">IF(B52="","",OFFSET(List1!R$11,tisk!A51,0))</f>
        <v>31.12.2020</v>
      </c>
      <c r="I52" s="158">
        <f ca="1">IF(B52="","",OFFSET(List1!S$11,tisk!A51,0))</f>
        <v>110</v>
      </c>
      <c r="J52" s="158">
        <f ca="1">IF(B52="","",OFFSET(List1!T$11,tisk!A51,0))</f>
        <v>150</v>
      </c>
      <c r="K52" s="158">
        <f ca="1">IF(B52="","",OFFSET(List1!U$11,tisk!A51,0))</f>
        <v>150</v>
      </c>
      <c r="L52" s="158">
        <f ca="1">IF(B52="","",OFFSET(List1!V$11,tisk!A51,0))</f>
        <v>410</v>
      </c>
      <c r="M52" s="159">
        <f ca="1">IF($B52="","",OFFSET(List1!W$11,tisk!$A51,0))</f>
        <v>175000</v>
      </c>
      <c r="N52" s="159">
        <f ca="1">IF($B52="","",OFFSET(List1!X$11,tisk!$A51,0))</f>
        <v>0</v>
      </c>
      <c r="O52" s="159" t="str">
        <f ca="1">IF($B52="","",OFFSET(List1!Y$11,tisk!$A51,0))</f>
        <v>INV</v>
      </c>
      <c r="P52" s="159" t="str">
        <f ca="1">IF($B52="","",OFFSET(List1!Z$11,tisk!$A51,0))</f>
        <v>NE</v>
      </c>
    </row>
    <row r="53" spans="1:16" s="2" customFormat="1" ht="86.4" x14ac:dyDescent="0.3">
      <c r="A53" s="50"/>
      <c r="B53" s="158"/>
      <c r="C53" s="3" t="str">
        <f ca="1">IF(B52="","",CONCATENATE("Okres ",OFFSET(List1!G$11,tisk!A51,0),"
","Právní forma","
",OFFSET(List1!H$11,tisk!A51,0),"
","IČO ",OFFSET(List1!I$11,tisk!A51,0),"
 ","B.Ú. ",OFFSET(List1!J$11,tisk!A51,0)))</f>
        <v>Okres Prostějov
Právní forma
Obec, městská část hlavního města Prahy
IČO 00600091
 B.Ú. 21325701/0100</v>
      </c>
      <c r="D53" s="5" t="str">
        <f ca="1">IF(B52="","",OFFSET(List1!L$11,tisk!A51,0))</f>
        <v>Záměrem projektu je zpracování projektové dokumentace na stavbu budovy pro obecní techniku a vybudování prostor odpovídajících bezpečnostním a hygienickým předpisům zaměstnanců.</v>
      </c>
      <c r="E53" s="160"/>
      <c r="F53" s="46"/>
      <c r="G53" s="159"/>
      <c r="H53" s="161"/>
      <c r="I53" s="158"/>
      <c r="J53" s="158"/>
      <c r="K53" s="158"/>
      <c r="L53" s="158"/>
      <c r="M53" s="159"/>
      <c r="N53" s="159"/>
      <c r="O53" s="159"/>
      <c r="P53" s="159"/>
    </row>
    <row r="54" spans="1:16" s="2" customFormat="1" ht="100.8" x14ac:dyDescent="0.3">
      <c r="A54" s="50">
        <f>ROW()/3-1</f>
        <v>17</v>
      </c>
      <c r="B54" s="158"/>
      <c r="C54" s="3"/>
      <c r="D54" s="5" t="str">
        <f ca="1">IF(B52="","",CONCATENATE("Dotace bude použita na:",OFFSET(List1!M$11,tisk!A51,0)))</f>
        <v>Dotace bude použita na:Architektonická studie a inženýrsko-projektová dokumentace pro "PROJEKT BUDOVY PRO OBECNÍ TECHNIKU A ZÁZEMÍ PRO ZAMĚSTNANCE", včetně potřebné dokumentace pro stavební povolení a územní řízení.</v>
      </c>
      <c r="E54" s="160"/>
      <c r="F54" s="47" t="str">
        <f ca="1">IF(B52="","",OFFSET(List1!P$11,tisk!A51,0))</f>
        <v>12/2020</v>
      </c>
      <c r="G54" s="159"/>
      <c r="H54" s="161"/>
      <c r="I54" s="158"/>
      <c r="J54" s="158"/>
      <c r="K54" s="158"/>
      <c r="L54" s="158"/>
      <c r="M54" s="159"/>
      <c r="N54" s="159"/>
      <c r="O54" s="159"/>
      <c r="P54" s="159"/>
    </row>
    <row r="55" spans="1:16" s="2" customFormat="1" ht="57.6" x14ac:dyDescent="0.3">
      <c r="A55" s="50"/>
      <c r="B55" s="158">
        <v>18</v>
      </c>
      <c r="C55" s="3" t="str">
        <f ca="1">IF(B55="","",CONCATENATE(OFFSET(List1!C$11,tisk!A54,0),"
",OFFSET(List1!D$11,tisk!A54,0),"
",OFFSET(List1!E$11,tisk!A54,0),"
",OFFSET(List1!F$11,tisk!A54,0)))</f>
        <v>Obec Šišma
Šišma 59
Šišma
75111</v>
      </c>
      <c r="D55" s="67" t="str">
        <f ca="1">IF(B55="","",OFFSET(List1!K$11,tisk!A54,0))</f>
        <v>Vypracování studií a projektové dokumentace  pro stavební řízení k plánovaným investičním záměrům obce</v>
      </c>
      <c r="E55" s="160">
        <f ca="1">IF(B55="","",OFFSET(List1!N$11,tisk!A54,0))</f>
        <v>300000</v>
      </c>
      <c r="F55" s="47" t="str">
        <f ca="1">IF(B55="","",OFFSET(List1!O$11,tisk!A54,0))</f>
        <v>1/2020</v>
      </c>
      <c r="G55" s="159">
        <f ca="1">IF(B55="","",OFFSET(List1!Q$11,tisk!A54,0))</f>
        <v>150000</v>
      </c>
      <c r="H55" s="161" t="str">
        <f ca="1">IF(B55="","",OFFSET(List1!R$11,tisk!A54,0))</f>
        <v>31.12.2020</v>
      </c>
      <c r="I55" s="158">
        <f ca="1">IF(B55="","",OFFSET(List1!S$11,tisk!A54,0))</f>
        <v>160</v>
      </c>
      <c r="J55" s="158">
        <f ca="1">IF(B55="","",OFFSET(List1!T$11,tisk!A54,0))</f>
        <v>150</v>
      </c>
      <c r="K55" s="158">
        <f ca="1">IF(B55="","",OFFSET(List1!U$11,tisk!A54,0))</f>
        <v>100</v>
      </c>
      <c r="L55" s="158">
        <f ca="1">IF(B55="","",OFFSET(List1!V$11,tisk!A54,0))</f>
        <v>410</v>
      </c>
      <c r="M55" s="159">
        <f ca="1">IF($B55="","",OFFSET(List1!W$11,tisk!$A54,0))</f>
        <v>150000</v>
      </c>
      <c r="N55" s="159">
        <f ca="1">IF($B55="","",OFFSET(List1!X$11,tisk!$A54,0))</f>
        <v>0</v>
      </c>
      <c r="O55" s="159" t="str">
        <f ca="1">IF($B55="","",OFFSET(List1!Y$11,tisk!$A54,0))</f>
        <v>INV</v>
      </c>
      <c r="P55" s="159" t="str">
        <f ca="1">IF($B55="","",OFFSET(List1!Z$11,tisk!$A54,0))</f>
        <v>ANO</v>
      </c>
    </row>
    <row r="56" spans="1:16" s="2" customFormat="1" ht="86.4" x14ac:dyDescent="0.3">
      <c r="A56" s="50"/>
      <c r="B56" s="158"/>
      <c r="C56" s="3" t="str">
        <f ca="1">IF(B55="","",CONCATENATE("Okres ",OFFSET(List1!G$11,tisk!A54,0),"
","Právní forma","
",OFFSET(List1!H$11,tisk!A54,0),"
","IČO ",OFFSET(List1!I$11,tisk!A54,0),"
 ","B.Ú. ",OFFSET(List1!J$11,tisk!A54,0)))</f>
        <v>Okres Přerov
Právní forma
Obec, městská část hlavního města Prahy
IČO 00636614
 B.Ú. 1888229389/0800</v>
      </c>
      <c r="D56" s="5" t="str">
        <f ca="1">IF(B55="","",OFFSET(List1!L$11,tisk!A54,0))</f>
        <v>Vypracování studií a projektové dokumentace  pro stavební řízení k plánovaným investičním záměrům obce.</v>
      </c>
      <c r="E56" s="160"/>
      <c r="F56" s="46"/>
      <c r="G56" s="159"/>
      <c r="H56" s="161"/>
      <c r="I56" s="158"/>
      <c r="J56" s="158"/>
      <c r="K56" s="158"/>
      <c r="L56" s="158"/>
      <c r="M56" s="159"/>
      <c r="N56" s="159"/>
      <c r="O56" s="159"/>
      <c r="P56" s="159"/>
    </row>
    <row r="57" spans="1:16" s="2" customFormat="1" ht="43.2" x14ac:dyDescent="0.3">
      <c r="A57" s="50">
        <f>ROW()/3-1</f>
        <v>18</v>
      </c>
      <c r="B57" s="158"/>
      <c r="C57" s="3"/>
      <c r="D57" s="5" t="str">
        <f ca="1">IF(B55="","",CONCATENATE("Dotace bude použita na:",OFFSET(List1!M$11,tisk!A54,0)))</f>
        <v>Dotace bude použita na:Na vypracování projektové dokumentace na rekonstrukci veřejných budov.</v>
      </c>
      <c r="E57" s="160"/>
      <c r="F57" s="47" t="str">
        <f ca="1">IF(B55="","",OFFSET(List1!P$11,tisk!A54,0))</f>
        <v>12/2020</v>
      </c>
      <c r="G57" s="159"/>
      <c r="H57" s="161"/>
      <c r="I57" s="158"/>
      <c r="J57" s="158"/>
      <c r="K57" s="158"/>
      <c r="L57" s="158"/>
      <c r="M57" s="159"/>
      <c r="N57" s="159"/>
      <c r="O57" s="159"/>
      <c r="P57" s="159"/>
    </row>
    <row r="58" spans="1:16" s="2" customFormat="1" ht="72" x14ac:dyDescent="0.3">
      <c r="A58" s="50"/>
      <c r="B58" s="158">
        <v>19</v>
      </c>
      <c r="C58" s="3" t="str">
        <f ca="1">IF(B58="","",CONCATENATE(OFFSET(List1!C$11,tisk!A57,0),"
",OFFSET(List1!D$11,tisk!A57,0),"
",OFFSET(List1!E$11,tisk!A57,0),"
",OFFSET(List1!F$11,tisk!A57,0)))</f>
        <v>Obec Pavlovice u Kojetína
Pavlovice u Kojetína 55
Pavlovice u Kojetína
79830</v>
      </c>
      <c r="D58" s="67" t="str">
        <f ca="1">IF(B58="","",OFFSET(List1!K$11,tisk!A57,0))</f>
        <v>Zpracování projektové dokumentace na rekonstrukci hlavního chodníku a vybudování parkovacích ploch v místní části Unčice</v>
      </c>
      <c r="E58" s="160">
        <f ca="1">IF(B58="","",OFFSET(List1!N$11,tisk!A57,0))</f>
        <v>150000</v>
      </c>
      <c r="F58" s="47" t="str">
        <f ca="1">IF(B58="","",OFFSET(List1!O$11,tisk!A57,0))</f>
        <v>1/2020</v>
      </c>
      <c r="G58" s="159">
        <f ca="1">IF(B58="","",OFFSET(List1!Q$11,tisk!A57,0))</f>
        <v>75000</v>
      </c>
      <c r="H58" s="161" t="str">
        <f ca="1">IF(B58="","",OFFSET(List1!R$11,tisk!A57,0))</f>
        <v>31.12.2020</v>
      </c>
      <c r="I58" s="158">
        <f ca="1">IF(B58="","",OFFSET(List1!S$11,tisk!A57,0))</f>
        <v>140</v>
      </c>
      <c r="J58" s="158">
        <f ca="1">IF(B58="","",OFFSET(List1!T$11,tisk!A57,0))</f>
        <v>170</v>
      </c>
      <c r="K58" s="158">
        <f ca="1">IF(B58="","",OFFSET(List1!U$11,tisk!A57,0))</f>
        <v>100</v>
      </c>
      <c r="L58" s="158">
        <f ca="1">IF(B58="","",OFFSET(List1!V$11,tisk!A57,0))</f>
        <v>410</v>
      </c>
      <c r="M58" s="159">
        <f ca="1">IF($B58="","",OFFSET(List1!W$11,tisk!$A57,0))</f>
        <v>75000</v>
      </c>
      <c r="N58" s="159">
        <f ca="1">IF($B58="","",OFFSET(List1!X$11,tisk!$A57,0))</f>
        <v>0</v>
      </c>
      <c r="O58" s="159" t="str">
        <f ca="1">IF($B58="","",OFFSET(List1!Y$11,tisk!$A57,0))</f>
        <v>INV</v>
      </c>
      <c r="P58" s="159" t="str">
        <f ca="1">IF($B58="","",OFFSET(List1!Z$11,tisk!$A57,0))</f>
        <v>NE</v>
      </c>
    </row>
    <row r="59" spans="1:16" s="2" customFormat="1" ht="86.4" x14ac:dyDescent="0.3">
      <c r="A59" s="50"/>
      <c r="B59" s="158"/>
      <c r="C59" s="3" t="str">
        <f ca="1">IF(B58="","",CONCATENATE("Okres ",OFFSET(List1!G$11,tisk!A57,0),"
","Právní forma","
",OFFSET(List1!H$11,tisk!A57,0),"
","IČO ",OFFSET(List1!I$11,tisk!A57,0),"
 ","B.Ú. ",OFFSET(List1!J$11,tisk!A57,0)))</f>
        <v>Okres Prostějov
Právní forma
Obec, městská část hlavního města Prahy
IČO 70891532
 B.Ú. 94-5712701/0710</v>
      </c>
      <c r="D59" s="5" t="str">
        <f ca="1">IF(B58="","",OFFSET(List1!L$11,tisk!A57,0))</f>
        <v>Dotace bude využita na zpracování projektové dokumentace na rekonstrukci starého chodníku ve špatném stavu a vybudování parkovacích ploch pro bezpečnější parkování v místní části Unčice.</v>
      </c>
      <c r="E59" s="160"/>
      <c r="F59" s="46"/>
      <c r="G59" s="159"/>
      <c r="H59" s="161"/>
      <c r="I59" s="158"/>
      <c r="J59" s="158"/>
      <c r="K59" s="158"/>
      <c r="L59" s="158"/>
      <c r="M59" s="159"/>
      <c r="N59" s="159"/>
      <c r="O59" s="159"/>
      <c r="P59" s="159"/>
    </row>
    <row r="60" spans="1:16" s="2" customFormat="1" ht="28.8" x14ac:dyDescent="0.3">
      <c r="A60" s="50">
        <f>ROW()/3-1</f>
        <v>19</v>
      </c>
      <c r="B60" s="158"/>
      <c r="C60" s="3"/>
      <c r="D60" s="5" t="str">
        <f ca="1">IF(B58="","",CONCATENATE("Dotace bude použita na:",OFFSET(List1!M$11,tisk!A57,0)))</f>
        <v>Dotace bude použita na:Zpracování kompletní projektové dokumentace.</v>
      </c>
      <c r="E60" s="160"/>
      <c r="F60" s="47" t="str">
        <f ca="1">IF(B58="","",OFFSET(List1!P$11,tisk!A57,0))</f>
        <v>12/2020</v>
      </c>
      <c r="G60" s="159"/>
      <c r="H60" s="161"/>
      <c r="I60" s="158"/>
      <c r="J60" s="158"/>
      <c r="K60" s="158"/>
      <c r="L60" s="158"/>
      <c r="M60" s="159"/>
      <c r="N60" s="159"/>
      <c r="O60" s="159"/>
      <c r="P60" s="159"/>
    </row>
    <row r="61" spans="1:16" s="2" customFormat="1" ht="57.6" x14ac:dyDescent="0.3">
      <c r="A61" s="50"/>
      <c r="B61" s="158">
        <v>20</v>
      </c>
      <c r="C61" s="3" t="str">
        <f ca="1">IF(B61="","",CONCATENATE(OFFSET(List1!C$11,tisk!A60,0),"
",OFFSET(List1!D$11,tisk!A60,0),"
",OFFSET(List1!E$11,tisk!A60,0),"
",OFFSET(List1!F$11,tisk!A60,0)))</f>
        <v>Obec Lužice
Lužice 58
Šternberk
78501</v>
      </c>
      <c r="D61" s="67" t="str">
        <f ca="1">IF(B61="","",OFFSET(List1!K$11,tisk!A60,0))</f>
        <v>Projektová dokumentace pro rekonstrukci místní komunikace "K Vincentinu" v obci Lužice</v>
      </c>
      <c r="E61" s="160">
        <f ca="1">IF(B61="","",OFFSET(List1!N$11,tisk!A60,0))</f>
        <v>156500</v>
      </c>
      <c r="F61" s="47" t="str">
        <f ca="1">IF(B61="","",OFFSET(List1!O$11,tisk!A60,0))</f>
        <v>1/2020</v>
      </c>
      <c r="G61" s="159">
        <f ca="1">IF(B61="","",OFFSET(List1!Q$11,tisk!A60,0))</f>
        <v>78250</v>
      </c>
      <c r="H61" s="161" t="str">
        <f ca="1">IF(B61="","",OFFSET(List1!R$11,tisk!A60,0))</f>
        <v>31.12.2020</v>
      </c>
      <c r="I61" s="158">
        <f ca="1">IF(B61="","",OFFSET(List1!S$11,tisk!A60,0))</f>
        <v>100</v>
      </c>
      <c r="J61" s="158">
        <f ca="1">IF(B61="","",OFFSET(List1!T$11,tisk!A60,0))</f>
        <v>120</v>
      </c>
      <c r="K61" s="158">
        <f ca="1">IF(B61="","",OFFSET(List1!U$11,tisk!A60,0))</f>
        <v>190</v>
      </c>
      <c r="L61" s="158">
        <f ca="1">IF(B61="","",OFFSET(List1!V$11,tisk!A60,0))</f>
        <v>410</v>
      </c>
      <c r="M61" s="159">
        <f ca="1">IF($B61="","",OFFSET(List1!W$11,tisk!$A60,0))</f>
        <v>78250</v>
      </c>
      <c r="N61" s="159">
        <f ca="1">IF($B61="","",OFFSET(List1!X$11,tisk!$A60,0))</f>
        <v>0</v>
      </c>
      <c r="O61" s="159" t="str">
        <f ca="1">IF($B61="","",OFFSET(List1!Y$11,tisk!$A60,0))</f>
        <v>INV</v>
      </c>
      <c r="P61" s="159" t="str">
        <f ca="1">IF($B61="","",OFFSET(List1!Z$11,tisk!$A60,0))</f>
        <v>NE</v>
      </c>
    </row>
    <row r="62" spans="1:16" s="2" customFormat="1" ht="86.4" x14ac:dyDescent="0.3">
      <c r="A62" s="50"/>
      <c r="B62" s="158"/>
      <c r="C62" s="3" t="str">
        <f ca="1">IF(B61="","",CONCATENATE("Okres ",OFFSET(List1!G$11,tisk!A60,0),"
","Právní forma","
",OFFSET(List1!H$11,tisk!A60,0),"
","IČO ",OFFSET(List1!I$11,tisk!A60,0),"
 ","B.Ú. ",OFFSET(List1!J$11,tisk!A60,0)))</f>
        <v>Okres Olomouc
Právní forma
Obec, městská část hlavního města Prahy
IČO 00849529
 B.Ú. 101831292/2250</v>
      </c>
      <c r="D62" s="5" t="str">
        <f ca="1">IF(B61="","",OFFSET(List1!L$11,tisk!A60,0))</f>
        <v>Projektová dokumentace řeší plánovanou rekonstrukci místní komunikace "Za křížem".</v>
      </c>
      <c r="E62" s="160"/>
      <c r="F62" s="46"/>
      <c r="G62" s="159"/>
      <c r="H62" s="161"/>
      <c r="I62" s="158"/>
      <c r="J62" s="158"/>
      <c r="K62" s="158"/>
      <c r="L62" s="158"/>
      <c r="M62" s="159"/>
      <c r="N62" s="159"/>
      <c r="O62" s="159"/>
      <c r="P62" s="159"/>
    </row>
    <row r="63" spans="1:16" s="2" customFormat="1" ht="28.8" x14ac:dyDescent="0.3">
      <c r="A63" s="50">
        <f>ROW()/3-1</f>
        <v>20</v>
      </c>
      <c r="B63" s="158"/>
      <c r="C63" s="3"/>
      <c r="D63" s="5" t="str">
        <f ca="1">IF(B61="","",CONCATENATE("Dotace bude použita na:",OFFSET(List1!M$11,tisk!A60,0)))</f>
        <v>Dotace bude použita na:Výdaje spojené se zpracováním projektové dokumentace.</v>
      </c>
      <c r="E63" s="160"/>
      <c r="F63" s="47" t="str">
        <f ca="1">IF(B61="","",OFFSET(List1!P$11,tisk!A60,0))</f>
        <v>12/2020</v>
      </c>
      <c r="G63" s="159"/>
      <c r="H63" s="161"/>
      <c r="I63" s="158"/>
      <c r="J63" s="158"/>
      <c r="K63" s="158"/>
      <c r="L63" s="158"/>
      <c r="M63" s="159"/>
      <c r="N63" s="159"/>
      <c r="O63" s="159"/>
      <c r="P63" s="159"/>
    </row>
    <row r="64" spans="1:16" s="2" customFormat="1" ht="57.6" x14ac:dyDescent="0.3">
      <c r="A64" s="50"/>
      <c r="B64" s="158">
        <v>21</v>
      </c>
      <c r="C64" s="3" t="str">
        <f ca="1">IF(B64="","",CONCATENATE(OFFSET(List1!C$11,tisk!A63,0),"
",OFFSET(List1!D$11,tisk!A63,0),"
",OFFSET(List1!E$11,tisk!A63,0),"
",OFFSET(List1!F$11,tisk!A63,0)))</f>
        <v>Obec Dolní Těšice
Dolní Těšice 11
Dolní Těšice
75353</v>
      </c>
      <c r="D64" s="67" t="str">
        <f ca="1">IF(B64="","",OFFSET(List1!K$11,tisk!A63,0))</f>
        <v>PD-Veřejné prostranství okolí obecního domu v Dolních Těšicích</v>
      </c>
      <c r="E64" s="160">
        <f ca="1">IF(B64="","",OFFSET(List1!N$11,tisk!A63,0))</f>
        <v>700000</v>
      </c>
      <c r="F64" s="47" t="str">
        <f ca="1">IF(B64="","",OFFSET(List1!O$11,tisk!A63,0))</f>
        <v>1/2020</v>
      </c>
      <c r="G64" s="159">
        <f ca="1">IF(B64="","",OFFSET(List1!Q$11,tisk!A63,0))</f>
        <v>300000</v>
      </c>
      <c r="H64" s="161" t="str">
        <f ca="1">IF(B64="","",OFFSET(List1!R$11,tisk!A63,0))</f>
        <v>31.12.2020</v>
      </c>
      <c r="I64" s="158">
        <f ca="1">IF(B64="","",OFFSET(List1!S$11,tisk!A63,0))</f>
        <v>200</v>
      </c>
      <c r="J64" s="158">
        <f ca="1">IF(B64="","",OFFSET(List1!T$11,tisk!A63,0))</f>
        <v>105</v>
      </c>
      <c r="K64" s="158">
        <f ca="1">IF(B64="","",OFFSET(List1!U$11,tisk!A63,0))</f>
        <v>100</v>
      </c>
      <c r="L64" s="158">
        <f ca="1">IF(B64="","",OFFSET(List1!V$11,tisk!A63,0))</f>
        <v>405</v>
      </c>
      <c r="M64" s="159">
        <f ca="1">IF($B64="","",OFFSET(List1!W$11,tisk!$A63,0))</f>
        <v>300000</v>
      </c>
      <c r="N64" s="159">
        <f ca="1">IF($B64="","",OFFSET(List1!X$11,tisk!$A63,0))</f>
        <v>0</v>
      </c>
      <c r="O64" s="159" t="str">
        <f ca="1">IF($B64="","",OFFSET(List1!Y$11,tisk!$A63,0))</f>
        <v>INV</v>
      </c>
      <c r="P64" s="159" t="str">
        <f ca="1">IF($B64="","",OFFSET(List1!Z$11,tisk!$A63,0))</f>
        <v>NE</v>
      </c>
    </row>
    <row r="65" spans="1:16" s="2" customFormat="1" ht="86.4" x14ac:dyDescent="0.3">
      <c r="A65" s="50"/>
      <c r="B65" s="158"/>
      <c r="C65" s="3" t="str">
        <f ca="1">IF(B64="","",CONCATENATE("Okres ",OFFSET(List1!G$11,tisk!A63,0),"
","Právní forma","
",OFFSET(List1!H$11,tisk!A63,0),"
","IČO ",OFFSET(List1!I$11,tisk!A63,0),"
 ","B.Ú. ",OFFSET(List1!J$11,tisk!A63,0)))</f>
        <v>Okres Přerov
Právní forma
Obec, městská část hlavního města Prahy
IČO 00636215
 B.Ú. 21524831/0100</v>
      </c>
      <c r="D65" s="5" t="str">
        <f ca="1">IF(B64="","",OFFSET(List1!L$11,tisk!A63,0))</f>
        <v>Předmětem akce je vypracování projektové dokumentace veřejného prostoru. Smyslem je adaptace okolí obecního úřadu v Dolních Těšicích na místo nejen pro tradiční ale i každodenní setkávání.</v>
      </c>
      <c r="E65" s="160"/>
      <c r="F65" s="46"/>
      <c r="G65" s="159"/>
      <c r="H65" s="161"/>
      <c r="I65" s="158"/>
      <c r="J65" s="158"/>
      <c r="K65" s="158"/>
      <c r="L65" s="158"/>
      <c r="M65" s="159"/>
      <c r="N65" s="159"/>
      <c r="O65" s="159"/>
      <c r="P65" s="159"/>
    </row>
    <row r="66" spans="1:16" s="2" customFormat="1" ht="28.8" x14ac:dyDescent="0.3">
      <c r="A66" s="50">
        <f>ROW()/3-1</f>
        <v>21</v>
      </c>
      <c r="B66" s="158"/>
      <c r="C66" s="3"/>
      <c r="D66" s="5" t="str">
        <f ca="1">IF(B64="","",CONCATENATE("Dotace bude použita na:",OFFSET(List1!M$11,tisk!A63,0)))</f>
        <v>Dotace bude použita na:Projektová dokumentace.</v>
      </c>
      <c r="E66" s="160"/>
      <c r="F66" s="47" t="str">
        <f ca="1">IF(B64="","",OFFSET(List1!P$11,tisk!A63,0))</f>
        <v>12/2020</v>
      </c>
      <c r="G66" s="159"/>
      <c r="H66" s="161"/>
      <c r="I66" s="158"/>
      <c r="J66" s="158"/>
      <c r="K66" s="158"/>
      <c r="L66" s="158"/>
      <c r="M66" s="159"/>
      <c r="N66" s="159"/>
      <c r="O66" s="159"/>
      <c r="P66" s="159"/>
    </row>
    <row r="67" spans="1:16" s="2" customFormat="1" ht="57.6" x14ac:dyDescent="0.3">
      <c r="A67" s="50"/>
      <c r="B67" s="158">
        <v>22</v>
      </c>
      <c r="C67" s="3" t="str">
        <f ca="1">IF(B67="","",CONCATENATE(OFFSET(List1!C$11,tisk!A66,0),"
",OFFSET(List1!D$11,tisk!A66,0),"
",OFFSET(List1!E$11,tisk!A66,0),"
",OFFSET(List1!F$11,tisk!A66,0)))</f>
        <v>Obec Vincencov
Vincencov 63
Vincencov
79804</v>
      </c>
      <c r="D67" s="67" t="str">
        <f ca="1">IF(B67="","",OFFSET(List1!K$11,tisk!A66,0))</f>
        <v>Projektová dokumentace - Vodovod v obci Vincencov</v>
      </c>
      <c r="E67" s="160">
        <f ca="1">IF(B67="","",OFFSET(List1!N$11,tisk!A66,0))</f>
        <v>300000</v>
      </c>
      <c r="F67" s="47" t="str">
        <f ca="1">IF(B67="","",OFFSET(List1!O$11,tisk!A66,0))</f>
        <v>1/2020</v>
      </c>
      <c r="G67" s="159">
        <f ca="1">IF(B67="","",OFFSET(List1!Q$11,tisk!A66,0))</f>
        <v>150000</v>
      </c>
      <c r="H67" s="161" t="str">
        <f ca="1">IF(B67="","",OFFSET(List1!R$11,tisk!A66,0))</f>
        <v>31.12.2020</v>
      </c>
      <c r="I67" s="158">
        <f ca="1">IF(B67="","",OFFSET(List1!S$11,tisk!A66,0))</f>
        <v>150</v>
      </c>
      <c r="J67" s="158">
        <f ca="1">IF(B67="","",OFFSET(List1!T$11,tisk!A66,0))</f>
        <v>150</v>
      </c>
      <c r="K67" s="158">
        <f ca="1">IF(B67="","",OFFSET(List1!U$11,tisk!A66,0))</f>
        <v>100</v>
      </c>
      <c r="L67" s="158">
        <f ca="1">IF(B67="","",OFFSET(List1!V$11,tisk!A66,0))</f>
        <v>400</v>
      </c>
      <c r="M67" s="159">
        <f ca="1">IF($B67="","",OFFSET(List1!W$11,tisk!$A66,0))</f>
        <v>150000</v>
      </c>
      <c r="N67" s="159">
        <f ca="1">IF($B67="","",OFFSET(List1!X$11,tisk!$A66,0))</f>
        <v>0</v>
      </c>
      <c r="O67" s="159" t="str">
        <f ca="1">IF($B67="","",OFFSET(List1!Y$11,tisk!$A66,0))</f>
        <v>INV</v>
      </c>
      <c r="P67" s="159" t="str">
        <f ca="1">IF($B67="","",OFFSET(List1!Z$11,tisk!$A66,0))</f>
        <v>NE</v>
      </c>
    </row>
    <row r="68" spans="1:16" s="2" customFormat="1" ht="100.8" x14ac:dyDescent="0.3">
      <c r="A68" s="50"/>
      <c r="B68" s="158"/>
      <c r="C68" s="3" t="str">
        <f ca="1">IF(B67="","",CONCATENATE("Okres ",OFFSET(List1!G$11,tisk!A66,0),"
","Právní forma","
",OFFSET(List1!H$11,tisk!A66,0),"
","IČO ",OFFSET(List1!I$11,tisk!A66,0),"
 ","B.Ú. ",OFFSET(List1!J$11,tisk!A66,0)))</f>
        <v>Okres Prostějov
Právní forma
Obec, městská část hlavního města Prahy
IČO 47919761
 B.Ú. 94-11813701/0710</v>
      </c>
      <c r="D68" s="5" t="str">
        <f ca="1">IF(B67="","",OFFSET(List1!L$11,tisk!A66,0))</f>
        <v>Projektová dokumentace, geodetické výškopisné a polohopisné zaměření staveniště, informativní stavebně-geologický průzkum a následně vyhotovena projektová dokumentace pro vydání společného povolení liniové stavby technické infrastruktury.</v>
      </c>
      <c r="E68" s="160"/>
      <c r="F68" s="46"/>
      <c r="G68" s="159"/>
      <c r="H68" s="161"/>
      <c r="I68" s="158"/>
      <c r="J68" s="158"/>
      <c r="K68" s="158"/>
      <c r="L68" s="158"/>
      <c r="M68" s="159"/>
      <c r="N68" s="159"/>
      <c r="O68" s="159"/>
      <c r="P68" s="159"/>
    </row>
    <row r="69" spans="1:16" s="2" customFormat="1" ht="100.8" x14ac:dyDescent="0.3">
      <c r="A69" s="50">
        <f>ROW()/3-1</f>
        <v>22</v>
      </c>
      <c r="B69" s="158"/>
      <c r="C69" s="3"/>
      <c r="D69" s="5" t="str">
        <f ca="1">IF(B67="","",CONCATENATE("Dotace bude použita na:",OFFSET(List1!M$11,tisk!A66,0)))</f>
        <v>Dotace bude použita na:Geodetické výškopisné a polohopisné zaměření staveniště, informativní stavebně-geologický průzkum a následně vyhotovena projektová dokumentace pro vydání společného povolení liniové stavby technické infrastruktury.</v>
      </c>
      <c r="E69" s="160"/>
      <c r="F69" s="47" t="str">
        <f ca="1">IF(B67="","",OFFSET(List1!P$11,tisk!A66,0))</f>
        <v>12/2020</v>
      </c>
      <c r="G69" s="159"/>
      <c r="H69" s="161"/>
      <c r="I69" s="158"/>
      <c r="J69" s="158"/>
      <c r="K69" s="158"/>
      <c r="L69" s="158"/>
      <c r="M69" s="159"/>
      <c r="N69" s="159"/>
      <c r="O69" s="159"/>
      <c r="P69" s="159"/>
    </row>
    <row r="70" spans="1:16" s="2" customFormat="1" ht="57.6" x14ac:dyDescent="0.3">
      <c r="A70" s="50"/>
      <c r="B70" s="158">
        <v>23</v>
      </c>
      <c r="C70" s="3" t="str">
        <f ca="1">IF(B70="","",CONCATENATE(OFFSET(List1!C$11,tisk!A69,0),"
",OFFSET(List1!D$11,tisk!A69,0),"
",OFFSET(List1!E$11,tisk!A69,0),"
",OFFSET(List1!F$11,tisk!A69,0)))</f>
        <v>Obec Bezuchov
Bezuchov 14
Bezuchov
75354</v>
      </c>
      <c r="D70" s="67" t="str">
        <f ca="1">IF(B70="","",OFFSET(List1!K$11,tisk!A69,0))</f>
        <v>Podpora přípravy projektové dokumentace pro stavební povolení</v>
      </c>
      <c r="E70" s="160">
        <f ca="1">IF(B70="","",OFFSET(List1!N$11,tisk!A69,0))</f>
        <v>300000</v>
      </c>
      <c r="F70" s="47" t="str">
        <f ca="1">IF(B70="","",OFFSET(List1!O$11,tisk!A69,0))</f>
        <v>1/2020</v>
      </c>
      <c r="G70" s="159">
        <f ca="1">IF(B70="","",OFFSET(List1!Q$11,tisk!A69,0))</f>
        <v>150000</v>
      </c>
      <c r="H70" s="161" t="str">
        <f ca="1">IF(B70="","",OFFSET(List1!R$11,tisk!A69,0))</f>
        <v>31.12.2020</v>
      </c>
      <c r="I70" s="158">
        <f ca="1">IF(B70="","",OFFSET(List1!S$11,tisk!A69,0))</f>
        <v>110</v>
      </c>
      <c r="J70" s="158">
        <f ca="1">IF(B70="","",OFFSET(List1!T$11,tisk!A69,0))</f>
        <v>190</v>
      </c>
      <c r="K70" s="158">
        <f ca="1">IF(B70="","",OFFSET(List1!U$11,tisk!A69,0))</f>
        <v>100</v>
      </c>
      <c r="L70" s="158">
        <f ca="1">IF(B70="","",OFFSET(List1!V$11,tisk!A69,0))</f>
        <v>400</v>
      </c>
      <c r="M70" s="159">
        <f ca="1">IF($B70="","",OFFSET(List1!W$11,tisk!$A69,0))</f>
        <v>150000</v>
      </c>
      <c r="N70" s="159">
        <f ca="1">IF($B70="","",OFFSET(List1!X$11,tisk!$A69,0))</f>
        <v>0</v>
      </c>
      <c r="O70" s="159" t="str">
        <f ca="1">IF($B70="","",OFFSET(List1!Y$11,tisk!$A69,0))</f>
        <v>INV</v>
      </c>
      <c r="P70" s="159" t="str">
        <f ca="1">IF($B70="","",OFFSET(List1!Z$11,tisk!$A69,0))</f>
        <v>NE</v>
      </c>
    </row>
    <row r="71" spans="1:16" s="2" customFormat="1" ht="86.4" x14ac:dyDescent="0.3">
      <c r="A71" s="50"/>
      <c r="B71" s="158"/>
      <c r="C71" s="3" t="str">
        <f ca="1">IF(B70="","",CONCATENATE("Okres ",OFFSET(List1!G$11,tisk!A69,0),"
","Právní forma","
",OFFSET(List1!H$11,tisk!A69,0),"
","IČO ",OFFSET(List1!I$11,tisk!A69,0),"
 ","B.Ú. ",OFFSET(List1!J$11,tisk!A69,0)))</f>
        <v>Okres Přerov
Právní forma
Obec, městská část hlavního města Prahy
IČO 00636118
 B.Ú. 23124831/0100</v>
      </c>
      <c r="D71" s="5" t="str">
        <f ca="1">IF(B70="","",OFFSET(List1!L$11,tisk!A69,0))</f>
        <v>Vypracování projektové dokumentace ke stavebnímu povolení na akci Likvidace odpadních vod, Bezuchov - kanalizace a ČOV.</v>
      </c>
      <c r="E71" s="160"/>
      <c r="F71" s="46"/>
      <c r="G71" s="159"/>
      <c r="H71" s="161"/>
      <c r="I71" s="158"/>
      <c r="J71" s="158"/>
      <c r="K71" s="158"/>
      <c r="L71" s="158"/>
      <c r="M71" s="159"/>
      <c r="N71" s="159"/>
      <c r="O71" s="159"/>
      <c r="P71" s="159"/>
    </row>
    <row r="72" spans="1:16" s="2" customFormat="1" ht="57.6" x14ac:dyDescent="0.3">
      <c r="A72" s="50">
        <f>ROW()/3-1</f>
        <v>23</v>
      </c>
      <c r="B72" s="158"/>
      <c r="C72" s="3"/>
      <c r="D72" s="5" t="str">
        <f ca="1">IF(B70="","",CONCATENATE("Dotace bude použita na:",OFFSET(List1!M$11,tisk!A69,0)))</f>
        <v>Dotace bude použita na:Vypracování projektové dokumentace ke stavebnímu povolení na akci Likvidace odpadních vod, Bezuchov - kanalizace a ČOV.</v>
      </c>
      <c r="E72" s="160"/>
      <c r="F72" s="47" t="str">
        <f ca="1">IF(B70="","",OFFSET(List1!P$11,tisk!A69,0))</f>
        <v>12/2020</v>
      </c>
      <c r="G72" s="159"/>
      <c r="H72" s="161"/>
      <c r="I72" s="158"/>
      <c r="J72" s="158"/>
      <c r="K72" s="158"/>
      <c r="L72" s="158"/>
      <c r="M72" s="159"/>
      <c r="N72" s="159"/>
      <c r="O72" s="159"/>
      <c r="P72" s="159"/>
    </row>
    <row r="73" spans="1:16" s="2" customFormat="1" ht="57.6" x14ac:dyDescent="0.3">
      <c r="A73" s="50"/>
      <c r="B73" s="158">
        <v>24</v>
      </c>
      <c r="C73" s="3" t="str">
        <f ca="1">IF(B73="","",CONCATENATE(OFFSET(List1!C$11,tisk!A72,0),"
",OFFSET(List1!D$11,tisk!A72,0),"
",OFFSET(List1!E$11,tisk!A72,0),"
",OFFSET(List1!F$11,tisk!A72,0)))</f>
        <v>Obec Bílsko
Bílsko 11
Bílsko
78322</v>
      </c>
      <c r="D73" s="67" t="str">
        <f ca="1">IF(B73="","",OFFSET(List1!K$11,tisk!A72,0))</f>
        <v>Společná projektová dokumentace na akci "Odkanalizování obcí Bílsko-Loučka"</v>
      </c>
      <c r="E73" s="160">
        <f ca="1">IF(B73="","",OFFSET(List1!N$11,tisk!A72,0))</f>
        <v>351202</v>
      </c>
      <c r="F73" s="47" t="str">
        <f ca="1">IF(B73="","",OFFSET(List1!O$11,tisk!A72,0))</f>
        <v>1/2020</v>
      </c>
      <c r="G73" s="159">
        <f ca="1">IF(B73="","",OFFSET(List1!Q$11,tisk!A72,0))</f>
        <v>175000</v>
      </c>
      <c r="H73" s="161" t="str">
        <f ca="1">IF(B73="","",OFFSET(List1!R$11,tisk!A72,0))</f>
        <v>31.12.2020</v>
      </c>
      <c r="I73" s="158">
        <f ca="1">IF(B73="","",OFFSET(List1!S$11,tisk!A72,0))</f>
        <v>110</v>
      </c>
      <c r="J73" s="158">
        <f ca="1">IF(B73="","",OFFSET(List1!T$11,tisk!A72,0))</f>
        <v>190</v>
      </c>
      <c r="K73" s="158">
        <f ca="1">IF(B73="","",OFFSET(List1!U$11,tisk!A72,0))</f>
        <v>100</v>
      </c>
      <c r="L73" s="158">
        <f ca="1">IF(B73="","",OFFSET(List1!V$11,tisk!A72,0))</f>
        <v>400</v>
      </c>
      <c r="M73" s="159">
        <f ca="1">IF($B73="","",OFFSET(List1!W$11,tisk!$A72,0))</f>
        <v>0</v>
      </c>
      <c r="N73" s="159">
        <f ca="1">IF($B73="","",OFFSET(List1!X$11,tisk!$A72,0))</f>
        <v>175000</v>
      </c>
      <c r="O73" s="159" t="str">
        <f ca="1">IF($B73="","",OFFSET(List1!Y$11,tisk!$A72,0))</f>
        <v>INV</v>
      </c>
      <c r="P73" s="159" t="str">
        <f ca="1">IF($B73="","",OFFSET(List1!Z$11,tisk!$A72,0))</f>
        <v>NE</v>
      </c>
    </row>
    <row r="74" spans="1:16" s="2" customFormat="1" ht="86.4" x14ac:dyDescent="0.3">
      <c r="A74" s="50"/>
      <c r="B74" s="158"/>
      <c r="C74" s="3" t="str">
        <f ca="1">IF(B73="","",CONCATENATE("Okres ",OFFSET(List1!G$11,tisk!A72,0),"
","Právní forma","
",OFFSET(List1!H$11,tisk!A72,0),"
","IČO ",OFFSET(List1!I$11,tisk!A72,0),"
 ","B.Ú. ",OFFSET(List1!J$11,tisk!A72,0)))</f>
        <v>Okres Olomouc
Právní forma
Obec, městská část hlavního města Prahy
IČO 00576239
 B.Ú. 1801686369/0800</v>
      </c>
      <c r="D74" s="5" t="str">
        <f ca="1">IF(B73="","",OFFSET(List1!L$11,tisk!A72,0))</f>
        <v>Cílem akce je vypracování projektové dokumentace na akci "Odkanalizování obcí Bílsko a Loučka" se společnou ČOV v katastru obce Bílsko.</v>
      </c>
      <c r="E74" s="160"/>
      <c r="F74" s="46"/>
      <c r="G74" s="159"/>
      <c r="H74" s="161"/>
      <c r="I74" s="158"/>
      <c r="J74" s="158"/>
      <c r="K74" s="158"/>
      <c r="L74" s="158"/>
      <c r="M74" s="159"/>
      <c r="N74" s="159"/>
      <c r="O74" s="159"/>
      <c r="P74" s="159"/>
    </row>
    <row r="75" spans="1:16" s="2" customFormat="1" ht="100.8" x14ac:dyDescent="0.3">
      <c r="A75" s="50">
        <f>ROW()/3-1</f>
        <v>24</v>
      </c>
      <c r="B75" s="158"/>
      <c r="C75" s="3"/>
      <c r="D75" s="5" t="str">
        <f ca="1">IF(B73="","",CONCATENATE("Dotace bude použita na:",OFFSET(List1!M$11,tisk!A72,0)))</f>
        <v>Dotace bude použita na:Zpracování projektové dokumentace na akci "Odkanalizování obcí Bílsko a Loučka"-
1. fáze - termín dokončení do 15.12.2020
- Geodetické práce, - Průzkumné práce, - Projekční práce, - Technolog + elektro (ČOV).</v>
      </c>
      <c r="E75" s="160"/>
      <c r="F75" s="47" t="str">
        <f ca="1">IF(B73="","",OFFSET(List1!P$11,tisk!A72,0))</f>
        <v>12/2020</v>
      </c>
      <c r="G75" s="159"/>
      <c r="H75" s="161"/>
      <c r="I75" s="158"/>
      <c r="J75" s="158"/>
      <c r="K75" s="158"/>
      <c r="L75" s="158"/>
      <c r="M75" s="159"/>
      <c r="N75" s="159"/>
      <c r="O75" s="159"/>
      <c r="P75" s="159"/>
    </row>
    <row r="76" spans="1:16" s="2" customFormat="1" ht="57.6" x14ac:dyDescent="0.3">
      <c r="A76" s="50"/>
      <c r="B76" s="158">
        <v>25</v>
      </c>
      <c r="C76" s="3" t="str">
        <f ca="1">IF(B76="","",CONCATENATE(OFFSET(List1!C$11,tisk!A75,0),"
",OFFSET(List1!D$11,tisk!A75,0),"
",OFFSET(List1!E$11,tisk!A75,0),"
",OFFSET(List1!F$11,tisk!A75,0)))</f>
        <v>Obec Dubčany
Dubčany 24
Dubčany
78322</v>
      </c>
      <c r="D76" s="67" t="str">
        <f ca="1">IF(B76="","",OFFSET(List1!K$11,tisk!A75,0))</f>
        <v>Projektová dokumentace - napojení stávající kanalizace obce Dubčany na ČOV Litovel.</v>
      </c>
      <c r="E76" s="160">
        <f ca="1">IF(B76="","",OFFSET(List1!N$11,tisk!A75,0))</f>
        <v>601000</v>
      </c>
      <c r="F76" s="47" t="str">
        <f ca="1">IF(B76="","",OFFSET(List1!O$11,tisk!A75,0))</f>
        <v>1/2020</v>
      </c>
      <c r="G76" s="159">
        <f ca="1">IF(B76="","",OFFSET(List1!Q$11,tisk!A75,0))</f>
        <v>300000</v>
      </c>
      <c r="H76" s="161" t="str">
        <f ca="1">IF(B76="","",OFFSET(List1!R$11,tisk!A75,0))</f>
        <v>31.12.2020</v>
      </c>
      <c r="I76" s="158">
        <f ca="1">IF(B76="","",OFFSET(List1!S$11,tisk!A75,0))</f>
        <v>110</v>
      </c>
      <c r="J76" s="158">
        <f ca="1">IF(B76="","",OFFSET(List1!T$11,tisk!A75,0))</f>
        <v>190</v>
      </c>
      <c r="K76" s="158">
        <f ca="1">IF(B76="","",OFFSET(List1!U$11,tisk!A75,0))</f>
        <v>100</v>
      </c>
      <c r="L76" s="158">
        <f ca="1">IF(B76="","",OFFSET(List1!V$11,tisk!A75,0))</f>
        <v>400</v>
      </c>
      <c r="M76" s="159">
        <f ca="1">IF($B76="","",OFFSET(List1!W$11,tisk!$A75,0))</f>
        <v>0</v>
      </c>
      <c r="N76" s="159">
        <f ca="1">IF($B76="","",OFFSET(List1!X$11,tisk!$A75,0))</f>
        <v>300000</v>
      </c>
      <c r="O76" s="159" t="str">
        <f ca="1">IF($B76="","",OFFSET(List1!Y$11,tisk!$A75,0))</f>
        <v>INV</v>
      </c>
      <c r="P76" s="159" t="str">
        <f ca="1">IF($B76="","",OFFSET(List1!Z$11,tisk!$A75,0))</f>
        <v>NE</v>
      </c>
    </row>
    <row r="77" spans="1:16" s="2" customFormat="1" ht="86.4" x14ac:dyDescent="0.3">
      <c r="A77" s="50"/>
      <c r="B77" s="158"/>
      <c r="C77" s="3" t="str">
        <f ca="1">IF(B76="","",CONCATENATE("Okres ",OFFSET(List1!G$11,tisk!A75,0),"
","Právní forma","
",OFFSET(List1!H$11,tisk!A75,0),"
","IČO ",OFFSET(List1!I$11,tisk!A75,0),"
 ","B.Ú. ",OFFSET(List1!J$11,tisk!A75,0)))</f>
        <v>Okres Olomouc
Právní forma
Obec, městská část hlavního města Prahy
IČO 00576221
 B.Ú. 1801701389/0800</v>
      </c>
      <c r="D77" s="5" t="str">
        <f ca="1">IF(B76="","",OFFSET(List1!L$11,tisk!A75,0))</f>
        <v>Zpracování projektové dokumentace na projekt napojení stávající kanalizační sítě obce Dubčany na ČOV Litovel pro společné povolení v podrobnostech pro provádění stavby včetně soupisu prací a rozpočtu (DÚR+DSP+DPS), geodetické zaměření.</v>
      </c>
      <c r="E77" s="160"/>
      <c r="F77" s="46"/>
      <c r="G77" s="159"/>
      <c r="H77" s="161"/>
      <c r="I77" s="158"/>
      <c r="J77" s="158"/>
      <c r="K77" s="158"/>
      <c r="L77" s="158"/>
      <c r="M77" s="159"/>
      <c r="N77" s="159"/>
      <c r="O77" s="159"/>
      <c r="P77" s="159"/>
    </row>
    <row r="78" spans="1:16" s="2" customFormat="1" ht="100.8" x14ac:dyDescent="0.3">
      <c r="A78" s="50">
        <f>ROW()/3-1</f>
        <v>25</v>
      </c>
      <c r="B78" s="158"/>
      <c r="C78" s="3"/>
      <c r="D78" s="5" t="str">
        <f ca="1">IF(B76="","",CONCATENATE("Dotace bude použita na:",OFFSET(List1!M$11,tisk!A75,0)))</f>
        <v>Dotace bude použita na:Projektová dokumentace na napojení stávající kanalizační sítě obce Dubčany na ČOV Litovel pro společné povolení v podrobnostech pro provádění stavby včetně soupisu prací a rozpočtu (DÚR+DSP+DPS), geodetické zaměření (polohopis a výškopis).</v>
      </c>
      <c r="E78" s="160"/>
      <c r="F78" s="47" t="str">
        <f ca="1">IF(B76="","",OFFSET(List1!P$11,tisk!A75,0))</f>
        <v>12/2020</v>
      </c>
      <c r="G78" s="159"/>
      <c r="H78" s="161"/>
      <c r="I78" s="158"/>
      <c r="J78" s="158"/>
      <c r="K78" s="158"/>
      <c r="L78" s="158"/>
      <c r="M78" s="159"/>
      <c r="N78" s="159"/>
      <c r="O78" s="159"/>
      <c r="P78" s="159"/>
    </row>
    <row r="79" spans="1:16" s="2" customFormat="1" ht="57.6" x14ac:dyDescent="0.3">
      <c r="A79" s="50"/>
      <c r="B79" s="158">
        <v>26</v>
      </c>
      <c r="C79" s="3" t="str">
        <f ca="1">IF(B79="","",CONCATENATE(OFFSET(List1!C$11,tisk!A78,0),"
",OFFSET(List1!D$11,tisk!A78,0),"
",OFFSET(List1!E$11,tisk!A78,0),"
",OFFSET(List1!F$11,tisk!A78,0)))</f>
        <v>Obec Klokočí
Klokočí 40
Klokočí
75361</v>
      </c>
      <c r="D79" s="67" t="str">
        <f ca="1">IF(B79="","",OFFSET(List1!K$11,tisk!A78,0))</f>
        <v>Projektová dokumentace rekonstrukce Hasičské zbrojnice Klokočí</v>
      </c>
      <c r="E79" s="160">
        <f ca="1">IF(B79="","",OFFSET(List1!N$11,tisk!A78,0))</f>
        <v>300000</v>
      </c>
      <c r="F79" s="47" t="str">
        <f ca="1">IF(B79="","",OFFSET(List1!O$11,tisk!A78,0))</f>
        <v>1/2020</v>
      </c>
      <c r="G79" s="159">
        <f ca="1">IF(B79="","",OFFSET(List1!Q$11,tisk!A78,0))</f>
        <v>150000</v>
      </c>
      <c r="H79" s="161" t="str">
        <f ca="1">IF(B79="","",OFFSET(List1!R$11,tisk!A78,0))</f>
        <v>31.12.2020</v>
      </c>
      <c r="I79" s="158">
        <f ca="1">IF(B79="","",OFFSET(List1!S$11,tisk!A78,0))</f>
        <v>140</v>
      </c>
      <c r="J79" s="158">
        <f ca="1">IF(B79="","",OFFSET(List1!T$11,tisk!A78,0))</f>
        <v>150</v>
      </c>
      <c r="K79" s="158">
        <f ca="1">IF(B79="","",OFFSET(List1!U$11,tisk!A78,0))</f>
        <v>100</v>
      </c>
      <c r="L79" s="158">
        <f ca="1">IF(B79="","",OFFSET(List1!V$11,tisk!A78,0))</f>
        <v>390</v>
      </c>
      <c r="M79" s="159">
        <f ca="1">IF($B79="","",OFFSET(List1!W$11,tisk!$A78,0))</f>
        <v>0</v>
      </c>
      <c r="N79" s="159">
        <f ca="1">IF($B79="","",OFFSET(List1!X$11,tisk!$A78,0))</f>
        <v>150000</v>
      </c>
      <c r="O79" s="159" t="str">
        <f ca="1">IF($B79="","",OFFSET(List1!Y$11,tisk!$A78,0))</f>
        <v>INV</v>
      </c>
      <c r="P79" s="159" t="str">
        <f ca="1">IF($B79="","",OFFSET(List1!Z$11,tisk!$A78,0))</f>
        <v>NE</v>
      </c>
    </row>
    <row r="80" spans="1:16" s="2" customFormat="1" ht="100.8" x14ac:dyDescent="0.3">
      <c r="A80" s="50"/>
      <c r="B80" s="158"/>
      <c r="C80" s="3" t="str">
        <f ca="1">IF(B79="","",CONCATENATE("Okres ",OFFSET(List1!G$11,tisk!A78,0),"
","Právní forma","
",OFFSET(List1!H$11,tisk!A78,0),"
","IČO ",OFFSET(List1!I$11,tisk!A78,0),"
 ","B.Ú. ",OFFSET(List1!J$11,tisk!A78,0)))</f>
        <v>Okres Přerov
Právní forma
Obec, městská část hlavního města Prahy
IČO 00301361
 B.Ú. 5531955319/0800</v>
      </c>
      <c r="D80" s="5" t="str">
        <f ca="1">IF(B79="","",OFFSET(List1!L$11,tisk!A78,0))</f>
        <v>Předmětem projektu je zpracování projektové dokumentace na komplexní rekonstrukci Hasičské zbrojnice Klokočí z roku 1968. Rekonstrukci dojde ke zlepšení nevyhovujících podmínek pro činnost jednotky SDH a vznikne zázemí pro mladé hasiče.</v>
      </c>
      <c r="E80" s="160"/>
      <c r="F80" s="46"/>
      <c r="G80" s="159"/>
      <c r="H80" s="161"/>
      <c r="I80" s="158"/>
      <c r="J80" s="158"/>
      <c r="K80" s="158"/>
      <c r="L80" s="158"/>
      <c r="M80" s="159"/>
      <c r="N80" s="159"/>
      <c r="O80" s="159"/>
      <c r="P80" s="159"/>
    </row>
    <row r="81" spans="1:16" s="2" customFormat="1" ht="57.6" x14ac:dyDescent="0.3">
      <c r="A81" s="50">
        <f>ROW()/3-1</f>
        <v>26</v>
      </c>
      <c r="B81" s="158"/>
      <c r="C81" s="3"/>
      <c r="D81" s="5" t="str">
        <f ca="1">IF(B79="","",CONCATENATE("Dotace bude použita na:",OFFSET(List1!M$11,tisk!A78,0)))</f>
        <v>Dotace bude použita na:Pořízení projektové dokumentace pro vydání společného územního rozhodnutí a stavebního povolení na rekonstrukci Hasičské zbrojnice Klokočí.</v>
      </c>
      <c r="E81" s="160"/>
      <c r="F81" s="47" t="str">
        <f ca="1">IF(B79="","",OFFSET(List1!P$11,tisk!A78,0))</f>
        <v>12/2020</v>
      </c>
      <c r="G81" s="159"/>
      <c r="H81" s="161"/>
      <c r="I81" s="158"/>
      <c r="J81" s="158"/>
      <c r="K81" s="158"/>
      <c r="L81" s="158"/>
      <c r="M81" s="159"/>
      <c r="N81" s="159"/>
      <c r="O81" s="159"/>
      <c r="P81" s="159"/>
    </row>
    <row r="82" spans="1:16" s="2" customFormat="1" ht="57.6" x14ac:dyDescent="0.3">
      <c r="A82" s="50"/>
      <c r="B82" s="158">
        <v>27</v>
      </c>
      <c r="C82" s="3" t="str">
        <f ca="1">IF(B82="","",CONCATENATE(OFFSET(List1!C$11,tisk!A81,0),"
",OFFSET(List1!D$11,tisk!A81,0),"
",OFFSET(List1!E$11,tisk!A81,0),"
",OFFSET(List1!F$11,tisk!A81,0)))</f>
        <v>Obec Hlásnice
Hlásnice 28
Hlásnice
78501</v>
      </c>
      <c r="D82" s="67" t="str">
        <f ca="1">IF(B82="","",OFFSET(List1!K$11,tisk!A81,0))</f>
        <v>PD pro podporu komunitních aktivit obce</v>
      </c>
      <c r="E82" s="160">
        <f ca="1">IF(B82="","",OFFSET(List1!N$11,tisk!A81,0))</f>
        <v>200000</v>
      </c>
      <c r="F82" s="47" t="str">
        <f ca="1">IF(B82="","",OFFSET(List1!O$11,tisk!A81,0))</f>
        <v>1/2020</v>
      </c>
      <c r="G82" s="159">
        <f ca="1">IF(B82="","",OFFSET(List1!Q$11,tisk!A81,0))</f>
        <v>100000</v>
      </c>
      <c r="H82" s="161" t="str">
        <f ca="1">IF(B82="","",OFFSET(List1!R$11,tisk!A81,0))</f>
        <v>31.12.2020</v>
      </c>
      <c r="I82" s="158">
        <f ca="1">IF(B82="","",OFFSET(List1!S$11,tisk!A81,0))</f>
        <v>160</v>
      </c>
      <c r="J82" s="158">
        <f ca="1">IF(B82="","",OFFSET(List1!T$11,tisk!A81,0))</f>
        <v>120</v>
      </c>
      <c r="K82" s="158">
        <f ca="1">IF(B82="","",OFFSET(List1!U$11,tisk!A81,0))</f>
        <v>100</v>
      </c>
      <c r="L82" s="158">
        <f ca="1">IF(B82="","",OFFSET(List1!V$11,tisk!A81,0))</f>
        <v>380</v>
      </c>
      <c r="M82" s="159">
        <f ca="1">IF($B82="","",OFFSET(List1!W$11,tisk!$A81,0))</f>
        <v>0</v>
      </c>
      <c r="N82" s="159">
        <f ca="1">IF($B82="","",OFFSET(List1!X$11,tisk!$A81,0))</f>
        <v>100000</v>
      </c>
      <c r="O82" s="159" t="str">
        <f ca="1">IF($B82="","",OFFSET(List1!Y$11,tisk!$A81,0))</f>
        <v>NEINV</v>
      </c>
      <c r="P82" s="159" t="str">
        <f ca="1">IF($B82="","",OFFSET(List1!Z$11,tisk!$A81,0))</f>
        <v>NE</v>
      </c>
    </row>
    <row r="83" spans="1:16" s="2" customFormat="1" ht="86.4" x14ac:dyDescent="0.3">
      <c r="A83" s="50"/>
      <c r="B83" s="158"/>
      <c r="C83" s="3" t="str">
        <f ca="1">IF(B82="","",CONCATENATE("Okres ",OFFSET(List1!G$11,tisk!A81,0),"
","Právní forma","
",OFFSET(List1!H$11,tisk!A81,0),"
","IČO ",OFFSET(List1!I$11,tisk!A81,0),"
 ","B.Ú. ",OFFSET(List1!J$11,tisk!A81,0)))</f>
        <v>Okres Olomouc
Právní forma
Obec, městská část hlavního města Prahy
IČO 00635294
 B.Ú. 3689881349/0800</v>
      </c>
      <c r="D83" s="5" t="str">
        <f ca="1">IF(B82="","",OFFSET(List1!L$11,tisk!A81,0))</f>
        <v>Zpracování projektové dokumentace (PD) na rekonstrukci Komunitního domu a bývalého fotbalového hřiště v Hlásnici pro rozšíření kapacit sportovně rekreačního areálu využívaného místní komunitou i občanů okolních obcí a návštěvníků obce Hlásnice.</v>
      </c>
      <c r="E83" s="160"/>
      <c r="F83" s="46"/>
      <c r="G83" s="159"/>
      <c r="H83" s="161"/>
      <c r="I83" s="158"/>
      <c r="J83" s="158"/>
      <c r="K83" s="158"/>
      <c r="L83" s="158"/>
      <c r="M83" s="159"/>
      <c r="N83" s="159"/>
      <c r="O83" s="159"/>
      <c r="P83" s="159"/>
    </row>
    <row r="84" spans="1:16" s="2" customFormat="1" ht="57.6" x14ac:dyDescent="0.3">
      <c r="A84" s="50">
        <f>ROW()/3-1</f>
        <v>27</v>
      </c>
      <c r="B84" s="158"/>
      <c r="C84" s="3"/>
      <c r="D84" s="5" t="str">
        <f ca="1">IF(B82="","",CONCATENATE("Dotace bude použita na:",OFFSET(List1!M$11,tisk!A81,0)))</f>
        <v>Dotace bude použita na:Zpracování projektové dokumentace na rekonstrukci Komunitního domu a přeměny bývalého fotbalového hřiště v Hlásnici.</v>
      </c>
      <c r="E84" s="160"/>
      <c r="F84" s="47" t="str">
        <f ca="1">IF(B82="","",OFFSET(List1!P$11,tisk!A81,0))</f>
        <v>12/2020</v>
      </c>
      <c r="G84" s="159"/>
      <c r="H84" s="161"/>
      <c r="I84" s="158"/>
      <c r="J84" s="158"/>
      <c r="K84" s="158"/>
      <c r="L84" s="158"/>
      <c r="M84" s="159"/>
      <c r="N84" s="159"/>
      <c r="O84" s="159"/>
      <c r="P84" s="159"/>
    </row>
    <row r="85" spans="1:16" s="2" customFormat="1" ht="57.6" x14ac:dyDescent="0.3">
      <c r="A85" s="50"/>
      <c r="B85" s="158">
        <v>28</v>
      </c>
      <c r="C85" s="3" t="str">
        <f ca="1">IF(B85="","",CONCATENATE(OFFSET(List1!C$11,tisk!A84,0),"
",OFFSET(List1!D$11,tisk!A84,0),"
",OFFSET(List1!E$11,tisk!A84,0),"
",OFFSET(List1!F$11,tisk!A84,0)))</f>
        <v>Obec Palonín
Palonín 17
Palonín
78983</v>
      </c>
      <c r="D85" s="67" t="str">
        <f ca="1">IF(B85="","",OFFSET(List1!K$11,tisk!A84,0))</f>
        <v>Revitalizace potoka a zkapacitnění zatrubnění</v>
      </c>
      <c r="E85" s="160">
        <f ca="1">IF(B85="","",OFFSET(List1!N$11,tisk!A84,0))</f>
        <v>363000</v>
      </c>
      <c r="F85" s="47" t="str">
        <f ca="1">IF(B85="","",OFFSET(List1!O$11,tisk!A84,0))</f>
        <v>1/2020</v>
      </c>
      <c r="G85" s="159">
        <f ca="1">IF(B85="","",OFFSET(List1!Q$11,tisk!A84,0))</f>
        <v>180000</v>
      </c>
      <c r="H85" s="161" t="str">
        <f ca="1">IF(B85="","",OFFSET(List1!R$11,tisk!A84,0))</f>
        <v>31.12.2020</v>
      </c>
      <c r="I85" s="158">
        <f ca="1">IF(B85="","",OFFSET(List1!S$11,tisk!A84,0))</f>
        <v>120</v>
      </c>
      <c r="J85" s="158">
        <f ca="1">IF(B85="","",OFFSET(List1!T$11,tisk!A84,0))</f>
        <v>160</v>
      </c>
      <c r="K85" s="158">
        <f ca="1">IF(B85="","",OFFSET(List1!U$11,tisk!A84,0))</f>
        <v>100</v>
      </c>
      <c r="L85" s="158">
        <f ca="1">IF(B85="","",OFFSET(List1!V$11,tisk!A84,0))</f>
        <v>380</v>
      </c>
      <c r="M85" s="159">
        <f ca="1">IF($B85="","",OFFSET(List1!W$11,tisk!$A84,0))</f>
        <v>0</v>
      </c>
      <c r="N85" s="159">
        <f ca="1">IF($B85="","",OFFSET(List1!X$11,tisk!$A84,0))</f>
        <v>180000</v>
      </c>
      <c r="O85" s="159" t="str">
        <f ca="1">IF($B85="","",OFFSET(List1!Y$11,tisk!$A84,0))</f>
        <v>NEINV</v>
      </c>
      <c r="P85" s="159" t="str">
        <f ca="1">IF($B85="","",OFFSET(List1!Z$11,tisk!$A84,0))</f>
        <v>NE</v>
      </c>
    </row>
    <row r="86" spans="1:16" s="2" customFormat="1" ht="86.4" x14ac:dyDescent="0.3">
      <c r="A86" s="50"/>
      <c r="B86" s="158"/>
      <c r="C86" s="3" t="str">
        <f ca="1">IF(B85="","",CONCATENATE("Okres ",OFFSET(List1!G$11,tisk!A84,0),"
","Právní forma","
",OFFSET(List1!H$11,tisk!A84,0),"
","IČO ",OFFSET(List1!I$11,tisk!A84,0),"
 ","B.Ú. ",OFFSET(List1!J$11,tisk!A84,0)))</f>
        <v>Okres Šumperk
Právní forma
Obec, městská část hlavního města Prahy
IČO 00303127
 B.Ú. 1905689329/0800</v>
      </c>
      <c r="D86" s="5" t="str">
        <f ca="1">IF(B85="","",OFFSET(List1!L$11,tisk!A84,0))</f>
        <v>Projekt řeší protierozní a protipovodňové opatření, tj. ochranu velké plochy zemědělské půdy před vodní erozí, zadržení srážkové vody v krajině ( zmírnění dopadů sucha ) a tím snížení rizika povodní.</v>
      </c>
      <c r="E86" s="160"/>
      <c r="F86" s="46"/>
      <c r="G86" s="159"/>
      <c r="H86" s="161"/>
      <c r="I86" s="158"/>
      <c r="J86" s="158"/>
      <c r="K86" s="158"/>
      <c r="L86" s="158"/>
      <c r="M86" s="159"/>
      <c r="N86" s="159"/>
      <c r="O86" s="159"/>
      <c r="P86" s="159"/>
    </row>
    <row r="87" spans="1:16" s="2" customFormat="1" ht="43.2" x14ac:dyDescent="0.3">
      <c r="A87" s="50">
        <f>ROW()/3-1</f>
        <v>28</v>
      </c>
      <c r="B87" s="158"/>
      <c r="C87" s="3" t="e">
        <f ca="1">IF(B85="","",CONCATENATE("Zástupce","
",OFFSET(List1!#REF!,tisk!A84,0)))</f>
        <v>#REF!</v>
      </c>
      <c r="D87" s="5" t="str">
        <f ca="1">IF(B85="","",CONCATENATE("Dotace bude použita na:",OFFSET(List1!M$11,tisk!A84,0)))</f>
        <v>Dotace bude použita na:Projektová dokumentace pro územní řízení, stavební povolení a provádění stavby.</v>
      </c>
      <c r="E87" s="160"/>
      <c r="F87" s="47" t="str">
        <f ca="1">IF(B85="","",OFFSET(List1!P$11,tisk!A84,0))</f>
        <v>12/2020</v>
      </c>
      <c r="G87" s="159"/>
      <c r="H87" s="161"/>
      <c r="I87" s="158"/>
      <c r="J87" s="158"/>
      <c r="K87" s="158"/>
      <c r="L87" s="158"/>
      <c r="M87" s="159"/>
      <c r="N87" s="159"/>
      <c r="O87" s="159"/>
      <c r="P87" s="159"/>
    </row>
    <row r="88" spans="1:16" s="2" customFormat="1" ht="57.6" x14ac:dyDescent="0.3">
      <c r="A88" s="50"/>
      <c r="B88" s="158">
        <v>29</v>
      </c>
      <c r="C88" s="3" t="str">
        <f ca="1">IF(B88="","",CONCATENATE(OFFSET(List1!C$11,tisk!A87,0),"
",OFFSET(List1!D$11,tisk!A87,0),"
",OFFSET(List1!E$11,tisk!A87,0),"
",OFFSET(List1!F$11,tisk!A87,0)))</f>
        <v>Obec Horní Studénky
Horní Studénky 44
Horní Studénky
78901</v>
      </c>
      <c r="D88" s="67" t="str">
        <f ca="1">IF(B88="","",OFFSET(List1!K$11,tisk!A87,0))</f>
        <v>Projektová dokumentace pro rozšíření vodovodní infrastruktury obce Horní Studénky</v>
      </c>
      <c r="E88" s="160">
        <f ca="1">IF(B88="","",OFFSET(List1!N$11,tisk!A87,0))</f>
        <v>420000</v>
      </c>
      <c r="F88" s="47" t="str">
        <f ca="1">IF(B88="","",OFFSET(List1!O$11,tisk!A87,0))</f>
        <v>1/2020</v>
      </c>
      <c r="G88" s="159">
        <f ca="1">IF(B88="","",OFFSET(List1!Q$11,tisk!A87,0))</f>
        <v>210000</v>
      </c>
      <c r="H88" s="161" t="str">
        <f ca="1">IF(B88="","",OFFSET(List1!R$11,tisk!A87,0))</f>
        <v>31.12.2020</v>
      </c>
      <c r="I88" s="158">
        <f ca="1">IF(B88="","",OFFSET(List1!S$11,tisk!A87,0))</f>
        <v>70</v>
      </c>
      <c r="J88" s="158">
        <f ca="1">IF(B88="","",OFFSET(List1!T$11,tisk!A87,0))</f>
        <v>160</v>
      </c>
      <c r="K88" s="158">
        <f ca="1">IF(B88="","",OFFSET(List1!U$11,tisk!A87,0))</f>
        <v>150</v>
      </c>
      <c r="L88" s="158">
        <f ca="1">IF(B88="","",OFFSET(List1!V$11,tisk!A87,0))</f>
        <v>380</v>
      </c>
      <c r="M88" s="159">
        <f ca="1">IF($B88="","",OFFSET(List1!W$11,tisk!$A87,0))</f>
        <v>0</v>
      </c>
      <c r="N88" s="159">
        <f ca="1">IF($B88="","",OFFSET(List1!X$11,tisk!$A87,0))</f>
        <v>210000</v>
      </c>
      <c r="O88" s="159" t="str">
        <f ca="1">IF($B88="","",OFFSET(List1!Y$11,tisk!$A87,0))</f>
        <v>INV</v>
      </c>
      <c r="P88" s="159" t="str">
        <f ca="1">IF($B88="","",OFFSET(List1!Z$11,tisk!$A87,0))</f>
        <v>NE</v>
      </c>
    </row>
    <row r="89" spans="1:16" s="2" customFormat="1" ht="100.8" x14ac:dyDescent="0.3">
      <c r="A89" s="50"/>
      <c r="B89" s="158"/>
      <c r="C89" s="3" t="str">
        <f ca="1">IF(B88="","",CONCATENATE("Okres ",OFFSET(List1!G$11,tisk!A87,0),"
","Právní forma","
",OFFSET(List1!H$11,tisk!A87,0),"
","IČO ",OFFSET(List1!I$11,tisk!A87,0),"
 ","B.Ú. ",OFFSET(List1!J$11,tisk!A87,0)))</f>
        <v>Okres Šumperk
Právní forma
Obec, městská část hlavního města Prahy
IČO 00635944
 B.Ú. 13628841/0100</v>
      </c>
      <c r="D89" s="5" t="str">
        <f ca="1">IF(B88="","",OFFSET(List1!L$11,tisk!A87,0))</f>
        <v>Zpracování projektové dokumentace pro rozšíření vodovodní infrastruktury obce Horní Studénky DUR - dokumentace k územnímu rozhodnutí, DSP - dokumentace ke stavebnímu povolení, ZDS - zadávací dokumentace stavby DPS - dokumentace k provádění stavby.</v>
      </c>
      <c r="E89" s="160"/>
      <c r="F89" s="46"/>
      <c r="G89" s="159"/>
      <c r="H89" s="161"/>
      <c r="I89" s="158"/>
      <c r="J89" s="158"/>
      <c r="K89" s="158"/>
      <c r="L89" s="158"/>
      <c r="M89" s="159"/>
      <c r="N89" s="159"/>
      <c r="O89" s="159"/>
      <c r="P89" s="159"/>
    </row>
    <row r="90" spans="1:16" s="2" customFormat="1" ht="57.6" x14ac:dyDescent="0.3">
      <c r="A90" s="50">
        <f>ROW()/3-1</f>
        <v>29</v>
      </c>
      <c r="B90" s="158"/>
      <c r="C90" s="3"/>
      <c r="D90" s="5" t="str">
        <f ca="1">IF(B88="","",CONCATENATE("Dotace bude použita na:",OFFSET(List1!M$11,tisk!A87,0)))</f>
        <v>Dotace bude použita na:zpracování projektové dokumentace pro rozšíření vodovodní infrastruktury obce Horní Studénky.</v>
      </c>
      <c r="E90" s="160"/>
      <c r="F90" s="47" t="str">
        <f ca="1">IF(B88="","",OFFSET(List1!P$11,tisk!A87,0))</f>
        <v>12/2020</v>
      </c>
      <c r="G90" s="159"/>
      <c r="H90" s="161"/>
      <c r="I90" s="158"/>
      <c r="J90" s="158"/>
      <c r="K90" s="158"/>
      <c r="L90" s="158"/>
      <c r="M90" s="159"/>
      <c r="N90" s="159"/>
      <c r="O90" s="159"/>
      <c r="P90" s="159"/>
    </row>
    <row r="91" spans="1:16" s="2" customFormat="1" ht="57.6" x14ac:dyDescent="0.3">
      <c r="A91" s="50"/>
      <c r="B91" s="158">
        <v>30</v>
      </c>
      <c r="C91" s="3" t="str">
        <f ca="1">IF(B91="","",CONCATENATE(OFFSET(List1!C$11,tisk!A90,0),"
",OFFSET(List1!D$11,tisk!A90,0),"
",OFFSET(List1!E$11,tisk!A90,0),"
",OFFSET(List1!F$11,tisk!A90,0)))</f>
        <v>Obec Stražisko
Stražisko 1
Stražisko
79844</v>
      </c>
      <c r="D91" s="67" t="str">
        <f ca="1">IF(B91="","",OFFSET(List1!K$11,tisk!A90,0))</f>
        <v>Revitalizace vodní nádrže Stražisko</v>
      </c>
      <c r="E91" s="160">
        <f ca="1">IF(B91="","",OFFSET(List1!N$11,tisk!A90,0))</f>
        <v>300000</v>
      </c>
      <c r="F91" s="47" t="str">
        <f ca="1">IF(B91="","",OFFSET(List1!O$11,tisk!A90,0))</f>
        <v>1/2020</v>
      </c>
      <c r="G91" s="159">
        <f ca="1">IF(B91="","",OFFSET(List1!Q$11,tisk!A90,0))</f>
        <v>150000</v>
      </c>
      <c r="H91" s="161" t="str">
        <f ca="1">IF(B91="","",OFFSET(List1!R$11,tisk!A90,0))</f>
        <v>31.12.2020</v>
      </c>
      <c r="I91" s="158">
        <f ca="1">IF(B91="","",OFFSET(List1!S$11,tisk!A90,0))</f>
        <v>70</v>
      </c>
      <c r="J91" s="158">
        <f ca="1">IF(B91="","",OFFSET(List1!T$11,tisk!A90,0))</f>
        <v>160</v>
      </c>
      <c r="K91" s="158">
        <f ca="1">IF(B91="","",OFFSET(List1!U$11,tisk!A90,0))</f>
        <v>150</v>
      </c>
      <c r="L91" s="158">
        <f ca="1">IF(B91="","",OFFSET(List1!V$11,tisk!A90,0))</f>
        <v>380</v>
      </c>
      <c r="M91" s="159">
        <f ca="1">IF($B91="","",OFFSET(List1!W$11,tisk!$A90,0))</f>
        <v>0</v>
      </c>
      <c r="N91" s="159">
        <f ca="1">IF($B91="","",OFFSET(List1!X$11,tisk!$A90,0))</f>
        <v>150000</v>
      </c>
      <c r="O91" s="159" t="str">
        <f ca="1">IF($B91="","",OFFSET(List1!Y$11,tisk!$A90,0))</f>
        <v>INV</v>
      </c>
      <c r="P91" s="159" t="str">
        <f ca="1">IF($B91="","",OFFSET(List1!Z$11,tisk!$A90,0))</f>
        <v>NE</v>
      </c>
    </row>
    <row r="92" spans="1:16" s="2" customFormat="1" ht="86.4" x14ac:dyDescent="0.3">
      <c r="A92" s="50"/>
      <c r="B92" s="158"/>
      <c r="C92" s="3" t="str">
        <f ca="1">IF(B91="","",CONCATENATE("Okres ",OFFSET(List1!G$11,tisk!A90,0),"
","Právní forma","
",OFFSET(List1!H$11,tisk!A90,0),"
","IČO ",OFFSET(List1!I$11,tisk!A90,0),"
 ","B.Ú. ",OFFSET(List1!J$11,tisk!A90,0)))</f>
        <v>Okres Prostějov
Právní forma
Obec, městská část hlavního města Prahy
IČO 00288829
 B.Ú. 94-4410701/0710</v>
      </c>
      <c r="D92" s="5" t="str">
        <f ca="1">IF(B91="","",OFFSET(List1!L$11,tisk!A90,0))</f>
        <v>Zpracování projektové dokumentace pro společné povolení na rekonstrukci vodní nádrže v obci Stražisko. Cílem projektu je revitalizace stávající vodní nádrže jako prvek k zadržení vody.</v>
      </c>
      <c r="E92" s="160"/>
      <c r="F92" s="46"/>
      <c r="G92" s="159"/>
      <c r="H92" s="161"/>
      <c r="I92" s="158"/>
      <c r="J92" s="158"/>
      <c r="K92" s="158"/>
      <c r="L92" s="158"/>
      <c r="M92" s="159"/>
      <c r="N92" s="159"/>
      <c r="O92" s="159"/>
      <c r="P92" s="159"/>
    </row>
    <row r="93" spans="1:16" s="2" customFormat="1" ht="100.8" x14ac:dyDescent="0.3">
      <c r="A93" s="50">
        <f>ROW()/3-1</f>
        <v>30</v>
      </c>
      <c r="B93" s="158"/>
      <c r="C93" s="3"/>
      <c r="D93" s="5" t="str">
        <f ca="1">IF(B91="","",CONCATENATE("Dotace bude použita na:",OFFSET(List1!M$11,tisk!A90,0)))</f>
        <v>Dotace bude použita na:Pasport vodního díla, IG průzkum, projektová dokumentace vodní nádrže pro společné řízení, statické posouzení opěrné zdi, inženýring (společné rozhodnutí), ČHMÚ hydrologická data, biologické posouzení §67, rozbor sedimentu pro uložení sedimentu.</v>
      </c>
      <c r="E93" s="160"/>
      <c r="F93" s="47" t="str">
        <f ca="1">IF(B91="","",OFFSET(List1!P$11,tisk!A90,0))</f>
        <v>12/2020</v>
      </c>
      <c r="G93" s="159"/>
      <c r="H93" s="161"/>
      <c r="I93" s="158"/>
      <c r="J93" s="158"/>
      <c r="K93" s="158"/>
      <c r="L93" s="158"/>
      <c r="M93" s="159"/>
      <c r="N93" s="159"/>
      <c r="O93" s="159"/>
      <c r="P93" s="159"/>
    </row>
    <row r="94" spans="1:16" s="2" customFormat="1" ht="72" x14ac:dyDescent="0.3">
      <c r="A94" s="50"/>
      <c r="B94" s="158">
        <v>31</v>
      </c>
      <c r="C94" s="3" t="str">
        <f ca="1">IF(B94="","",CONCATENATE(OFFSET(List1!C$11,tisk!A93,0),"
",OFFSET(List1!D$11,tisk!A93,0),"
",OFFSET(List1!E$11,tisk!A93,0),"
",OFFSET(List1!F$11,tisk!A93,0)))</f>
        <v>Obec Domašov u Šternberka
Domašov u Šternberka 61
Domašov u Šternberka
78501</v>
      </c>
      <c r="D94" s="67" t="str">
        <f ca="1">IF(B94="","",OFFSET(List1!K$11,tisk!A93,0))</f>
        <v>Projektová dokumentace pro rozvojovou lokalitu pro bydlení v obci Domašov u Šternberka</v>
      </c>
      <c r="E94" s="160">
        <f ca="1">IF(B94="","",OFFSET(List1!N$11,tisk!A93,0))</f>
        <v>250000</v>
      </c>
      <c r="F94" s="47" t="str">
        <f ca="1">IF(B94="","",OFFSET(List1!O$11,tisk!A93,0))</f>
        <v>1/2020</v>
      </c>
      <c r="G94" s="159">
        <f ca="1">IF(B94="","",OFFSET(List1!Q$11,tisk!A93,0))</f>
        <v>125000</v>
      </c>
      <c r="H94" s="161" t="str">
        <f ca="1">IF(B94="","",OFFSET(List1!R$11,tisk!A93,0))</f>
        <v>31.12.2020</v>
      </c>
      <c r="I94" s="158">
        <f ca="1">IF(B94="","",OFFSET(List1!S$11,tisk!A93,0))</f>
        <v>140</v>
      </c>
      <c r="J94" s="158">
        <f ca="1">IF(B94="","",OFFSET(List1!T$11,tisk!A93,0))</f>
        <v>75</v>
      </c>
      <c r="K94" s="158">
        <f ca="1">IF(B94="","",OFFSET(List1!U$11,tisk!A93,0))</f>
        <v>150</v>
      </c>
      <c r="L94" s="158">
        <f ca="1">IF(B94="","",OFFSET(List1!V$11,tisk!A93,0))</f>
        <v>365</v>
      </c>
      <c r="M94" s="159">
        <f ca="1">IF($B94="","",OFFSET(List1!W$11,tisk!$A93,0))</f>
        <v>0</v>
      </c>
      <c r="N94" s="159">
        <f ca="1">IF($B94="","",OFFSET(List1!X$11,tisk!$A93,0))</f>
        <v>125000</v>
      </c>
      <c r="O94" s="159" t="str">
        <f ca="1">IF($B94="","",OFFSET(List1!Y$11,tisk!$A93,0))</f>
        <v>INV</v>
      </c>
      <c r="P94" s="159" t="str">
        <f ca="1">IF($B94="","",OFFSET(List1!Z$11,tisk!$A93,0))</f>
        <v>ANO</v>
      </c>
    </row>
    <row r="95" spans="1:16" s="2" customFormat="1" ht="86.4" x14ac:dyDescent="0.3">
      <c r="A95" s="50"/>
      <c r="B95" s="158"/>
      <c r="C95" s="3" t="str">
        <f ca="1">IF(B94="","",CONCATENATE("Okres ",OFFSET(List1!G$11,tisk!A93,0),"
","Právní forma","
",OFFSET(List1!H$11,tisk!A93,0),"
","IČO ",OFFSET(List1!I$11,tisk!A93,0),"
 ","B.Ú. ",OFFSET(List1!J$11,tisk!A93,0)))</f>
        <v>Okres Olomouc
Právní forma
Obec, městská část hlavního města Prahy
IČO 00635286
 B.Ú. 5303295339/0800</v>
      </c>
      <c r="D95" s="5" t="str">
        <f ca="1">IF(B94="","",OFFSET(List1!L$11,tisk!A93,0))</f>
        <v>Zpracování 2 stupňů PD pro rozšíření lokality pro bydlení za bytovkami - celkem 8 RD. Dokumentace bude řešit příjezdovou komunikaci a inženýrské sítě v lokalitě.</v>
      </c>
      <c r="E95" s="160"/>
      <c r="F95" s="46"/>
      <c r="G95" s="159"/>
      <c r="H95" s="161"/>
      <c r="I95" s="158"/>
      <c r="J95" s="158"/>
      <c r="K95" s="158"/>
      <c r="L95" s="158"/>
      <c r="M95" s="159"/>
      <c r="N95" s="159"/>
      <c r="O95" s="159"/>
      <c r="P95" s="159"/>
    </row>
    <row r="96" spans="1:16" s="2" customFormat="1" ht="43.2" x14ac:dyDescent="0.3">
      <c r="A96" s="50">
        <f>ROW()/3-1</f>
        <v>31</v>
      </c>
      <c r="B96" s="158"/>
      <c r="C96" s="3"/>
      <c r="D96" s="5" t="str">
        <f ca="1">IF(B94="","",CONCATENATE("Dotace bude použita na:",OFFSET(List1!M$11,tisk!A93,0)))</f>
        <v>Dotace bude použita na:Projektová dokumentace pro společné řízení a dokumentace pro provedení stavby.</v>
      </c>
      <c r="E96" s="160"/>
      <c r="F96" s="47" t="str">
        <f ca="1">IF(B94="","",OFFSET(List1!P$11,tisk!A93,0))</f>
        <v>12/2020</v>
      </c>
      <c r="G96" s="159"/>
      <c r="H96" s="161"/>
      <c r="I96" s="158"/>
      <c r="J96" s="158"/>
      <c r="K96" s="158"/>
      <c r="L96" s="158"/>
      <c r="M96" s="159"/>
      <c r="N96" s="159"/>
      <c r="O96" s="159"/>
      <c r="P96" s="159"/>
    </row>
    <row r="97" spans="1:16" s="2" customFormat="1" ht="57.6" x14ac:dyDescent="0.3">
      <c r="A97" s="50"/>
      <c r="B97" s="158">
        <v>32</v>
      </c>
      <c r="C97" s="3" t="str">
        <f ca="1">IF(B97="","",CONCATENATE(OFFSET(List1!C$11,tisk!A96,0),"
",OFFSET(List1!D$11,tisk!A96,0),"
",OFFSET(List1!E$11,tisk!A96,0),"
",OFFSET(List1!F$11,tisk!A96,0)))</f>
        <v>Obec Haňovice
Haňovice 62
Haňovice
78321</v>
      </c>
      <c r="D97" s="67" t="str">
        <f ca="1">IF(B97="","",OFFSET(List1!K$11,tisk!A96,0))</f>
        <v>Projektová dokumentace k obnově MK v obci Haňovice</v>
      </c>
      <c r="E97" s="160">
        <f ca="1">IF(B97="","",OFFSET(List1!N$11,tisk!A96,0))</f>
        <v>700000</v>
      </c>
      <c r="F97" s="47" t="str">
        <f ca="1">IF(B97="","",OFFSET(List1!O$11,tisk!A96,0))</f>
        <v>1/2020</v>
      </c>
      <c r="G97" s="159">
        <f ca="1">IF(B97="","",OFFSET(List1!Q$11,tisk!A96,0))</f>
        <v>300000</v>
      </c>
      <c r="H97" s="161" t="str">
        <f ca="1">IF(B97="","",OFFSET(List1!R$11,tisk!A96,0))</f>
        <v>31.12.2020</v>
      </c>
      <c r="I97" s="158">
        <f ca="1">IF(B97="","",OFFSET(List1!S$11,tisk!A96,0))</f>
        <v>100</v>
      </c>
      <c r="J97" s="158">
        <f ca="1">IF(B97="","",OFFSET(List1!T$11,tisk!A96,0))</f>
        <v>160</v>
      </c>
      <c r="K97" s="158">
        <f ca="1">IF(B97="","",OFFSET(List1!U$11,tisk!A96,0))</f>
        <v>100</v>
      </c>
      <c r="L97" s="158">
        <f ca="1">IF(B97="","",OFFSET(List1!V$11,tisk!A96,0))</f>
        <v>360</v>
      </c>
      <c r="M97" s="159">
        <f ca="1">IF($B97="","",OFFSET(List1!W$11,tisk!$A96,0))</f>
        <v>0</v>
      </c>
      <c r="N97" s="159">
        <f ca="1">IF($B97="","",OFFSET(List1!X$11,tisk!$A96,0))</f>
        <v>300000</v>
      </c>
      <c r="O97" s="159" t="str">
        <f ca="1">IF($B97="","",OFFSET(List1!Y$11,tisk!$A96,0))</f>
        <v>INV</v>
      </c>
      <c r="P97" s="159" t="str">
        <f ca="1">IF($B97="","",OFFSET(List1!Z$11,tisk!$A96,0))</f>
        <v>NE</v>
      </c>
    </row>
    <row r="98" spans="1:16" s="2" customFormat="1" ht="86.4" x14ac:dyDescent="0.3">
      <c r="A98" s="50"/>
      <c r="B98" s="158"/>
      <c r="C98" s="3" t="str">
        <f ca="1">IF(B97="","",CONCATENATE("Okres ",OFFSET(List1!G$11,tisk!A96,0),"
","Právní forma","
",OFFSET(List1!H$11,tisk!A96,0),"
","IČO ",OFFSET(List1!I$11,tisk!A96,0),"
 ","B.Ú. ",OFFSET(List1!J$11,tisk!A96,0)))</f>
        <v>Okres Olomouc
Právní forma
Obec, městská část hlavního města Prahy
IČO 00635723
 B.Ú. 1801684339/0800</v>
      </c>
      <c r="D98" s="5" t="str">
        <f ca="1">IF(B97="","",OFFSET(List1!L$11,tisk!A96,0))</f>
        <v>Žádost o finanční podporu tvorby projektové (výkresové) dokumentace "Rekonstrukce a obnova místních komunikací v obci Haňovice"</v>
      </c>
      <c r="E98" s="160"/>
      <c r="F98" s="46"/>
      <c r="G98" s="159"/>
      <c r="H98" s="161"/>
      <c r="I98" s="158"/>
      <c r="J98" s="158"/>
      <c r="K98" s="158"/>
      <c r="L98" s="158"/>
      <c r="M98" s="159"/>
      <c r="N98" s="159"/>
      <c r="O98" s="159"/>
      <c r="P98" s="159"/>
    </row>
    <row r="99" spans="1:16" s="2" customFormat="1" ht="28.8" x14ac:dyDescent="0.3">
      <c r="A99" s="50">
        <f>ROW()/3-1</f>
        <v>32</v>
      </c>
      <c r="B99" s="158"/>
      <c r="C99" s="3"/>
      <c r="D99" s="5" t="str">
        <f ca="1">IF(B97="","",CONCATENATE("Dotace bude použita na:",OFFSET(List1!M$11,tisk!A96,0)))</f>
        <v>Dotace bude použita na:Na projektovou dokumentaci.</v>
      </c>
      <c r="E99" s="160"/>
      <c r="F99" s="47" t="str">
        <f ca="1">IF(B97="","",OFFSET(List1!P$11,tisk!A96,0))</f>
        <v>12/2020</v>
      </c>
      <c r="G99" s="159"/>
      <c r="H99" s="161"/>
      <c r="I99" s="158"/>
      <c r="J99" s="158"/>
      <c r="K99" s="158"/>
      <c r="L99" s="158"/>
      <c r="M99" s="159"/>
      <c r="N99" s="159"/>
      <c r="O99" s="159"/>
      <c r="P99" s="159"/>
    </row>
    <row r="100" spans="1:16" s="2" customFormat="1" ht="57.6" x14ac:dyDescent="0.3">
      <c r="A100" s="50"/>
      <c r="B100" s="158">
        <v>33</v>
      </c>
      <c r="C100" s="3" t="str">
        <f ca="1">IF(B100="","",CONCATENATE(OFFSET(List1!C$11,tisk!A99,0),"
",OFFSET(List1!D$11,tisk!A99,0),"
",OFFSET(List1!E$11,tisk!A99,0),"
",OFFSET(List1!F$11,tisk!A99,0)))</f>
        <v>Obec Říkovice
Říkovice 68
Říkovice
75118</v>
      </c>
      <c r="D100" s="67" t="str">
        <f ca="1">IF(B100="","",OFFSET(List1!K$11,tisk!A99,0))</f>
        <v>Projektová dokumentace na stavební úpravu Kulturního domu v Říkovicích</v>
      </c>
      <c r="E100" s="160">
        <f ca="1">IF(B100="","",OFFSET(List1!N$11,tisk!A99,0))</f>
        <v>600000</v>
      </c>
      <c r="F100" s="47" t="str">
        <f ca="1">IF(B100="","",OFFSET(List1!O$11,tisk!A99,0))</f>
        <v>1/2020</v>
      </c>
      <c r="G100" s="159">
        <f ca="1">IF(B100="","",OFFSET(List1!Q$11,tisk!A99,0))</f>
        <v>300000</v>
      </c>
      <c r="H100" s="161" t="str">
        <f ca="1">IF(B100="","",OFFSET(List1!R$11,tisk!A99,0))</f>
        <v>31.12.2020</v>
      </c>
      <c r="I100" s="158">
        <f ca="1">IF(B100="","",OFFSET(List1!S$11,tisk!A99,0))</f>
        <v>70</v>
      </c>
      <c r="J100" s="158">
        <f ca="1">IF(B100="","",OFFSET(List1!T$11,tisk!A99,0))</f>
        <v>190</v>
      </c>
      <c r="K100" s="158">
        <f ca="1">IF(B100="","",OFFSET(List1!U$11,tisk!A99,0))</f>
        <v>100</v>
      </c>
      <c r="L100" s="158">
        <f ca="1">IF(B100="","",OFFSET(List1!V$11,tisk!A99,0))</f>
        <v>360</v>
      </c>
      <c r="M100" s="159">
        <f ca="1">IF($B100="","",OFFSET(List1!W$11,tisk!$A99,0))</f>
        <v>0</v>
      </c>
      <c r="N100" s="159">
        <f ca="1">IF($B100="","",OFFSET(List1!X$11,tisk!$A99,0))</f>
        <v>300000</v>
      </c>
      <c r="O100" s="159" t="str">
        <f ca="1">IF($B100="","",OFFSET(List1!Y$11,tisk!$A99,0))</f>
        <v>INV</v>
      </c>
      <c r="P100" s="159" t="str">
        <f ca="1">IF($B100="","",OFFSET(List1!Z$11,tisk!$A99,0))</f>
        <v>NE</v>
      </c>
    </row>
    <row r="101" spans="1:16" s="2" customFormat="1" ht="86.4" x14ac:dyDescent="0.3">
      <c r="A101" s="50"/>
      <c r="B101" s="158"/>
      <c r="C101" s="3" t="str">
        <f ca="1">IF(B100="","",CONCATENATE("Okres ",OFFSET(List1!G$11,tisk!A99,0),"
","Právní forma","
",OFFSET(List1!H$11,tisk!A99,0),"
","IČO ",OFFSET(List1!I$11,tisk!A99,0),"
 ","B.Ú. ",OFFSET(List1!J$11,tisk!A99,0)))</f>
        <v>Okres Přerov
Právní forma
Obec, městská část hlavního města Prahy
IČO 00636568
 B.Ú. 104117967/0300</v>
      </c>
      <c r="D101" s="5" t="str">
        <f ca="1">IF(B100="","",OFFSET(List1!L$11,tisk!A99,0))</f>
        <v>Předmětem žádosti o dotaci je vypracování projektové dokumentace k vydání stavebního povolení a dalších požadovaných dokumentů a studií potřebných k provedení stavební úpravy objektu v Říkovicích č. p. 140 s cílem přebudovat jej na kulturní dům.</v>
      </c>
      <c r="E101" s="160"/>
      <c r="F101" s="46"/>
      <c r="G101" s="159"/>
      <c r="H101" s="161"/>
      <c r="I101" s="158"/>
      <c r="J101" s="158"/>
      <c r="K101" s="158"/>
      <c r="L101" s="158"/>
      <c r="M101" s="159"/>
      <c r="N101" s="159"/>
      <c r="O101" s="159"/>
      <c r="P101" s="159"/>
    </row>
    <row r="102" spans="1:16" s="2" customFormat="1" ht="86.4" x14ac:dyDescent="0.3">
      <c r="A102" s="50">
        <f>ROW()/3-1</f>
        <v>33</v>
      </c>
      <c r="B102" s="158"/>
      <c r="C102" s="3"/>
      <c r="D102" s="5" t="str">
        <f ca="1">IF(B100="","",CONCATENATE("Dotace bude použita na:",OFFSET(List1!M$11,tisk!A99,0)))</f>
        <v>Dotace bude použita na:Z dotace bude hrazeno vypracování projektové dokumentace pro vydání stavebního povolení a další požadované dokumenty a studie potřebné k realizaci stavební úpravy objektu na Kulturní dům v Říkovicích.</v>
      </c>
      <c r="E102" s="160"/>
      <c r="F102" s="47" t="str">
        <f ca="1">IF(B100="","",OFFSET(List1!P$11,tisk!A99,0))</f>
        <v>12/2020</v>
      </c>
      <c r="G102" s="159"/>
      <c r="H102" s="161"/>
      <c r="I102" s="158"/>
      <c r="J102" s="158"/>
      <c r="K102" s="158"/>
      <c r="L102" s="158"/>
      <c r="M102" s="159"/>
      <c r="N102" s="159"/>
      <c r="O102" s="159"/>
      <c r="P102" s="159"/>
    </row>
    <row r="103" spans="1:16" s="2" customFormat="1" ht="57.6" x14ac:dyDescent="0.3">
      <c r="A103" s="50"/>
      <c r="B103" s="158">
        <v>34</v>
      </c>
      <c r="C103" s="3" t="str">
        <f ca="1">IF(B103="","",CONCATENATE(OFFSET(List1!C$11,tisk!A102,0),"
",OFFSET(List1!D$11,tisk!A102,0),"
",OFFSET(List1!E$11,tisk!A102,0),"
",OFFSET(List1!F$11,tisk!A102,0)))</f>
        <v>Obec Ochoz
Ochoz 75
Ochoz
79852</v>
      </c>
      <c r="D103" s="67" t="str">
        <f ca="1">IF(B103="","",OFFSET(List1!K$11,tisk!A102,0))</f>
        <v>Příprava projektové dokumentace pro prodloužení technické vybavenosti v lokalitě určené pro výstavbu rodinných domů v obci Ochoz</v>
      </c>
      <c r="E103" s="160">
        <f ca="1">IF(B103="","",OFFSET(List1!N$11,tisk!A102,0))</f>
        <v>181000</v>
      </c>
      <c r="F103" s="47" t="str">
        <f ca="1">IF(B103="","",OFFSET(List1!O$11,tisk!A102,0))</f>
        <v>4/2020</v>
      </c>
      <c r="G103" s="159">
        <f ca="1">IF(B103="","",OFFSET(List1!Q$11,tisk!A102,0))</f>
        <v>90500</v>
      </c>
      <c r="H103" s="161" t="str">
        <f ca="1">IF(B103="","",OFFSET(List1!R$11,tisk!A102,0))</f>
        <v>31.12.2020</v>
      </c>
      <c r="I103" s="158">
        <f ca="1">IF(B103="","",OFFSET(List1!S$11,tisk!A102,0))</f>
        <v>130</v>
      </c>
      <c r="J103" s="158">
        <f ca="1">IF(B103="","",OFFSET(List1!T$11,tisk!A102,0))</f>
        <v>125</v>
      </c>
      <c r="K103" s="158">
        <f ca="1">IF(B103="","",OFFSET(List1!U$11,tisk!A102,0))</f>
        <v>100</v>
      </c>
      <c r="L103" s="158">
        <f ca="1">IF(B103="","",OFFSET(List1!V$11,tisk!A102,0))</f>
        <v>355</v>
      </c>
      <c r="M103" s="159">
        <f ca="1">IF($B103="","",OFFSET(List1!W$11,tisk!$A102,0))</f>
        <v>0</v>
      </c>
      <c r="N103" s="159">
        <f ca="1">IF($B103="","",OFFSET(List1!X$11,tisk!$A102,0))</f>
        <v>90500</v>
      </c>
      <c r="O103" s="159" t="str">
        <f ca="1">IF($B103="","",OFFSET(List1!Y$11,tisk!$A102,0))</f>
        <v>INV</v>
      </c>
      <c r="P103" s="159" t="str">
        <f ca="1">IF($B103="","",OFFSET(List1!Z$11,tisk!$A102,0))</f>
        <v>ANO</v>
      </c>
    </row>
    <row r="104" spans="1:16" s="2" customFormat="1" ht="86.4" x14ac:dyDescent="0.3">
      <c r="A104" s="50"/>
      <c r="B104" s="158"/>
      <c r="C104" s="3" t="str">
        <f ca="1">IF(B103="","",CONCATENATE("Okres ",OFFSET(List1!G$11,tisk!A102,0),"
","Právní forma","
",OFFSET(List1!H$11,tisk!A102,0),"
","IČO ",OFFSET(List1!I$11,tisk!A102,0),"
 ","B.Ú. ",OFFSET(List1!J$11,tisk!A102,0)))</f>
        <v>Okres Prostějov
Právní forma
Obec, městská část hlavního města Prahy
IČO 00600041
 B.Ú. 21923701/0100</v>
      </c>
      <c r="D104" s="5" t="str">
        <f ca="1">IF(B103="","",OFFSET(List1!L$11,tisk!A102,0))</f>
        <v>Dotace bude použita na spolufinancování pořízení projektové dokumentace pro rozšíření inženýrských sítí a komunikace, potřebné k zasíťování dalších parcel v lokalitě určené Územním plánem obce Ochoz k výstavbě.</v>
      </c>
      <c r="E104" s="160"/>
      <c r="F104" s="46"/>
      <c r="G104" s="159"/>
      <c r="H104" s="161"/>
      <c r="I104" s="158"/>
      <c r="J104" s="158"/>
      <c r="K104" s="158"/>
      <c r="L104" s="158"/>
      <c r="M104" s="159"/>
      <c r="N104" s="159"/>
      <c r="O104" s="159"/>
      <c r="P104" s="159"/>
    </row>
    <row r="105" spans="1:16" s="2" customFormat="1" ht="43.2" x14ac:dyDescent="0.3">
      <c r="A105" s="50">
        <f>ROW()/3-1</f>
        <v>34</v>
      </c>
      <c r="B105" s="158"/>
      <c r="C105" s="3"/>
      <c r="D105" s="5" t="str">
        <f ca="1">IF(B103="","",CONCATENATE("Dotace bude použita na:",OFFSET(List1!M$11,tisk!A102,0)))</f>
        <v>Dotace bude použita na:Projektová dokumentace včetně vyjádření dotčených orgánů.</v>
      </c>
      <c r="E105" s="160"/>
      <c r="F105" s="47" t="str">
        <f ca="1">IF(B103="","",OFFSET(List1!P$11,tisk!A102,0))</f>
        <v>12/2020</v>
      </c>
      <c r="G105" s="159"/>
      <c r="H105" s="161"/>
      <c r="I105" s="158"/>
      <c r="J105" s="158"/>
      <c r="K105" s="158"/>
      <c r="L105" s="158"/>
      <c r="M105" s="159"/>
      <c r="N105" s="159"/>
      <c r="O105" s="159"/>
      <c r="P105" s="159"/>
    </row>
    <row r="106" spans="1:16" s="2" customFormat="1" ht="57.6" x14ac:dyDescent="0.3">
      <c r="A106" s="50"/>
      <c r="B106" s="158">
        <v>35</v>
      </c>
      <c r="C106" s="3" t="str">
        <f ca="1">IF(B106="","",CONCATENATE(OFFSET(List1!C$11,tisk!A105,0),"
",OFFSET(List1!D$11,tisk!A105,0),"
",OFFSET(List1!E$11,tisk!A105,0),"
",OFFSET(List1!F$11,tisk!A105,0)))</f>
        <v>Obec Police
Police 5
Úsov
789 73</v>
      </c>
      <c r="D106" s="67" t="str">
        <f ca="1">IF(B106="","",OFFSET(List1!K$11,tisk!A105,0))</f>
        <v>Vyhotovení projektové dokumentace na zasíťování obecních pozemků</v>
      </c>
      <c r="E106" s="160">
        <f ca="1">IF(B106="","",OFFSET(List1!N$11,tisk!A105,0))</f>
        <v>561440</v>
      </c>
      <c r="F106" s="47" t="str">
        <f ca="1">IF(B106="","",OFFSET(List1!O$11,tisk!A105,0))</f>
        <v>1/2020</v>
      </c>
      <c r="G106" s="159">
        <f ca="1">IF(B106="","",OFFSET(List1!Q$11,tisk!A105,0))</f>
        <v>280720</v>
      </c>
      <c r="H106" s="161" t="str">
        <f ca="1">IF(B106="","",OFFSET(List1!R$11,tisk!A105,0))</f>
        <v>31.12.2020</v>
      </c>
      <c r="I106" s="158">
        <f ca="1">IF(B106="","",OFFSET(List1!S$11,tisk!A105,0))</f>
        <v>140</v>
      </c>
      <c r="J106" s="158">
        <f ca="1">IF(B106="","",OFFSET(List1!T$11,tisk!A105,0))</f>
        <v>115</v>
      </c>
      <c r="K106" s="158">
        <f ca="1">IF(B106="","",OFFSET(List1!U$11,tisk!A105,0))</f>
        <v>100</v>
      </c>
      <c r="L106" s="158">
        <f ca="1">IF(B106="","",OFFSET(List1!V$11,tisk!A105,0))</f>
        <v>355</v>
      </c>
      <c r="M106" s="159">
        <f ca="1">IF($B106="","",OFFSET(List1!W$11,tisk!$A105,0))</f>
        <v>0</v>
      </c>
      <c r="N106" s="159">
        <f ca="1">IF($B106="","",OFFSET(List1!X$11,tisk!$A105,0))</f>
        <v>280720</v>
      </c>
      <c r="O106" s="159" t="str">
        <f ca="1">IF($B106="","",OFFSET(List1!Y$11,tisk!$A105,0))</f>
        <v>INV</v>
      </c>
      <c r="P106" s="159" t="str">
        <f ca="1">IF($B106="","",OFFSET(List1!Z$11,tisk!$A105,0))</f>
        <v>ANO</v>
      </c>
    </row>
    <row r="107" spans="1:16" s="2" customFormat="1" ht="86.4" x14ac:dyDescent="0.3">
      <c r="A107" s="50"/>
      <c r="B107" s="158"/>
      <c r="C107" s="3" t="str">
        <f ca="1">IF(B106="","",CONCATENATE("Okres ",OFFSET(List1!G$11,tisk!A105,0),"
","Právní forma","
",OFFSET(List1!H$11,tisk!A105,0),"
","IČO ",OFFSET(List1!I$11,tisk!A105,0),"
 ","B.Ú. ",OFFSET(List1!J$11,tisk!A105,0)))</f>
        <v>Okres Šumperk
Právní forma
Obec, městská část hlavního města Prahy
IČO 00635880
 B.Ú. 1809453359/0800</v>
      </c>
      <c r="D107" s="5" t="str">
        <f ca="1">IF(B106="","",OFFSET(List1!L$11,tisk!A105,0))</f>
        <v>Vyhotovení projektové dokumentace pro územní a stavební řízení na zasíťování obecních parcel.</v>
      </c>
      <c r="E107" s="160"/>
      <c r="F107" s="46"/>
      <c r="G107" s="159"/>
      <c r="H107" s="161"/>
      <c r="I107" s="158"/>
      <c r="J107" s="158"/>
      <c r="K107" s="158"/>
      <c r="L107" s="158"/>
      <c r="M107" s="159"/>
      <c r="N107" s="159"/>
      <c r="O107" s="159"/>
      <c r="P107" s="159"/>
    </row>
    <row r="108" spans="1:16" s="2" customFormat="1" ht="43.2" x14ac:dyDescent="0.3">
      <c r="A108" s="50">
        <f>ROW()/3-1</f>
        <v>35</v>
      </c>
      <c r="B108" s="158"/>
      <c r="C108" s="3"/>
      <c r="D108" s="5" t="str">
        <f ca="1">IF(B106="","",CONCATENATE("Dotace bude použita na:",OFFSET(List1!M$11,tisk!A105,0)))</f>
        <v>Dotace bude použita na:Vyhotovení kompletní projektové dokumentace pro územní a stavební řízení.</v>
      </c>
      <c r="E108" s="160"/>
      <c r="F108" s="47" t="str">
        <f ca="1">IF(B106="","",OFFSET(List1!P$11,tisk!A105,0))</f>
        <v>12/2020</v>
      </c>
      <c r="G108" s="159"/>
      <c r="H108" s="161"/>
      <c r="I108" s="158"/>
      <c r="J108" s="158"/>
      <c r="K108" s="158"/>
      <c r="L108" s="158"/>
      <c r="M108" s="159"/>
      <c r="N108" s="159"/>
      <c r="O108" s="159"/>
      <c r="P108" s="159"/>
    </row>
    <row r="109" spans="1:16" s="2" customFormat="1" ht="57.6" x14ac:dyDescent="0.3">
      <c r="A109" s="50"/>
      <c r="B109" s="158">
        <v>36</v>
      </c>
      <c r="C109" s="3" t="str">
        <f ca="1">IF(B109="","",CONCATENATE(OFFSET(List1!C$11,tisk!A108,0),"
",OFFSET(List1!D$11,tisk!A108,0),"
",OFFSET(List1!E$11,tisk!A108,0),"
",OFFSET(List1!F$11,tisk!A108,0)))</f>
        <v>Obec Skřípov
Skřípov 169
Skřípov
79852</v>
      </c>
      <c r="D109" s="67" t="str">
        <f ca="1">IF(B109="","",OFFSET(List1!K$11,tisk!A108,0))</f>
        <v>Obec Skřípov - nakládání s dešťovými a povrchovými vodami</v>
      </c>
      <c r="E109" s="160">
        <f ca="1">IF(B109="","",OFFSET(List1!N$11,tisk!A108,0))</f>
        <v>590000</v>
      </c>
      <c r="F109" s="47" t="str">
        <f ca="1">IF(B109="","",OFFSET(List1!O$11,tisk!A108,0))</f>
        <v>2/2020</v>
      </c>
      <c r="G109" s="159">
        <f ca="1">IF(B109="","",OFFSET(List1!Q$11,tisk!A108,0))</f>
        <v>295000</v>
      </c>
      <c r="H109" s="161" t="str">
        <f ca="1">IF(B109="","",OFFSET(List1!R$11,tisk!A108,0))</f>
        <v>31.12.2020</v>
      </c>
      <c r="I109" s="158">
        <f ca="1">IF(B109="","",OFFSET(List1!S$11,tisk!A108,0))</f>
        <v>90</v>
      </c>
      <c r="J109" s="158">
        <f ca="1">IF(B109="","",OFFSET(List1!T$11,tisk!A108,0))</f>
        <v>160</v>
      </c>
      <c r="K109" s="158">
        <f ca="1">IF(B109="","",OFFSET(List1!U$11,tisk!A108,0))</f>
        <v>100</v>
      </c>
      <c r="L109" s="158">
        <f ca="1">IF(B109="","",OFFSET(List1!V$11,tisk!A108,0))</f>
        <v>350</v>
      </c>
      <c r="M109" s="159">
        <f ca="1">IF($B109="","",OFFSET(List1!W$11,tisk!$A108,0))</f>
        <v>0</v>
      </c>
      <c r="N109" s="159">
        <f ca="1">IF($B109="","",OFFSET(List1!X$11,tisk!$A108,0))</f>
        <v>295000</v>
      </c>
      <c r="O109" s="159" t="str">
        <f ca="1">IF($B109="","",OFFSET(List1!Y$11,tisk!$A108,0))</f>
        <v>INV</v>
      </c>
      <c r="P109" s="159" t="str">
        <f ca="1">IF($B109="","",OFFSET(List1!Z$11,tisk!$A108,0))</f>
        <v>NE</v>
      </c>
    </row>
    <row r="110" spans="1:16" s="2" customFormat="1" ht="86.4" x14ac:dyDescent="0.3">
      <c r="A110" s="50"/>
      <c r="B110" s="158"/>
      <c r="C110" s="3" t="str">
        <f ca="1">IF(B109="","",CONCATENATE("Okres ",OFFSET(List1!G$11,tisk!A108,0),"
","Právní forma","
",OFFSET(List1!H$11,tisk!A108,0),"
","IČO ",OFFSET(List1!I$11,tisk!A108,0),"
 ","B.Ú. ",OFFSET(List1!J$11,tisk!A108,0)))</f>
        <v>Okres Prostějov
Právní forma
Obec, městská část hlavního města Prahy
IČO 00600083
 B.Ú. 21421701/0100</v>
      </c>
      <c r="D110" s="5" t="str">
        <f ca="1">IF(B109="","",OFFSET(List1!L$11,tisk!A108,0))</f>
        <v>V rámci tvorby modelu proudění dešťových vod v dešťové kanalizaci budou ověřovány nesoulady v existujícícm pasportu a skutečností (dimenze stok, technický stav stok, příp. i jejich trasa). Nejedná se tedy o pasportizaci, ale ověření stávajícícho stavu.</v>
      </c>
      <c r="E110" s="160"/>
      <c r="F110" s="46"/>
      <c r="G110" s="159"/>
      <c r="H110" s="161"/>
      <c r="I110" s="158"/>
      <c r="J110" s="158"/>
      <c r="K110" s="158"/>
      <c r="L110" s="158"/>
      <c r="M110" s="159"/>
      <c r="N110" s="159"/>
      <c r="O110" s="159"/>
      <c r="P110" s="159"/>
    </row>
    <row r="111" spans="1:16" s="2" customFormat="1" ht="43.2" x14ac:dyDescent="0.3">
      <c r="A111" s="50">
        <f>ROW()/3-1</f>
        <v>36</v>
      </c>
      <c r="B111" s="158"/>
      <c r="C111" s="3"/>
      <c r="D111" s="5" t="str">
        <f ca="1">IF(B109="","",CONCATENATE("Dotace bude použita na:",OFFSET(List1!M$11,tisk!A108,0)))</f>
        <v>Dotace bude použita na:Projekt tvorby koncepce nakládání s dešťovými vodami a boj se suchem na území obce Skřípov.</v>
      </c>
      <c r="E111" s="160"/>
      <c r="F111" s="47" t="str">
        <f ca="1">IF(B109="","",OFFSET(List1!P$11,tisk!A108,0))</f>
        <v>12/2020</v>
      </c>
      <c r="G111" s="159"/>
      <c r="H111" s="161"/>
      <c r="I111" s="158"/>
      <c r="J111" s="158"/>
      <c r="K111" s="158"/>
      <c r="L111" s="158"/>
      <c r="M111" s="159"/>
      <c r="N111" s="159"/>
      <c r="O111" s="159"/>
      <c r="P111" s="159"/>
    </row>
    <row r="112" spans="1:16" s="2" customFormat="1" ht="57.6" x14ac:dyDescent="0.3">
      <c r="A112" s="50"/>
      <c r="B112" s="158">
        <v>37</v>
      </c>
      <c r="C112" s="3" t="str">
        <f ca="1">IF(B112="","",CONCATENATE(OFFSET(List1!C$11,tisk!A111,0),"
",OFFSET(List1!D$11,tisk!A111,0),"
",OFFSET(List1!E$11,tisk!A111,0),"
",OFFSET(List1!F$11,tisk!A111,0)))</f>
        <v>Obec Jindřichov
Jindřichov 19
Jindřichov
75301</v>
      </c>
      <c r="D112" s="67" t="str">
        <f ca="1">IF(B112="","",OFFSET(List1!K$11,tisk!A111,0))</f>
        <v>Jindřichov - doplnění chodníkové trasy podél SIII 44020</v>
      </c>
      <c r="E112" s="160">
        <f ca="1">IF(B112="","",OFFSET(List1!N$11,tisk!A111,0))</f>
        <v>310970</v>
      </c>
      <c r="F112" s="47" t="str">
        <f ca="1">IF(B112="","",OFFSET(List1!O$11,tisk!A111,0))</f>
        <v>1/2020</v>
      </c>
      <c r="G112" s="159">
        <f ca="1">IF(B112="","",OFFSET(List1!Q$11,tisk!A111,0))</f>
        <v>150000</v>
      </c>
      <c r="H112" s="161" t="str">
        <f ca="1">IF(B112="","",OFFSET(List1!R$11,tisk!A111,0))</f>
        <v>31.12.2020</v>
      </c>
      <c r="I112" s="158">
        <f ca="1">IF(B112="","",OFFSET(List1!S$11,tisk!A111,0))</f>
        <v>100</v>
      </c>
      <c r="J112" s="158">
        <f ca="1">IF(B112="","",OFFSET(List1!T$11,tisk!A111,0))</f>
        <v>150</v>
      </c>
      <c r="K112" s="158">
        <f ca="1">IF(B112="","",OFFSET(List1!U$11,tisk!A111,0))</f>
        <v>100</v>
      </c>
      <c r="L112" s="158">
        <f ca="1">IF(B112="","",OFFSET(List1!V$11,tisk!A111,0))</f>
        <v>350</v>
      </c>
      <c r="M112" s="159">
        <f ca="1">IF($B112="","",OFFSET(List1!W$11,tisk!$A111,0))</f>
        <v>0</v>
      </c>
      <c r="N112" s="159">
        <f ca="1">IF($B112="","",OFFSET(List1!X$11,tisk!$A111,0))</f>
        <v>150000</v>
      </c>
      <c r="O112" s="159" t="str">
        <f ca="1">IF($B112="","",OFFSET(List1!Y$11,tisk!$A111,0))</f>
        <v>INV</v>
      </c>
      <c r="P112" s="159" t="str">
        <f ca="1">IF($B112="","",OFFSET(List1!Z$11,tisk!$A111,0))</f>
        <v>NE</v>
      </c>
    </row>
    <row r="113" spans="1:16" s="2" customFormat="1" ht="86.4" x14ac:dyDescent="0.3">
      <c r="A113" s="50"/>
      <c r="B113" s="158"/>
      <c r="C113" s="3" t="str">
        <f ca="1">IF(B112="","",CONCATENATE("Okres ",OFFSET(List1!G$11,tisk!A111,0),"
","Právní forma","
",OFFSET(List1!H$11,tisk!A111,0),"
","IČO ",OFFSET(List1!I$11,tisk!A111,0),"
 ","B.Ú. ",OFFSET(List1!J$11,tisk!A111,0)))</f>
        <v>Okres Přerov
Právní forma
Obec, městská část hlavního města Prahy
IČO 00301345
 B.Ú. 8629831/0100</v>
      </c>
      <c r="D113" s="5" t="str">
        <f ca="1">IF(B112="","",OFFSET(List1!L$11,tisk!A111,0))</f>
        <v>PD řeší doplnění chodníkové trasy podél hlavní silnice IIII44020.</v>
      </c>
      <c r="E113" s="160"/>
      <c r="F113" s="46"/>
      <c r="G113" s="159"/>
      <c r="H113" s="161"/>
      <c r="I113" s="158"/>
      <c r="J113" s="158"/>
      <c r="K113" s="158"/>
      <c r="L113" s="158"/>
      <c r="M113" s="159"/>
      <c r="N113" s="159"/>
      <c r="O113" s="159"/>
      <c r="P113" s="159"/>
    </row>
    <row r="114" spans="1:16" s="2" customFormat="1" ht="100.8" x14ac:dyDescent="0.3">
      <c r="A114" s="50">
        <f>ROW()/3-1</f>
        <v>37</v>
      </c>
      <c r="B114" s="158"/>
      <c r="C114" s="3"/>
      <c r="D114" s="5" t="str">
        <f ca="1">IF(B112="","",CONCATENATE("Dotace bude použita na:",OFFSET(List1!M$11,tisk!A111,0)))</f>
        <v>Dotace bude použita na:Budou zajištěny polohopisné, případně výškopisné podklady formou doplnění geodetického mapového podkladu; bude zpracována PD pro společné povolení stavby, PD bude projednána s dotčenými účastníky řízení a bude zajištěno její podání na stavební úřad.</v>
      </c>
      <c r="E114" s="160"/>
      <c r="F114" s="47" t="str">
        <f ca="1">IF(B112="","",OFFSET(List1!P$11,tisk!A111,0))</f>
        <v>12/2020</v>
      </c>
      <c r="G114" s="159"/>
      <c r="H114" s="161"/>
      <c r="I114" s="158"/>
      <c r="J114" s="158"/>
      <c r="K114" s="158"/>
      <c r="L114" s="158"/>
      <c r="M114" s="159"/>
      <c r="N114" s="159"/>
      <c r="O114" s="159"/>
      <c r="P114" s="159"/>
    </row>
    <row r="115" spans="1:16" s="2" customFormat="1" ht="57.6" x14ac:dyDescent="0.3">
      <c r="A115" s="50"/>
      <c r="B115" s="158">
        <v>38</v>
      </c>
      <c r="C115" s="3" t="str">
        <f ca="1">IF(B115="","",CONCATENATE(OFFSET(List1!C$11,tisk!A114,0),"
",OFFSET(List1!D$11,tisk!A114,0),"
",OFFSET(List1!E$11,tisk!A114,0),"
",OFFSET(List1!F$11,tisk!A114,0)))</f>
        <v>Obec Prostějovičky
Prostějovičky 67
Prostějovičky
79803</v>
      </c>
      <c r="D115" s="67" t="str">
        <f ca="1">IF(B115="","",OFFSET(List1!K$11,tisk!A114,0))</f>
        <v>ZTV Prostějovičky - lokalita Kopaninky</v>
      </c>
      <c r="E115" s="160">
        <f ca="1">IF(B115="","",OFFSET(List1!N$11,tisk!A114,0))</f>
        <v>211750</v>
      </c>
      <c r="F115" s="47" t="str">
        <f ca="1">IF(B115="","",OFFSET(List1!O$11,tisk!A114,0))</f>
        <v>1/2020</v>
      </c>
      <c r="G115" s="159">
        <f ca="1">IF(B115="","",OFFSET(List1!Q$11,tisk!A114,0))</f>
        <v>105875</v>
      </c>
      <c r="H115" s="161" t="str">
        <f ca="1">IF(B115="","",OFFSET(List1!R$11,tisk!A114,0))</f>
        <v>31.12.2020</v>
      </c>
      <c r="I115" s="158">
        <f ca="1">IF(B115="","",OFFSET(List1!S$11,tisk!A114,0))</f>
        <v>120</v>
      </c>
      <c r="J115" s="158">
        <f ca="1">IF(B115="","",OFFSET(List1!T$11,tisk!A114,0))</f>
        <v>75</v>
      </c>
      <c r="K115" s="158">
        <f ca="1">IF(B115="","",OFFSET(List1!U$11,tisk!A114,0))</f>
        <v>150</v>
      </c>
      <c r="L115" s="158">
        <f ca="1">IF(B115="","",OFFSET(List1!V$11,tisk!A114,0))</f>
        <v>345</v>
      </c>
      <c r="M115" s="159">
        <f ca="1">IF($B115="","",OFFSET(List1!W$11,tisk!$A114,0))</f>
        <v>0</v>
      </c>
      <c r="N115" s="159">
        <f ca="1">IF($B115="","",OFFSET(List1!X$11,tisk!$A114,0))</f>
        <v>105875</v>
      </c>
      <c r="O115" s="159" t="str">
        <f ca="1">IF($B115="","",OFFSET(List1!Y$11,tisk!$A114,0))</f>
        <v>INV</v>
      </c>
      <c r="P115" s="159" t="str">
        <f ca="1">IF($B115="","",OFFSET(List1!Z$11,tisk!$A114,0))</f>
        <v>ANO</v>
      </c>
    </row>
    <row r="116" spans="1:16" s="2" customFormat="1" ht="86.4" x14ac:dyDescent="0.3">
      <c r="A116" s="50"/>
      <c r="B116" s="158"/>
      <c r="C116" s="3" t="str">
        <f ca="1">IF(B115="","",CONCATENATE("Okres ",OFFSET(List1!G$11,tisk!A114,0),"
","Právní forma","
",OFFSET(List1!H$11,tisk!A114,0),"
","IČO ",OFFSET(List1!I$11,tisk!A114,0),"
 ","B.Ú. ",OFFSET(List1!J$11,tisk!A114,0)))</f>
        <v>Okres Prostějov
Právní forma
Obec, městská část hlavního města Prahy
IČO 00288667
 B.Ú. 94-6010701/0710</v>
      </c>
      <c r="D116" s="5" t="str">
        <f ca="1">IF(B115="","",OFFSET(List1!L$11,tisk!A114,0))</f>
        <v>Projekt řeší pořízení dokumentace pro vydání společného územního rozhodnutí a stavebního povolení, včetně inženýrských sítí ke stavebnímu povolení pro provedení výstavby rodinných domů v Prostějovičkách v lokalitě zvané Kopaninky (par. č. 86/16).</v>
      </c>
      <c r="E116" s="160"/>
      <c r="F116" s="46"/>
      <c r="G116" s="159"/>
      <c r="H116" s="161"/>
      <c r="I116" s="158"/>
      <c r="J116" s="158"/>
      <c r="K116" s="158"/>
      <c r="L116" s="158"/>
      <c r="M116" s="159"/>
      <c r="N116" s="159"/>
      <c r="O116" s="159"/>
      <c r="P116" s="159"/>
    </row>
    <row r="117" spans="1:16" s="2" customFormat="1" ht="72" x14ac:dyDescent="0.3">
      <c r="A117" s="50">
        <f>ROW()/3-1</f>
        <v>38</v>
      </c>
      <c r="B117" s="158"/>
      <c r="C117" s="3"/>
      <c r="D117" s="5" t="str">
        <f ca="1">IF(B115="","",CONCATENATE("Dotace bude použita na:",OFFSET(List1!M$11,tisk!A114,0)))</f>
        <v>Dotace bude použita na:Pořízení projektové dokumentace pro vydání společného územního rozhodnutí a stavebního povolení, včetně inženýrských sítí  na akci ZTV Prostějovičky - lokalita Kopaninky.</v>
      </c>
      <c r="E117" s="160"/>
      <c r="F117" s="47" t="str">
        <f ca="1">IF(B115="","",OFFSET(List1!P$11,tisk!A114,0))</f>
        <v>12/2020</v>
      </c>
      <c r="G117" s="159"/>
      <c r="H117" s="161"/>
      <c r="I117" s="158"/>
      <c r="J117" s="158"/>
      <c r="K117" s="158"/>
      <c r="L117" s="158"/>
      <c r="M117" s="159"/>
      <c r="N117" s="159"/>
      <c r="O117" s="159"/>
      <c r="P117" s="159"/>
    </row>
    <row r="118" spans="1:16" s="2" customFormat="1" ht="57.6" x14ac:dyDescent="0.3">
      <c r="A118" s="50"/>
      <c r="B118" s="158">
        <v>39</v>
      </c>
      <c r="C118" s="3" t="str">
        <f ca="1">IF(B118="","",CONCATENATE(OFFSET(List1!C$11,tisk!A117,0),"
",OFFSET(List1!D$11,tisk!A117,0),"
",OFFSET(List1!E$11,tisk!A117,0),"
",OFFSET(List1!F$11,tisk!A117,0)))</f>
        <v>Obec Otinoves
Otinoves 177
Otinoves
79861</v>
      </c>
      <c r="D118" s="67" t="str">
        <f ca="1">IF(B118="","",OFFSET(List1!K$11,tisk!A117,0))</f>
        <v>Bytový dům Otinoves - 1. etapa PD</v>
      </c>
      <c r="E118" s="160">
        <f ca="1">IF(B118="","",OFFSET(List1!N$11,tisk!A117,0))</f>
        <v>189000</v>
      </c>
      <c r="F118" s="47" t="str">
        <f ca="1">IF(B118="","",OFFSET(List1!O$11,tisk!A117,0))</f>
        <v>1/2020</v>
      </c>
      <c r="G118" s="159">
        <f ca="1">IF(B118="","",OFFSET(List1!Q$11,tisk!A117,0))</f>
        <v>90000</v>
      </c>
      <c r="H118" s="161" t="str">
        <f ca="1">IF(B118="","",OFFSET(List1!R$11,tisk!A117,0))</f>
        <v>31.12.2020</v>
      </c>
      <c r="I118" s="158">
        <f ca="1">IF(B118="","",OFFSET(List1!S$11,tisk!A117,0))</f>
        <v>90</v>
      </c>
      <c r="J118" s="158">
        <f ca="1">IF(B118="","",OFFSET(List1!T$11,tisk!A117,0))</f>
        <v>150</v>
      </c>
      <c r="K118" s="158">
        <f ca="1">IF(B118="","",OFFSET(List1!U$11,tisk!A117,0))</f>
        <v>100</v>
      </c>
      <c r="L118" s="158">
        <f ca="1">IF(B118="","",OFFSET(List1!V$11,tisk!A117,0))</f>
        <v>340</v>
      </c>
      <c r="M118" s="159">
        <f ca="1">IF($B118="","",OFFSET(List1!W$11,tisk!$A117,0))</f>
        <v>0</v>
      </c>
      <c r="N118" s="159">
        <f ca="1">IF($B118="","",OFFSET(List1!X$11,tisk!$A117,0))</f>
        <v>90000</v>
      </c>
      <c r="O118" s="159" t="str">
        <f ca="1">IF($B118="","",OFFSET(List1!Y$11,tisk!$A117,0))</f>
        <v>INV</v>
      </c>
      <c r="P118" s="159" t="str">
        <f ca="1">IF($B118="","",OFFSET(List1!Z$11,tisk!$A117,0))</f>
        <v>ANO</v>
      </c>
    </row>
    <row r="119" spans="1:16" s="2" customFormat="1" ht="86.4" x14ac:dyDescent="0.3">
      <c r="A119" s="50"/>
      <c r="B119" s="158"/>
      <c r="C119" s="3" t="str">
        <f ca="1">IF(B118="","",CONCATENATE("Okres ",OFFSET(List1!G$11,tisk!A117,0),"
","Právní forma","
",OFFSET(List1!H$11,tisk!A117,0),"
","IČO ",OFFSET(List1!I$11,tisk!A117,0),"
 ","B.Ú. ",OFFSET(List1!J$11,tisk!A117,0)))</f>
        <v>Okres Prostějov
Právní forma
Obec, městská část hlavního města Prahy
IČO 00288594
 B.Ú. 11223701/0100</v>
      </c>
      <c r="D119" s="5" t="str">
        <f ca="1">IF(B118="","",OFFSET(List1!L$11,tisk!A117,0))</f>
        <v>1. etapa projektové dokumentace pro odstranění dvou neobyvatelných domů a výstavbu bytového domu se čtyřmi malometrážními byty. Obsahuje: Dokumentaci pro souhlas s odstraněním stavby, Dokumentaci pro stavební povolení.</v>
      </c>
      <c r="E119" s="160"/>
      <c r="F119" s="46"/>
      <c r="G119" s="159"/>
      <c r="H119" s="161"/>
      <c r="I119" s="158"/>
      <c r="J119" s="158"/>
      <c r="K119" s="158"/>
      <c r="L119" s="158"/>
      <c r="M119" s="159"/>
      <c r="N119" s="159"/>
      <c r="O119" s="159"/>
      <c r="P119" s="159"/>
    </row>
    <row r="120" spans="1:16" s="2" customFormat="1" ht="43.2" x14ac:dyDescent="0.3">
      <c r="A120" s="50">
        <f>ROW()/3-1</f>
        <v>39</v>
      </c>
      <c r="B120" s="158"/>
      <c r="C120" s="3"/>
      <c r="D120" s="5" t="str">
        <f ca="1">IF(B118="","",CONCATENATE("Dotace bude použita na:",OFFSET(List1!M$11,tisk!A117,0)))</f>
        <v>Dotace bude použita na:Dokumentace pro souhlas s odstraněním stavby a dokumentace pro stavební povolení.</v>
      </c>
      <c r="E120" s="160"/>
      <c r="F120" s="47" t="str">
        <f ca="1">IF(B118="","",OFFSET(List1!P$11,tisk!A117,0))</f>
        <v>12/2020</v>
      </c>
      <c r="G120" s="159"/>
      <c r="H120" s="161"/>
      <c r="I120" s="158"/>
      <c r="J120" s="158"/>
      <c r="K120" s="158"/>
      <c r="L120" s="158"/>
      <c r="M120" s="159"/>
      <c r="N120" s="159"/>
      <c r="O120" s="159"/>
      <c r="P120" s="159"/>
    </row>
    <row r="121" spans="1:16" s="2" customFormat="1" ht="57.6" x14ac:dyDescent="0.3">
      <c r="A121" s="50"/>
      <c r="B121" s="158">
        <v>40</v>
      </c>
      <c r="C121" s="3" t="str">
        <f ca="1">IF(B121="","",CONCATENATE(OFFSET(List1!C$11,tisk!A120,0),"
",OFFSET(List1!D$11,tisk!A120,0),"
",OFFSET(List1!E$11,tisk!A120,0),"
",OFFSET(List1!F$11,tisk!A120,0)))</f>
        <v>Obec Buk
Buk 21
Prosenice
75121</v>
      </c>
      <c r="D121" s="67" t="str">
        <f ca="1">IF(B121="","",OFFSET(List1!K$11,tisk!A120,0))</f>
        <v>Projektová dokumentace k dobudování chodníků podél silnice III/4368 v obci Buk</v>
      </c>
      <c r="E121" s="160">
        <f ca="1">IF(B121="","",OFFSET(List1!N$11,tisk!A120,0))</f>
        <v>260000</v>
      </c>
      <c r="F121" s="47" t="str">
        <f ca="1">IF(B121="","",OFFSET(List1!O$11,tisk!A120,0))</f>
        <v>1/2020</v>
      </c>
      <c r="G121" s="159">
        <f ca="1">IF(B121="","",OFFSET(List1!Q$11,tisk!A120,0))</f>
        <v>130000</v>
      </c>
      <c r="H121" s="161" t="str">
        <f ca="1">IF(B121="","",OFFSET(List1!R$11,tisk!A120,0))</f>
        <v>31.12.2020</v>
      </c>
      <c r="I121" s="158">
        <f ca="1">IF(B121="","",OFFSET(List1!S$11,tisk!A120,0))</f>
        <v>70</v>
      </c>
      <c r="J121" s="158">
        <f ca="1">IF(B121="","",OFFSET(List1!T$11,tisk!A120,0))</f>
        <v>170</v>
      </c>
      <c r="K121" s="158">
        <f ca="1">IF(B121="","",OFFSET(List1!U$11,tisk!A120,0))</f>
        <v>100</v>
      </c>
      <c r="L121" s="158">
        <f ca="1">IF(B121="","",OFFSET(List1!V$11,tisk!A120,0))</f>
        <v>340</v>
      </c>
      <c r="M121" s="159">
        <f ca="1">IF($B121="","",OFFSET(List1!W$11,tisk!$A120,0))</f>
        <v>0</v>
      </c>
      <c r="N121" s="159">
        <f ca="1">IF($B121="","",OFFSET(List1!X$11,tisk!$A120,0))</f>
        <v>130000</v>
      </c>
      <c r="O121" s="159" t="str">
        <f ca="1">IF($B121="","",OFFSET(List1!Y$11,tisk!$A120,0))</f>
        <v>INV</v>
      </c>
      <c r="P121" s="159" t="str">
        <f ca="1">IF($B121="","",OFFSET(List1!Z$11,tisk!$A120,0))</f>
        <v>NE</v>
      </c>
    </row>
    <row r="122" spans="1:16" s="2" customFormat="1" ht="100.8" x14ac:dyDescent="0.3">
      <c r="A122" s="50"/>
      <c r="B122" s="158"/>
      <c r="C122" s="3" t="str">
        <f ca="1">IF(B121="","",CONCATENATE("Okres ",OFFSET(List1!G$11,tisk!A120,0),"
","Právní forma","
",OFFSET(List1!H$11,tisk!A120,0),"
","IČO ",OFFSET(List1!I$11,tisk!A120,0),"
 ","B.Ú. ",OFFSET(List1!J$11,tisk!A120,0)))</f>
        <v>Okres Přerov
Právní forma
Obec, městská část hlavního města Prahy
IČO 00636151
 B.Ú. 22527831/0100</v>
      </c>
      <c r="D122" s="5" t="str">
        <f ca="1">IF(B121="","",OFFSET(List1!L$11,tisk!A120,0))</f>
        <v>Akce zahrnuje zhotovení kompletní projektové dokumentace na dobudování chodníkových tras v obci Buk podél krajské silnice
III/4368. Jde o část v dolní části-začátek obce po hasičskou zbrojnici a druhá část v horní částí konec obce.</v>
      </c>
      <c r="E122" s="160"/>
      <c r="F122" s="46"/>
      <c r="G122" s="159"/>
      <c r="H122" s="161"/>
      <c r="I122" s="158"/>
      <c r="J122" s="158"/>
      <c r="K122" s="158"/>
      <c r="L122" s="158"/>
      <c r="M122" s="159"/>
      <c r="N122" s="159"/>
      <c r="O122" s="159"/>
      <c r="P122" s="159"/>
    </row>
    <row r="123" spans="1:16" s="2" customFormat="1" ht="43.2" x14ac:dyDescent="0.3">
      <c r="A123" s="50">
        <f>ROW()/3-1</f>
        <v>40</v>
      </c>
      <c r="B123" s="158"/>
      <c r="C123" s="3"/>
      <c r="D123" s="5" t="str">
        <f ca="1">IF(B121="","",CONCATENATE("Dotace bude použita na:",OFFSET(List1!M$11,tisk!A120,0)))</f>
        <v>Dotace bude použita na:Projektová dokumentace na vybudování chodníku v části na začátku obce a na konci obce.</v>
      </c>
      <c r="E123" s="160"/>
      <c r="F123" s="47" t="str">
        <f ca="1">IF(B121="","",OFFSET(List1!P$11,tisk!A120,0))</f>
        <v>12/2020</v>
      </c>
      <c r="G123" s="159"/>
      <c r="H123" s="161"/>
      <c r="I123" s="158"/>
      <c r="J123" s="158"/>
      <c r="K123" s="158"/>
      <c r="L123" s="158"/>
      <c r="M123" s="159"/>
      <c r="N123" s="159"/>
      <c r="O123" s="159"/>
      <c r="P123" s="159"/>
    </row>
    <row r="124" spans="1:16" s="2" customFormat="1" ht="57.6" x14ac:dyDescent="0.3">
      <c r="A124" s="50"/>
      <c r="B124" s="158">
        <v>41</v>
      </c>
      <c r="C124" s="3" t="str">
        <f ca="1">IF(B124="","",CONCATENATE(OFFSET(List1!C$11,tisk!A123,0),"
",OFFSET(List1!D$11,tisk!A123,0),"
",OFFSET(List1!E$11,tisk!A123,0),"
",OFFSET(List1!F$11,tisk!A123,0)))</f>
        <v>Obec Rakov
Rakov 34
Rakov
75354</v>
      </c>
      <c r="D124" s="67" t="str">
        <f ca="1">IF(B124="","",OFFSET(List1!K$11,tisk!A123,0))</f>
        <v>Projektová dokumentace pro výstavbu splaškové kanalizace v obci Rakov včetně samostatné ČOV</v>
      </c>
      <c r="E124" s="160">
        <f ca="1">IF(B124="","",OFFSET(List1!N$11,tisk!A123,0))</f>
        <v>943000</v>
      </c>
      <c r="F124" s="47" t="str">
        <f ca="1">IF(B124="","",OFFSET(List1!O$11,tisk!A123,0))</f>
        <v>1/2020</v>
      </c>
      <c r="G124" s="159">
        <f ca="1">IF(B124="","",OFFSET(List1!Q$11,tisk!A123,0))</f>
        <v>300000</v>
      </c>
      <c r="H124" s="161" t="str">
        <f ca="1">IF(B124="","",OFFSET(List1!R$11,tisk!A123,0))</f>
        <v>31.12.2020</v>
      </c>
      <c r="I124" s="158">
        <f ca="1">IF(B124="","",OFFSET(List1!S$11,tisk!A123,0))</f>
        <v>70</v>
      </c>
      <c r="J124" s="158">
        <f ca="1">IF(B124="","",OFFSET(List1!T$11,tisk!A123,0))</f>
        <v>170</v>
      </c>
      <c r="K124" s="158">
        <f ca="1">IF(B124="","",OFFSET(List1!U$11,tisk!A123,0))</f>
        <v>100</v>
      </c>
      <c r="L124" s="158">
        <f ca="1">IF(B124="","",OFFSET(List1!V$11,tisk!A123,0))</f>
        <v>340</v>
      </c>
      <c r="M124" s="159">
        <f ca="1">IF($B124="","",OFFSET(List1!W$11,tisk!$A123,0))</f>
        <v>0</v>
      </c>
      <c r="N124" s="159">
        <f ca="1">IF($B124="","",OFFSET(List1!X$11,tisk!$A123,0))</f>
        <v>300000</v>
      </c>
      <c r="O124" s="159" t="str">
        <f ca="1">IF($B124="","",OFFSET(List1!Y$11,tisk!$A123,0))</f>
        <v>INV</v>
      </c>
      <c r="P124" s="159" t="str">
        <f ca="1">IF($B124="","",OFFSET(List1!Z$11,tisk!$A123,0))</f>
        <v>NE</v>
      </c>
    </row>
    <row r="125" spans="1:16" s="2" customFormat="1" ht="86.4" x14ac:dyDescent="0.3">
      <c r="A125" s="50"/>
      <c r="B125" s="158"/>
      <c r="C125" s="3" t="str">
        <f ca="1">IF(B124="","",CONCATENATE("Okres ",OFFSET(List1!G$11,tisk!A123,0),"
","Právní forma","
",OFFSET(List1!H$11,tisk!A123,0),"
","IČO ",OFFSET(List1!I$11,tisk!A123,0),"
 ","B.Ú. ",OFFSET(List1!J$11,tisk!A123,0)))</f>
        <v>Okres Přerov
Právní forma
Obec, městská část hlavního města Prahy
IČO 00636541
 B.Ú. 1880233359/0800</v>
      </c>
      <c r="D125" s="5" t="str">
        <f ca="1">IF(B124="","",OFFSET(List1!L$11,tisk!A123,0))</f>
        <v>Cílem projektu je pořízení projektové dokumentace pro výstavbu splaškové kanalizace v obci Rakov včetně samostatné ČOV.</v>
      </c>
      <c r="E125" s="160"/>
      <c r="F125" s="46"/>
      <c r="G125" s="159"/>
      <c r="H125" s="161"/>
      <c r="I125" s="158"/>
      <c r="J125" s="158"/>
      <c r="K125" s="158"/>
      <c r="L125" s="158"/>
      <c r="M125" s="159"/>
      <c r="N125" s="159"/>
      <c r="O125" s="159"/>
      <c r="P125" s="159"/>
    </row>
    <row r="126" spans="1:16" s="2" customFormat="1" ht="57.6" x14ac:dyDescent="0.3">
      <c r="A126" s="50">
        <f>ROW()/3-1</f>
        <v>41</v>
      </c>
      <c r="B126" s="158"/>
      <c r="C126" s="3"/>
      <c r="D126" s="5" t="str">
        <f ca="1">IF(B124="","",CONCATENATE("Dotace bude použita na:",OFFSET(List1!M$11,tisk!A123,0)))</f>
        <v>Dotace bude použita na:Náklady na pořízení projektové dokumentace pro výstavbu splaškové kanalizace v obci Rakov včetně samostatné ČOV.</v>
      </c>
      <c r="E126" s="160"/>
      <c r="F126" s="47" t="str">
        <f ca="1">IF(B124="","",OFFSET(List1!P$11,tisk!A123,0))</f>
        <v>12/2020</v>
      </c>
      <c r="G126" s="159"/>
      <c r="H126" s="161"/>
      <c r="I126" s="158"/>
      <c r="J126" s="158"/>
      <c r="K126" s="158"/>
      <c r="L126" s="158"/>
      <c r="M126" s="159"/>
      <c r="N126" s="159"/>
      <c r="O126" s="159"/>
      <c r="P126" s="159"/>
    </row>
    <row r="127" spans="1:16" s="2" customFormat="1" ht="57.6" x14ac:dyDescent="0.3">
      <c r="A127" s="50"/>
      <c r="B127" s="158">
        <v>42</v>
      </c>
      <c r="C127" s="3" t="str">
        <f ca="1">IF(B127="","",CONCATENATE(OFFSET(List1!C$11,tisk!A126,0),"
",OFFSET(List1!D$11,tisk!A126,0),"
",OFFSET(List1!E$11,tisk!A126,0),"
",OFFSET(List1!F$11,tisk!A126,0)))</f>
        <v>Obec Horní Újezd
Horní Újezd 83
Horní Újezd
75353</v>
      </c>
      <c r="D127" s="67" t="str">
        <f ca="1">IF(B127="","",OFFSET(List1!K$11,tisk!A126,0))</f>
        <v>Projektová dokumentace Rekonstrukce a rozšíření kulturního domu včetně zázemí v obci Horní Újezd 2020</v>
      </c>
      <c r="E127" s="160">
        <f ca="1">IF(B127="","",OFFSET(List1!N$11,tisk!A126,0))</f>
        <v>220000</v>
      </c>
      <c r="F127" s="47" t="str">
        <f ca="1">IF(B127="","",OFFSET(List1!O$11,tisk!A126,0))</f>
        <v>1/2020</v>
      </c>
      <c r="G127" s="159">
        <f ca="1">IF(B127="","",OFFSET(List1!Q$11,tisk!A126,0))</f>
        <v>110000</v>
      </c>
      <c r="H127" s="161" t="str">
        <f ca="1">IF(B127="","",OFFSET(List1!R$11,tisk!A126,0))</f>
        <v>31.12.2020</v>
      </c>
      <c r="I127" s="158">
        <f ca="1">IF(B127="","",OFFSET(List1!S$11,tisk!A126,0))</f>
        <v>70</v>
      </c>
      <c r="J127" s="158">
        <f ca="1">IF(B127="","",OFFSET(List1!T$11,tisk!A126,0))</f>
        <v>170</v>
      </c>
      <c r="K127" s="158">
        <f ca="1">IF(B127="","",OFFSET(List1!U$11,tisk!A126,0))</f>
        <v>100</v>
      </c>
      <c r="L127" s="158">
        <f ca="1">IF(B127="","",OFFSET(List1!V$11,tisk!A126,0))</f>
        <v>340</v>
      </c>
      <c r="M127" s="159">
        <f ca="1">IF($B127="","",OFFSET(List1!W$11,tisk!$A126,0))</f>
        <v>0</v>
      </c>
      <c r="N127" s="159">
        <f ca="1">IF($B127="","",OFFSET(List1!X$11,tisk!$A126,0))</f>
        <v>110000</v>
      </c>
      <c r="O127" s="159" t="str">
        <f ca="1">IF($B127="","",OFFSET(List1!Y$11,tisk!$A126,0))</f>
        <v>INV</v>
      </c>
      <c r="P127" s="159" t="str">
        <f ca="1">IF($B127="","",OFFSET(List1!Z$11,tisk!$A126,0))</f>
        <v>NE</v>
      </c>
    </row>
    <row r="128" spans="1:16" s="2" customFormat="1" ht="86.4" x14ac:dyDescent="0.3">
      <c r="A128" s="50"/>
      <c r="B128" s="158"/>
      <c r="C128" s="3" t="str">
        <f ca="1">IF(B127="","",CONCATENATE("Okres ",OFFSET(List1!G$11,tisk!A126,0),"
","Právní forma","
",OFFSET(List1!H$11,tisk!A126,0),"
","IČO ",OFFSET(List1!I$11,tisk!A126,0),"
 ","B.Ú. ",OFFSET(List1!J$11,tisk!A126,0)))</f>
        <v>Okres Přerov
Právní forma
Obec, městská část hlavního města Prahy
IČO 00636274
 B.Ú. 24426831/0100</v>
      </c>
      <c r="D128" s="5" t="str">
        <f ca="1">IF(B127="","",OFFSET(List1!L$11,tisk!A126,0))</f>
        <v>Předmětem této žádosti je vypracování projektové dokumentace ke stavebnímu řízení a k přípravě příloh k žádosti o dotaci z případných DT na samotnou stavební akci Rekonstrukce a rozšíření kulturního domu včetně zázemí v obci Horní Újezd.</v>
      </c>
      <c r="E128" s="160"/>
      <c r="F128" s="46"/>
      <c r="G128" s="159"/>
      <c r="H128" s="161"/>
      <c r="I128" s="158"/>
      <c r="J128" s="158"/>
      <c r="K128" s="158"/>
      <c r="L128" s="158"/>
      <c r="M128" s="159"/>
      <c r="N128" s="159"/>
      <c r="O128" s="159"/>
      <c r="P128" s="159"/>
    </row>
    <row r="129" spans="1:16" s="2" customFormat="1" ht="100.8" x14ac:dyDescent="0.3">
      <c r="A129" s="50">
        <f>ROW()/3-1</f>
        <v>42</v>
      </c>
      <c r="B129" s="158"/>
      <c r="C129" s="3"/>
      <c r="D129" s="5" t="str">
        <f ca="1">IF(B127="","",CONCATENATE("Dotace bude použita na:",OFFSET(List1!M$11,tisk!A126,0)))</f>
        <v>Dotace bude použita na:Náklady na pořízení projektové dokumentace ke stavebnímu řízení a k přípravě příloh k žádosti o dotaci z případných dotačních titulů na samotnou stavební akci Rekonstrukce a rozšíření kulturního domu včetně zázemí v obci Horní Újezd.</v>
      </c>
      <c r="E129" s="160"/>
      <c r="F129" s="47" t="str">
        <f ca="1">IF(B127="","",OFFSET(List1!P$11,tisk!A126,0))</f>
        <v>12/2020</v>
      </c>
      <c r="G129" s="159"/>
      <c r="H129" s="161"/>
      <c r="I129" s="158"/>
      <c r="J129" s="158"/>
      <c r="K129" s="158"/>
      <c r="L129" s="158"/>
      <c r="M129" s="159"/>
      <c r="N129" s="159"/>
      <c r="O129" s="159"/>
      <c r="P129" s="159"/>
    </row>
    <row r="130" spans="1:16" s="2" customFormat="1" ht="57.6" x14ac:dyDescent="0.3">
      <c r="A130" s="50"/>
      <c r="B130" s="158">
        <v>43</v>
      </c>
      <c r="C130" s="3" t="str">
        <f ca="1">IF(B130="","",CONCATENATE(OFFSET(List1!C$11,tisk!A129,0),"
",OFFSET(List1!D$11,tisk!A129,0),"
",OFFSET(List1!E$11,tisk!A129,0),"
",OFFSET(List1!F$11,tisk!A129,0)))</f>
        <v>Obec Sobíšky
Sobíšky 8
Sobíšky
75121</v>
      </c>
      <c r="D130" s="67" t="str">
        <f ca="1">IF(B130="","",OFFSET(List1!K$11,tisk!A129,0))</f>
        <v>Macalka - projekt na inženýrské sítě, odvodnění problematické lokality</v>
      </c>
      <c r="E130" s="160">
        <f ca="1">IF(B130="","",OFFSET(List1!N$11,tisk!A129,0))</f>
        <v>180000</v>
      </c>
      <c r="F130" s="47" t="str">
        <f ca="1">IF(B130="","",OFFSET(List1!O$11,tisk!A129,0))</f>
        <v>1/2020</v>
      </c>
      <c r="G130" s="159">
        <f ca="1">IF(B130="","",OFFSET(List1!Q$11,tisk!A129,0))</f>
        <v>90000</v>
      </c>
      <c r="H130" s="161" t="str">
        <f ca="1">IF(B130="","",OFFSET(List1!R$11,tisk!A129,0))</f>
        <v>31.12.2020</v>
      </c>
      <c r="I130" s="158">
        <f ca="1">IF(B130="","",OFFSET(List1!S$11,tisk!A129,0))</f>
        <v>110</v>
      </c>
      <c r="J130" s="158">
        <f ca="1">IF(B130="","",OFFSET(List1!T$11,tisk!A129,0))</f>
        <v>115</v>
      </c>
      <c r="K130" s="158">
        <f ca="1">IF(B130="","",OFFSET(List1!U$11,tisk!A129,0))</f>
        <v>100</v>
      </c>
      <c r="L130" s="158">
        <f ca="1">IF(B130="","",OFFSET(List1!V$11,tisk!A129,0))</f>
        <v>325</v>
      </c>
      <c r="M130" s="159">
        <f ca="1">IF($B130="","",OFFSET(List1!W$11,tisk!$A129,0))</f>
        <v>0</v>
      </c>
      <c r="N130" s="159">
        <f ca="1">IF($B130="","",OFFSET(List1!X$11,tisk!$A129,0))</f>
        <v>90000</v>
      </c>
      <c r="O130" s="159" t="str">
        <f ca="1">IF($B130="","",OFFSET(List1!Y$11,tisk!$A129,0))</f>
        <v>INV</v>
      </c>
      <c r="P130" s="159" t="str">
        <f ca="1">IF($B130="","",OFFSET(List1!Z$11,tisk!$A129,0))</f>
        <v>ANO</v>
      </c>
    </row>
    <row r="131" spans="1:16" s="2" customFormat="1" ht="86.4" x14ac:dyDescent="0.3">
      <c r="A131" s="50"/>
      <c r="B131" s="158"/>
      <c r="C131" s="3" t="str">
        <f ca="1">IF(B130="","",CONCATENATE("Okres ",OFFSET(List1!G$11,tisk!A129,0),"
","Právní forma","
",OFFSET(List1!H$11,tisk!A129,0),"
","IČO ",OFFSET(List1!I$11,tisk!A129,0),"
 ","B.Ú. ",OFFSET(List1!J$11,tisk!A129,0)))</f>
        <v>Okres Přerov
Právní forma
Obec, městská část hlavního města Prahy
IČO 00636576
 B.Ú. 1882979349/0800</v>
      </c>
      <c r="D131" s="5" t="str">
        <f ca="1">IF(B130="","",OFFSET(List1!L$11,tisk!A129,0))</f>
        <v>Vypracování projektové dokumentace na síťování 10 pozemků, které budou navazovat na stávající zástavbu, která má za cíl odvodnit postiženou lokalitu.</v>
      </c>
      <c r="E131" s="160"/>
      <c r="F131" s="46"/>
      <c r="G131" s="159"/>
      <c r="H131" s="161"/>
      <c r="I131" s="158"/>
      <c r="J131" s="158"/>
      <c r="K131" s="158"/>
      <c r="L131" s="158"/>
      <c r="M131" s="159"/>
      <c r="N131" s="159"/>
      <c r="O131" s="159"/>
      <c r="P131" s="159"/>
    </row>
    <row r="132" spans="1:16" s="2" customFormat="1" ht="28.8" x14ac:dyDescent="0.3">
      <c r="A132" s="50">
        <f>ROW()/3-1</f>
        <v>43</v>
      </c>
      <c r="B132" s="158"/>
      <c r="C132" s="3"/>
      <c r="D132" s="5" t="str">
        <f ca="1">IF(B130="","",CONCATENATE("Dotace bude použita na:",OFFSET(List1!M$11,tisk!A129,0)))</f>
        <v>Dotace bude použita na:Vypracování projektu dle studie (projekční činnost).</v>
      </c>
      <c r="E132" s="160"/>
      <c r="F132" s="47" t="str">
        <f ca="1">IF(B130="","",OFFSET(List1!P$11,tisk!A129,0))</f>
        <v>12/2020</v>
      </c>
      <c r="G132" s="159"/>
      <c r="H132" s="161"/>
      <c r="I132" s="158"/>
      <c r="J132" s="158"/>
      <c r="K132" s="158"/>
      <c r="L132" s="158"/>
      <c r="M132" s="159"/>
      <c r="N132" s="159"/>
      <c r="O132" s="159"/>
      <c r="P132" s="159"/>
    </row>
    <row r="133" spans="1:16" s="2" customFormat="1" ht="57.6" x14ac:dyDescent="0.3">
      <c r="A133" s="50"/>
      <c r="B133" s="158">
        <v>44</v>
      </c>
      <c r="C133" s="3" t="str">
        <f ca="1">IF(B133="","",CONCATENATE(OFFSET(List1!C$11,tisk!A132,0),"
",OFFSET(List1!D$11,tisk!A132,0),"
",OFFSET(List1!E$11,tisk!A132,0),"
",OFFSET(List1!F$11,tisk!A132,0)))</f>
        <v>Obec Obědkovice
Obědkovice 79
Obědkovice
79823</v>
      </c>
      <c r="D133" s="67" t="str">
        <f ca="1">IF(B133="","",OFFSET(List1!K$11,tisk!A132,0))</f>
        <v>Projektová dokumentace - Cyklostezska Klenovice na Hané - Obědkovice na k. ú. Obědkovice</v>
      </c>
      <c r="E133" s="160">
        <f ca="1">IF(B133="","",OFFSET(List1!N$11,tisk!A132,0))</f>
        <v>300000</v>
      </c>
      <c r="F133" s="47" t="str">
        <f ca="1">IF(B133="","",OFFSET(List1!O$11,tisk!A132,0))</f>
        <v>1/2020</v>
      </c>
      <c r="G133" s="159">
        <f ca="1">IF(B133="","",OFFSET(List1!Q$11,tisk!A132,0))</f>
        <v>150000</v>
      </c>
      <c r="H133" s="161" t="str">
        <f ca="1">IF(B133="","",OFFSET(List1!R$11,tisk!A132,0))</f>
        <v>31.12.2020</v>
      </c>
      <c r="I133" s="158">
        <f ca="1">IF(B133="","",OFFSET(List1!S$11,tisk!A132,0))</f>
        <v>140</v>
      </c>
      <c r="J133" s="158">
        <f ca="1">IF(B133="","",OFFSET(List1!T$11,tisk!A132,0))</f>
        <v>85</v>
      </c>
      <c r="K133" s="158">
        <f ca="1">IF(B133="","",OFFSET(List1!U$11,tisk!A132,0))</f>
        <v>100</v>
      </c>
      <c r="L133" s="158">
        <f ca="1">IF(B133="","",OFFSET(List1!V$11,tisk!A132,0))</f>
        <v>325</v>
      </c>
      <c r="M133" s="159">
        <f ca="1">IF($B133="","",OFFSET(List1!W$11,tisk!$A132,0))</f>
        <v>0</v>
      </c>
      <c r="N133" s="159">
        <f ca="1">IF($B133="","",OFFSET(List1!X$11,tisk!$A132,0))</f>
        <v>150000</v>
      </c>
      <c r="O133" s="159" t="str">
        <f ca="1">IF($B133="","",OFFSET(List1!Y$11,tisk!$A132,0))</f>
        <v>INV</v>
      </c>
      <c r="P133" s="159" t="str">
        <f ca="1">IF($B133="","",OFFSET(List1!Z$11,tisk!$A132,0))</f>
        <v>NE</v>
      </c>
    </row>
    <row r="134" spans="1:16" s="2" customFormat="1" ht="86.4" x14ac:dyDescent="0.3">
      <c r="A134" s="50"/>
      <c r="B134" s="158"/>
      <c r="C134" s="3" t="str">
        <f ca="1">IF(B133="","",CONCATENATE("Okres ",OFFSET(List1!G$11,tisk!A132,0),"
","Právní forma","
",OFFSET(List1!H$11,tisk!A132,0),"
","IČO ",OFFSET(List1!I$11,tisk!A132,0),"
 ","B.Ú. ",OFFSET(List1!J$11,tisk!A132,0)))</f>
        <v>Okres Prostějov
Právní forma
Obec, městská část hlavního města Prahy
IČO 00488569
 B.Ú. 1500557379/0800</v>
      </c>
      <c r="D134" s="5" t="str">
        <f ca="1">IF(B133="","",OFFSET(List1!L$11,tisk!A132,0))</f>
        <v>Vypracování projektové dokumentace k projektu "Cyklostezska Klenovice na Hané - Obědkovice - na k. ú. Obědkovice".</v>
      </c>
      <c r="E134" s="160"/>
      <c r="F134" s="46"/>
      <c r="G134" s="159"/>
      <c r="H134" s="161"/>
      <c r="I134" s="158"/>
      <c r="J134" s="158"/>
      <c r="K134" s="158"/>
      <c r="L134" s="158"/>
      <c r="M134" s="159"/>
      <c r="N134" s="159"/>
      <c r="O134" s="159"/>
      <c r="P134" s="159"/>
    </row>
    <row r="135" spans="1:16" s="2" customFormat="1" ht="57.6" x14ac:dyDescent="0.3">
      <c r="A135" s="50">
        <f>ROW()/3-1</f>
        <v>44</v>
      </c>
      <c r="B135" s="158"/>
      <c r="C135" s="3"/>
      <c r="D135" s="5" t="str">
        <f ca="1">IF(B133="","",CONCATENATE("Dotace bude použita na:",OFFSET(List1!M$11,tisk!A132,0)))</f>
        <v>Dotace bude použita na:Vyhotovení projektových prací k projektu Cyklostezka Klenovice na Hané - Obědkovice  na k. ú. Obědkovice.</v>
      </c>
      <c r="E135" s="160"/>
      <c r="F135" s="47" t="str">
        <f ca="1">IF(B133="","",OFFSET(List1!P$11,tisk!A132,0))</f>
        <v>12/2020</v>
      </c>
      <c r="G135" s="159"/>
      <c r="H135" s="161"/>
      <c r="I135" s="158"/>
      <c r="J135" s="158"/>
      <c r="K135" s="158"/>
      <c r="L135" s="158"/>
      <c r="M135" s="159"/>
      <c r="N135" s="159"/>
      <c r="O135" s="159"/>
      <c r="P135" s="159"/>
    </row>
    <row r="136" spans="1:16" s="2" customFormat="1" ht="57.6" x14ac:dyDescent="0.3">
      <c r="A136" s="50"/>
      <c r="B136" s="158">
        <v>45</v>
      </c>
      <c r="C136" s="3" t="str">
        <f ca="1">IF(B136="","",CONCATENATE(OFFSET(List1!C$11,tisk!A135,0),"
",OFFSET(List1!D$11,tisk!A135,0),"
",OFFSET(List1!E$11,tisk!A135,0),"
",OFFSET(List1!F$11,tisk!A135,0)))</f>
        <v>Obec Milenov
Milenov 120
Milenov
75361</v>
      </c>
      <c r="D136" s="67" t="str">
        <f ca="1">IF(B136="","",OFFSET(List1!K$11,tisk!A135,0))</f>
        <v>Zateplení budovy Mateřské školy Čtyřlístek Milenov - projektová dokumentace</v>
      </c>
      <c r="E136" s="160">
        <f ca="1">IF(B136="","",OFFSET(List1!N$11,tisk!A135,0))</f>
        <v>170000</v>
      </c>
      <c r="F136" s="47" t="str">
        <f ca="1">IF(B136="","",OFFSET(List1!O$11,tisk!A135,0))</f>
        <v>1/2020</v>
      </c>
      <c r="G136" s="159">
        <f ca="1">IF(B136="","",OFFSET(List1!Q$11,tisk!A135,0))</f>
        <v>85000</v>
      </c>
      <c r="H136" s="161" t="str">
        <f ca="1">IF(B136="","",OFFSET(List1!R$11,tisk!A135,0))</f>
        <v>31.12.2020</v>
      </c>
      <c r="I136" s="158">
        <f ca="1">IF(B136="","",OFFSET(List1!S$11,tisk!A135,0))</f>
        <v>50</v>
      </c>
      <c r="J136" s="158">
        <f ca="1">IF(B136="","",OFFSET(List1!T$11,tisk!A135,0))</f>
        <v>170</v>
      </c>
      <c r="K136" s="158">
        <f ca="1">IF(B136="","",OFFSET(List1!U$11,tisk!A135,0))</f>
        <v>100</v>
      </c>
      <c r="L136" s="158">
        <f ca="1">IF(B136="","",OFFSET(List1!V$11,tisk!A135,0))</f>
        <v>320</v>
      </c>
      <c r="M136" s="159">
        <f ca="1">IF($B136="","",OFFSET(List1!W$11,tisk!$A135,0))</f>
        <v>0</v>
      </c>
      <c r="N136" s="159">
        <f ca="1">IF($B136="","",OFFSET(List1!X$11,tisk!$A135,0))</f>
        <v>85000</v>
      </c>
      <c r="O136" s="159" t="str">
        <f ca="1">IF($B136="","",OFFSET(List1!Y$11,tisk!$A135,0))</f>
        <v>INV</v>
      </c>
      <c r="P136" s="159" t="str">
        <f ca="1">IF($B136="","",OFFSET(List1!Z$11,tisk!$A135,0))</f>
        <v>NE</v>
      </c>
    </row>
    <row r="137" spans="1:16" s="2" customFormat="1" ht="86.4" x14ac:dyDescent="0.3">
      <c r="A137" s="50"/>
      <c r="B137" s="158"/>
      <c r="C137" s="3" t="str">
        <f ca="1">IF(B136="","",CONCATENATE("Okres ",OFFSET(List1!G$11,tisk!A135,0),"
","Právní forma","
",OFFSET(List1!H$11,tisk!A135,0),"
","IČO ",OFFSET(List1!I$11,tisk!A135,0),"
 ","B.Ú. ",OFFSET(List1!J$11,tisk!A135,0)))</f>
        <v>Okres Přerov
Právní forma
Obec, městská část hlavního města Prahy
IČO 00301582
 B.Ú. 6826831/0100</v>
      </c>
      <c r="D137" s="5" t="str">
        <f ca="1">IF(B136="","",OFFSET(List1!L$11,tisk!A135,0))</f>
        <v>Projektová dokumentace na zateplení budovy Mateřské školy Čtyřlístek Milenov bude obsahovat řešení zateplení obvodového pláště budovy, odvodnění, zateplení střechy vč. výměny střešních oken a střešní krytiny, provedení omítek.</v>
      </c>
      <c r="E137" s="160"/>
      <c r="F137" s="46"/>
      <c r="G137" s="159"/>
      <c r="H137" s="161"/>
      <c r="I137" s="158"/>
      <c r="J137" s="158"/>
      <c r="K137" s="158"/>
      <c r="L137" s="158"/>
      <c r="M137" s="159"/>
      <c r="N137" s="159"/>
      <c r="O137" s="159"/>
      <c r="P137" s="159"/>
    </row>
    <row r="138" spans="1:16" s="2" customFormat="1" ht="86.4" x14ac:dyDescent="0.3">
      <c r="A138" s="50">
        <f>ROW()/3-1</f>
        <v>45</v>
      </c>
      <c r="B138" s="158"/>
      <c r="C138" s="3"/>
      <c r="D138" s="5" t="str">
        <f ca="1">IF(B136="","",CONCATENATE("Dotace bude použita na:",OFFSET(List1!M$11,tisk!A135,0)))</f>
        <v>Dotace bude použita na:Zpracování projektové dokumentace na zateplení obvodového pláště budovy Mateřské školy Čtyřlístek Milenov vč. dalších úprav dle platných norem, výměny střešních oken a střešní krytiny.</v>
      </c>
      <c r="E138" s="160"/>
      <c r="F138" s="47" t="str">
        <f ca="1">IF(B136="","",OFFSET(List1!P$11,tisk!A135,0))</f>
        <v>12/2020</v>
      </c>
      <c r="G138" s="159"/>
      <c r="H138" s="161"/>
      <c r="I138" s="158"/>
      <c r="J138" s="158"/>
      <c r="K138" s="158"/>
      <c r="L138" s="158"/>
      <c r="M138" s="159"/>
      <c r="N138" s="159"/>
      <c r="O138" s="159"/>
      <c r="P138" s="159"/>
    </row>
    <row r="139" spans="1:16" s="2" customFormat="1" ht="57.6" x14ac:dyDescent="0.3">
      <c r="A139" s="50"/>
      <c r="B139" s="158">
        <v>46</v>
      </c>
      <c r="C139" s="3" t="str">
        <f ca="1">IF(B139="","",CONCATENATE(OFFSET(List1!C$11,tisk!A138,0),"
",OFFSET(List1!D$11,tisk!A138,0),"
",OFFSET(List1!E$11,tisk!A138,0),"
",OFFSET(List1!F$11,tisk!A138,0)))</f>
        <v>Obec Babice
Babice 65
Babice
78501</v>
      </c>
      <c r="D139" s="67" t="str">
        <f ca="1">IF(B139="","",OFFSET(List1!K$11,tisk!A138,0))</f>
        <v>Revitalizace zázemí areálu fotbalového hřiště v obci Babice</v>
      </c>
      <c r="E139" s="160">
        <f ca="1">IF(B139="","",OFFSET(List1!N$11,tisk!A138,0))</f>
        <v>173500</v>
      </c>
      <c r="F139" s="47" t="str">
        <f ca="1">IF(B139="","",OFFSET(List1!O$11,tisk!A138,0))</f>
        <v>1/2020</v>
      </c>
      <c r="G139" s="159">
        <f ca="1">IF(B139="","",OFFSET(List1!Q$11,tisk!A138,0))</f>
        <v>86750</v>
      </c>
      <c r="H139" s="161" t="str">
        <f ca="1">IF(B139="","",OFFSET(List1!R$11,tisk!A138,0))</f>
        <v>31.12.2020</v>
      </c>
      <c r="I139" s="158">
        <f ca="1">IF(B139="","",OFFSET(List1!S$11,tisk!A138,0))</f>
        <v>100</v>
      </c>
      <c r="J139" s="158">
        <f ca="1">IF(B139="","",OFFSET(List1!T$11,tisk!A138,0))</f>
        <v>120</v>
      </c>
      <c r="K139" s="158">
        <f ca="1">IF(B139="","",OFFSET(List1!U$11,tisk!A138,0))</f>
        <v>100</v>
      </c>
      <c r="L139" s="158">
        <f ca="1">IF(B139="","",OFFSET(List1!V$11,tisk!A138,0))</f>
        <v>320</v>
      </c>
      <c r="M139" s="159">
        <f ca="1">IF($B139="","",OFFSET(List1!W$11,tisk!$A138,0))</f>
        <v>0</v>
      </c>
      <c r="N139" s="159">
        <f ca="1">IF($B139="","",OFFSET(List1!X$11,tisk!$A138,0))</f>
        <v>86750</v>
      </c>
      <c r="O139" s="159" t="str">
        <f ca="1">IF($B139="","",OFFSET(List1!Y$11,tisk!$A138,0))</f>
        <v>INV</v>
      </c>
      <c r="P139" s="159" t="str">
        <f ca="1">IF($B139="","",OFFSET(List1!Z$11,tisk!$A138,0))</f>
        <v>NE</v>
      </c>
    </row>
    <row r="140" spans="1:16" s="2" customFormat="1" ht="86.4" x14ac:dyDescent="0.3">
      <c r="A140" s="50"/>
      <c r="B140" s="158"/>
      <c r="C140" s="3" t="str">
        <f ca="1">IF(B139="","",CONCATENATE("Okres ",OFFSET(List1!G$11,tisk!A138,0),"
","Právní forma","
",OFFSET(List1!H$11,tisk!A138,0),"
","IČO ",OFFSET(List1!I$11,tisk!A138,0),"
 ","B.Ú. ",OFFSET(List1!J$11,tisk!A138,0)))</f>
        <v>Okres Olomouc
Právní forma
Obec, městská část hlavního města Prahy
IČO 00635260
 B.Ú. 1823405329/0800</v>
      </c>
      <c r="D140" s="5" t="str">
        <f ca="1">IF(B139="","",OFFSET(List1!L$11,tisk!A138,0))</f>
        <v>Projektová dokumentace na revitalizaci zázemí areálu fotbalového hřiště, projekt bude realizován na dvě etapy.</v>
      </c>
      <c r="E140" s="160"/>
      <c r="F140" s="46"/>
      <c r="G140" s="159"/>
      <c r="H140" s="161"/>
      <c r="I140" s="158"/>
      <c r="J140" s="158"/>
      <c r="K140" s="158"/>
      <c r="L140" s="158"/>
      <c r="M140" s="159"/>
      <c r="N140" s="159"/>
      <c r="O140" s="159"/>
      <c r="P140" s="159"/>
    </row>
    <row r="141" spans="1:16" s="2" customFormat="1" ht="43.2" x14ac:dyDescent="0.3">
      <c r="A141" s="50">
        <f>ROW()/3-1</f>
        <v>46</v>
      </c>
      <c r="B141" s="158"/>
      <c r="C141" s="3"/>
      <c r="D141" s="5" t="str">
        <f ca="1">IF(B139="","",CONCATENATE("Dotace bude použita na:",OFFSET(List1!M$11,tisk!A138,0)))</f>
        <v>Dotace bude použita na:Na projektovou dokumentaci Revitalizace zázemí areálu fotbalového hřiště v obci Babice.</v>
      </c>
      <c r="E141" s="160"/>
      <c r="F141" s="47" t="str">
        <f ca="1">IF(B139="","",OFFSET(List1!P$11,tisk!A138,0))</f>
        <v>12/2020</v>
      </c>
      <c r="G141" s="159"/>
      <c r="H141" s="161"/>
      <c r="I141" s="158"/>
      <c r="J141" s="158"/>
      <c r="K141" s="158"/>
      <c r="L141" s="158"/>
      <c r="M141" s="159"/>
      <c r="N141" s="159"/>
      <c r="O141" s="159"/>
      <c r="P141" s="159"/>
    </row>
    <row r="142" spans="1:16" s="2" customFormat="1" ht="57.6" x14ac:dyDescent="0.3">
      <c r="A142" s="50"/>
      <c r="B142" s="158">
        <v>47</v>
      </c>
      <c r="C142" s="3" t="str">
        <f ca="1">IF(B142="","",CONCATENATE(OFFSET(List1!C$11,tisk!A141,0),"
",OFFSET(List1!D$11,tisk!A141,0),"
",OFFSET(List1!E$11,tisk!A141,0),"
",OFFSET(List1!F$11,tisk!A141,0)))</f>
        <v>Obec Ondratice
Ondratice 15
Ondratice
79807</v>
      </c>
      <c r="D142" s="67" t="str">
        <f ca="1">IF(B142="","",OFFSET(List1!K$11,tisk!A141,0))</f>
        <v>Projektová dokumentace opravy mostu M-01 Ondratice - Chaloupky</v>
      </c>
      <c r="E142" s="160">
        <f ca="1">IF(B142="","",OFFSET(List1!N$11,tisk!A141,0))</f>
        <v>300000</v>
      </c>
      <c r="F142" s="47" t="str">
        <f ca="1">IF(B142="","",OFFSET(List1!O$11,tisk!A141,0))</f>
        <v>1/2020</v>
      </c>
      <c r="G142" s="159">
        <f ca="1">IF(B142="","",OFFSET(List1!Q$11,tisk!A141,0))</f>
        <v>150000</v>
      </c>
      <c r="H142" s="161" t="str">
        <f ca="1">IF(B142="","",OFFSET(List1!R$11,tisk!A141,0))</f>
        <v>31.12.2020</v>
      </c>
      <c r="I142" s="158">
        <f ca="1">IF(B142="","",OFFSET(List1!S$11,tisk!A141,0))</f>
        <v>90</v>
      </c>
      <c r="J142" s="158">
        <f ca="1">IF(B142="","",OFFSET(List1!T$11,tisk!A141,0))</f>
        <v>120</v>
      </c>
      <c r="K142" s="158">
        <f ca="1">IF(B142="","",OFFSET(List1!U$11,tisk!A141,0))</f>
        <v>100</v>
      </c>
      <c r="L142" s="158">
        <f ca="1">IF(B142="","",OFFSET(List1!V$11,tisk!A141,0))</f>
        <v>310</v>
      </c>
      <c r="M142" s="159">
        <f ca="1">IF($B142="","",OFFSET(List1!W$11,tisk!$A141,0))</f>
        <v>0</v>
      </c>
      <c r="N142" s="159">
        <f ca="1">IF($B142="","",OFFSET(List1!X$11,tisk!$A141,0))</f>
        <v>150000</v>
      </c>
      <c r="O142" s="159" t="str">
        <f ca="1">IF($B142="","",OFFSET(List1!Y$11,tisk!$A141,0))</f>
        <v>INV</v>
      </c>
      <c r="P142" s="159" t="str">
        <f ca="1">IF($B142="","",OFFSET(List1!Z$11,tisk!$A141,0))</f>
        <v>NE</v>
      </c>
    </row>
    <row r="143" spans="1:16" s="2" customFormat="1" ht="86.4" x14ac:dyDescent="0.3">
      <c r="A143" s="50"/>
      <c r="B143" s="158"/>
      <c r="C143" s="3" t="str">
        <f ca="1">IF(B142="","",CONCATENATE("Okres ",OFFSET(List1!G$11,tisk!A141,0),"
","Právní forma","
",OFFSET(List1!H$11,tisk!A141,0),"
","IČO ",OFFSET(List1!I$11,tisk!A141,0),"
 ","B.Ú. ",OFFSET(List1!J$11,tisk!A141,0)))</f>
        <v>Okres Prostějov
Právní forma
Obec, městská část hlavního města Prahy
IČO 00288578
 B.Ú. 10327701/0100</v>
      </c>
      <c r="D143" s="5" t="str">
        <f ca="1">IF(B142="","",OFFSET(List1!L$11,tisk!A141,0))</f>
        <v>Příprava projektové dokumentace opravy mostu M 01 v Ondraticích  - Chaloupkách, který je v havarijním stavu.</v>
      </c>
      <c r="E143" s="160"/>
      <c r="F143" s="46"/>
      <c r="G143" s="159"/>
      <c r="H143" s="161"/>
      <c r="I143" s="158"/>
      <c r="J143" s="158"/>
      <c r="K143" s="158"/>
      <c r="L143" s="158"/>
      <c r="M143" s="159"/>
      <c r="N143" s="159"/>
      <c r="O143" s="159"/>
      <c r="P143" s="159"/>
    </row>
    <row r="144" spans="1:16" s="2" customFormat="1" ht="57.6" x14ac:dyDescent="0.3">
      <c r="A144" s="50">
        <f>ROW()/3-1</f>
        <v>47</v>
      </c>
      <c r="B144" s="158"/>
      <c r="C144" s="3"/>
      <c r="D144" s="5" t="str">
        <f ca="1">IF(B142="","",CONCATENATE("Dotace bude použita na:",OFFSET(List1!M$11,tisk!A141,0)))</f>
        <v>Dotace bude použita na:Studie opravy mostu M-01 Ondratice-Chaloupky, projektová dokumentace opravy mostu M-01 Ondratice-Chaloupky.</v>
      </c>
      <c r="E144" s="160"/>
      <c r="F144" s="47" t="str">
        <f ca="1">IF(B142="","",OFFSET(List1!P$11,tisk!A141,0))</f>
        <v>12/2020</v>
      </c>
      <c r="G144" s="159"/>
      <c r="H144" s="161"/>
      <c r="I144" s="158"/>
      <c r="J144" s="158"/>
      <c r="K144" s="158"/>
      <c r="L144" s="158"/>
      <c r="M144" s="159"/>
      <c r="N144" s="159"/>
      <c r="O144" s="159"/>
      <c r="P144" s="159"/>
    </row>
    <row r="145" spans="1:16" s="2" customFormat="1" ht="57.6" x14ac:dyDescent="0.3">
      <c r="A145" s="50"/>
      <c r="B145" s="158">
        <v>48</v>
      </c>
      <c r="C145" s="3" t="str">
        <f ca="1">IF(B145="","",CONCATENATE(OFFSET(List1!C$11,tisk!A144,0),"
",OFFSET(List1!D$11,tisk!A144,0),"
",OFFSET(List1!E$11,tisk!A144,0),"
",OFFSET(List1!F$11,tisk!A144,0)))</f>
        <v>Obec Svésedlice
Svésedlice 58
Svésedlice
78354</v>
      </c>
      <c r="D145" s="67" t="str">
        <f ca="1">IF(B145="","",OFFSET(List1!K$11,tisk!A144,0))</f>
        <v>Technické zázemí obce Svésedlice</v>
      </c>
      <c r="E145" s="160">
        <f ca="1">IF(B145="","",OFFSET(List1!N$11,tisk!A144,0))</f>
        <v>150000</v>
      </c>
      <c r="F145" s="47" t="str">
        <f ca="1">IF(B145="","",OFFSET(List1!O$11,tisk!A144,0))</f>
        <v>1/2020</v>
      </c>
      <c r="G145" s="159">
        <f ca="1">IF(B145="","",OFFSET(List1!Q$11,tisk!A144,0))</f>
        <v>75000</v>
      </c>
      <c r="H145" s="161" t="str">
        <f ca="1">IF(B145="","",OFFSET(List1!R$11,tisk!A144,0))</f>
        <v>31.12.2020</v>
      </c>
      <c r="I145" s="158">
        <f ca="1">IF(B145="","",OFFSET(List1!S$11,tisk!A144,0))</f>
        <v>90</v>
      </c>
      <c r="J145" s="158">
        <f ca="1">IF(B145="","",OFFSET(List1!T$11,tisk!A144,0))</f>
        <v>110</v>
      </c>
      <c r="K145" s="158">
        <f ca="1">IF(B145="","",OFFSET(List1!U$11,tisk!A144,0))</f>
        <v>100</v>
      </c>
      <c r="L145" s="158">
        <f ca="1">IF(B145="","",OFFSET(List1!V$11,tisk!A144,0))</f>
        <v>300</v>
      </c>
      <c r="M145" s="159">
        <f ca="1">IF($B145="","",OFFSET(List1!W$11,tisk!$A144,0))</f>
        <v>0</v>
      </c>
      <c r="N145" s="159">
        <f ca="1">IF($B145="","",OFFSET(List1!X$11,tisk!$A144,0))</f>
        <v>75000</v>
      </c>
      <c r="O145" s="159" t="str">
        <f ca="1">IF($B145="","",OFFSET(List1!Y$11,tisk!$A144,0))</f>
        <v>INV</v>
      </c>
      <c r="P145" s="159" t="str">
        <f ca="1">IF($B145="","",OFFSET(List1!Z$11,tisk!$A144,0))</f>
        <v>NE</v>
      </c>
    </row>
    <row r="146" spans="1:16" s="2" customFormat="1" ht="86.4" x14ac:dyDescent="0.3">
      <c r="A146" s="50"/>
      <c r="B146" s="158"/>
      <c r="C146" s="3" t="str">
        <f ca="1">IF(B145="","",CONCATENATE("Okres ",OFFSET(List1!G$11,tisk!A144,0),"
","Právní forma","
",OFFSET(List1!H$11,tisk!A144,0),"
","IČO ",OFFSET(List1!I$11,tisk!A144,0),"
 ","B.Ú. ",OFFSET(List1!J$11,tisk!A144,0)))</f>
        <v>Okres Olomouc
Právní forma
Obec, městská část hlavního města Prahy
IČO 00576271
 B.Ú. 153151344/0300</v>
      </c>
      <c r="D146" s="5" t="str">
        <f ca="1">IF(B145="","",OFFSET(List1!L$11,tisk!A144,0))</f>
        <v>Projektová dokumentace řeší záměr vybudování technického zázemí obce včetně sociálního zázemí a kanceláří.</v>
      </c>
      <c r="E146" s="160"/>
      <c r="F146" s="46"/>
      <c r="G146" s="159"/>
      <c r="H146" s="161"/>
      <c r="I146" s="158"/>
      <c r="J146" s="158"/>
      <c r="K146" s="158"/>
      <c r="L146" s="158"/>
      <c r="M146" s="159"/>
      <c r="N146" s="159"/>
      <c r="O146" s="159"/>
      <c r="P146" s="159"/>
    </row>
    <row r="147" spans="1:16" s="2" customFormat="1" ht="28.8" x14ac:dyDescent="0.3">
      <c r="A147" s="50">
        <f>ROW()/3-1</f>
        <v>48</v>
      </c>
      <c r="B147" s="158"/>
      <c r="C147" s="3"/>
      <c r="D147" s="5" t="str">
        <f ca="1">IF(B145="","",CONCATENATE("Dotace bude použita na:",OFFSET(List1!M$11,tisk!A144,0)))</f>
        <v>Dotace bude použita na:Náklady na zpracování projektové dokumentace.</v>
      </c>
      <c r="E147" s="160"/>
      <c r="F147" s="47" t="str">
        <f ca="1">IF(B145="","",OFFSET(List1!P$11,tisk!A144,0))</f>
        <v>12/2020</v>
      </c>
      <c r="G147" s="159"/>
      <c r="H147" s="161"/>
      <c r="I147" s="158"/>
      <c r="J147" s="158"/>
      <c r="K147" s="158"/>
      <c r="L147" s="158"/>
      <c r="M147" s="159"/>
      <c r="N147" s="159"/>
      <c r="O147" s="159"/>
      <c r="P147" s="159"/>
    </row>
    <row r="148" spans="1:16" s="2" customFormat="1" ht="57.6" x14ac:dyDescent="0.3">
      <c r="A148" s="50"/>
      <c r="B148" s="158">
        <v>49</v>
      </c>
      <c r="C148" s="3" t="str">
        <f ca="1">IF(B148="","",CONCATENATE(OFFSET(List1!C$11,tisk!A147,0),"
",OFFSET(List1!D$11,tisk!A147,0),"
",OFFSET(List1!E$11,tisk!A147,0),"
",OFFSET(List1!F$11,tisk!A147,0)))</f>
        <v>Obec Luběnice
Luběnice 140
Luběnice
78346</v>
      </c>
      <c r="D148" s="67" t="str">
        <f ca="1">IF(B148="","",OFFSET(List1!K$11,tisk!A147,0))</f>
        <v>Rekonstrukce místních komunikací a chodníků Luběnice 2020</v>
      </c>
      <c r="E148" s="160">
        <f ca="1">IF(B148="","",OFFSET(List1!N$11,tisk!A147,0))</f>
        <v>300000</v>
      </c>
      <c r="F148" s="47" t="str">
        <f ca="1">IF(B148="","",OFFSET(List1!O$11,tisk!A147,0))</f>
        <v>1/2020</v>
      </c>
      <c r="G148" s="159">
        <f ca="1">IF(B148="","",OFFSET(List1!Q$11,tisk!A147,0))</f>
        <v>150000</v>
      </c>
      <c r="H148" s="161" t="str">
        <f ca="1">IF(B148="","",OFFSET(List1!R$11,tisk!A147,0))</f>
        <v>31.12.2020</v>
      </c>
      <c r="I148" s="158">
        <f ca="1">IF(B148="","",OFFSET(List1!S$11,tisk!A147,0))</f>
        <v>70</v>
      </c>
      <c r="J148" s="158">
        <f ca="1">IF(B148="","",OFFSET(List1!T$11,tisk!A147,0))</f>
        <v>130</v>
      </c>
      <c r="K148" s="158">
        <f ca="1">IF(B148="","",OFFSET(List1!U$11,tisk!A147,0))</f>
        <v>100</v>
      </c>
      <c r="L148" s="158">
        <f ca="1">IF(B148="","",OFFSET(List1!V$11,tisk!A147,0))</f>
        <v>300</v>
      </c>
      <c r="M148" s="159">
        <f ca="1">IF($B148="","",OFFSET(List1!W$11,tisk!$A147,0))</f>
        <v>0</v>
      </c>
      <c r="N148" s="159">
        <f ca="1">IF($B148="","",OFFSET(List1!X$11,tisk!$A147,0))</f>
        <v>150000</v>
      </c>
      <c r="O148" s="159" t="str">
        <f ca="1">IF($B148="","",OFFSET(List1!Y$11,tisk!$A147,0))</f>
        <v>INV</v>
      </c>
      <c r="P148" s="159" t="str">
        <f ca="1">IF($B148="","",OFFSET(List1!Z$11,tisk!$A147,0))</f>
        <v>NE</v>
      </c>
    </row>
    <row r="149" spans="1:16" s="2" customFormat="1" ht="100.8" x14ac:dyDescent="0.3">
      <c r="A149" s="50"/>
      <c r="B149" s="158"/>
      <c r="C149" s="3" t="str">
        <f ca="1">IF(B148="","",CONCATENATE("Okres ",OFFSET(List1!G$11,tisk!A147,0),"
","Právní forma","
",OFFSET(List1!H$11,tisk!A147,0),"
","IČO ",OFFSET(List1!I$11,tisk!A147,0),"
 ","B.Ú. ",OFFSET(List1!J$11,tisk!A147,0)))</f>
        <v>Okres Olomouc
Právní forma
Obec, městská část hlavního města Prahy
IČO 00635642
 B.Ú. 1814213309/0800</v>
      </c>
      <c r="D149" s="5" t="str">
        <f ca="1">IF(B148="","",OFFSET(List1!L$11,tisk!A147,0))</f>
        <v>Cílem akce "Rekonstrukce místních komunikací a chodníků Luběnice 2020" je vznik projektové dokumentace ve stupni stavebního povolení na rekonstrukci místních komunikací, chodníků a zpevněných ploch a na výstavbu parkovacích zálivů.</v>
      </c>
      <c r="E149" s="160"/>
      <c r="F149" s="46"/>
      <c r="G149" s="159"/>
      <c r="H149" s="161"/>
      <c r="I149" s="158"/>
      <c r="J149" s="158"/>
      <c r="K149" s="158"/>
      <c r="L149" s="158"/>
      <c r="M149" s="159"/>
      <c r="N149" s="159"/>
      <c r="O149" s="159"/>
      <c r="P149" s="159"/>
    </row>
    <row r="150" spans="1:16" s="2" customFormat="1" ht="28.8" x14ac:dyDescent="0.3">
      <c r="A150" s="50">
        <f>ROW()/3-1</f>
        <v>49</v>
      </c>
      <c r="B150" s="158"/>
      <c r="C150" s="3"/>
      <c r="D150" s="5" t="str">
        <f ca="1">IF(B148="","",CONCATENATE("Dotace bude použita na:",OFFSET(List1!M$11,tisk!A147,0)))</f>
        <v>Dotace bude použita na:Vyhotovený projekt ve stupni stavebního povolení.</v>
      </c>
      <c r="E150" s="160"/>
      <c r="F150" s="47" t="str">
        <f ca="1">IF(B148="","",OFFSET(List1!P$11,tisk!A147,0))</f>
        <v>12/2020</v>
      </c>
      <c r="G150" s="159"/>
      <c r="H150" s="161"/>
      <c r="I150" s="158"/>
      <c r="J150" s="158"/>
      <c r="K150" s="158"/>
      <c r="L150" s="158"/>
      <c r="M150" s="159"/>
      <c r="N150" s="159"/>
      <c r="O150" s="159"/>
      <c r="P150" s="159"/>
    </row>
    <row r="151" spans="1:16" s="2" customFormat="1" ht="57.6" x14ac:dyDescent="0.3">
      <c r="A151" s="50"/>
      <c r="B151" s="158">
        <v>50</v>
      </c>
      <c r="C151" s="3" t="str">
        <f ca="1">IF(B151="","",CONCATENATE(OFFSET(List1!C$11,tisk!A150,0),"
",OFFSET(List1!D$11,tisk!A150,0),"
",OFFSET(List1!E$11,tisk!A150,0),"
",OFFSET(List1!F$11,tisk!A150,0)))</f>
        <v>Obec Řídeč
Řídeč 276
Řídeč
78501</v>
      </c>
      <c r="D151" s="67" t="str">
        <f ca="1">IF(B151="","",OFFSET(List1!K$11,tisk!A150,0))</f>
        <v>Zpracování projektové dokumentace - lokalita Pod Lískovcem</v>
      </c>
      <c r="E151" s="160">
        <f ca="1">IF(B151="","",OFFSET(List1!N$11,tisk!A150,0))</f>
        <v>400000</v>
      </c>
      <c r="F151" s="47" t="str">
        <f ca="1">IF(B151="","",OFFSET(List1!O$11,tisk!A150,0))</f>
        <v>1/2020</v>
      </c>
      <c r="G151" s="159">
        <f ca="1">IF(B151="","",OFFSET(List1!Q$11,tisk!A150,0))</f>
        <v>199000</v>
      </c>
      <c r="H151" s="161" t="str">
        <f ca="1">IF(B151="","",OFFSET(List1!R$11,tisk!A150,0))</f>
        <v>31.12.2020</v>
      </c>
      <c r="I151" s="158">
        <f ca="1">IF(B151="","",OFFSET(List1!S$11,tisk!A150,0))</f>
        <v>110</v>
      </c>
      <c r="J151" s="158">
        <f ca="1">IF(B151="","",OFFSET(List1!T$11,tisk!A150,0))</f>
        <v>85</v>
      </c>
      <c r="K151" s="158">
        <f ca="1">IF(B151="","",OFFSET(List1!U$11,tisk!A150,0))</f>
        <v>100</v>
      </c>
      <c r="L151" s="158">
        <f ca="1">IF(B151="","",OFFSET(List1!V$11,tisk!A150,0))</f>
        <v>295</v>
      </c>
      <c r="M151" s="159">
        <f ca="1">IF($B151="","",OFFSET(List1!W$11,tisk!$A150,0))</f>
        <v>0</v>
      </c>
      <c r="N151" s="159">
        <f ca="1">IF($B151="","",OFFSET(List1!X$11,tisk!$A150,0))</f>
        <v>199000</v>
      </c>
      <c r="O151" s="159" t="str">
        <f ca="1">IF($B151="","",OFFSET(List1!Y$11,tisk!$A150,0))</f>
        <v>INV</v>
      </c>
      <c r="P151" s="159" t="str">
        <f ca="1">IF($B151="","",OFFSET(List1!Z$11,tisk!$A150,0))</f>
        <v>NE</v>
      </c>
    </row>
    <row r="152" spans="1:16" s="2" customFormat="1" ht="86.4" x14ac:dyDescent="0.3">
      <c r="A152" s="50"/>
      <c r="B152" s="158"/>
      <c r="C152" s="3" t="str">
        <f ca="1">IF(B151="","",CONCATENATE("Okres ",OFFSET(List1!G$11,tisk!A150,0),"
","Právní forma","
",OFFSET(List1!H$11,tisk!A150,0),"
","IČO ",OFFSET(List1!I$11,tisk!A150,0),"
 ","B.Ú. ",OFFSET(List1!J$11,tisk!A150,0)))</f>
        <v>Okres Olomouc
Právní forma
Obec, městská část hlavního města Prahy
IČO 60799692
 B.Ú. 94-8114811/0710</v>
      </c>
      <c r="D152" s="5" t="str">
        <f ca="1">IF(B151="","",OFFSET(List1!L$11,tisk!A150,0))</f>
        <v>Předmětem projektové žádosti je vypracování projektové dokumentace na výstavbu ZTV - inženýrských sítí, komunikace a zpracování parcelace pozemků.</v>
      </c>
      <c r="E152" s="160"/>
      <c r="F152" s="46"/>
      <c r="G152" s="159"/>
      <c r="H152" s="161"/>
      <c r="I152" s="158"/>
      <c r="J152" s="158"/>
      <c r="K152" s="158"/>
      <c r="L152" s="158"/>
      <c r="M152" s="159"/>
      <c r="N152" s="159"/>
      <c r="O152" s="159"/>
      <c r="P152" s="159"/>
    </row>
    <row r="153" spans="1:16" s="2" customFormat="1" ht="43.2" x14ac:dyDescent="0.3">
      <c r="A153" s="50">
        <f>ROW()/3-1</f>
        <v>50</v>
      </c>
      <c r="B153" s="158"/>
      <c r="C153" s="3"/>
      <c r="D153" s="5" t="str">
        <f ca="1">IF(B151="","",CONCATENATE("Dotace bude použita na:",OFFSET(List1!M$11,tisk!A150,0)))</f>
        <v>Dotace bude použita na:Projektová dokumentace (DÚR, DSP, DPS, inženýrská činnost).</v>
      </c>
      <c r="E153" s="160"/>
      <c r="F153" s="47" t="str">
        <f ca="1">IF(B151="","",OFFSET(List1!P$11,tisk!A150,0))</f>
        <v>12/2020</v>
      </c>
      <c r="G153" s="159"/>
      <c r="H153" s="161"/>
      <c r="I153" s="158"/>
      <c r="J153" s="158"/>
      <c r="K153" s="158"/>
      <c r="L153" s="158"/>
      <c r="M153" s="159"/>
      <c r="N153" s="159"/>
      <c r="O153" s="159"/>
      <c r="P153" s="159"/>
    </row>
    <row r="154" spans="1:16" s="2" customFormat="1" ht="57.6" x14ac:dyDescent="0.3">
      <c r="A154" s="50"/>
      <c r="B154" s="158">
        <v>51</v>
      </c>
      <c r="C154" s="3" t="str">
        <f ca="1">IF(B154="","",CONCATENATE(OFFSET(List1!C$11,tisk!A153,0),"
",OFFSET(List1!D$11,tisk!A153,0),"
",OFFSET(List1!E$11,tisk!A153,0),"
",OFFSET(List1!F$11,tisk!A153,0)))</f>
        <v>Obec Malé Hradisko
Malé Hradisko 60
Malé Hradisko
79849</v>
      </c>
      <c r="D154" s="67" t="str">
        <f ca="1">IF(B154="","",OFFSET(List1!K$11,tisk!A153,0))</f>
        <v>Projekt pro rekonstrukci OÚ Malé Hradisko</v>
      </c>
      <c r="E154" s="160">
        <f ca="1">IF(B154="","",OFFSET(List1!N$11,tisk!A153,0))</f>
        <v>220000</v>
      </c>
      <c r="F154" s="47" t="str">
        <f ca="1">IF(B154="","",OFFSET(List1!O$11,tisk!A153,0))</f>
        <v>1/2020</v>
      </c>
      <c r="G154" s="159">
        <f ca="1">IF(B154="","",OFFSET(List1!Q$11,tisk!A153,0))</f>
        <v>110000</v>
      </c>
      <c r="H154" s="161" t="str">
        <f ca="1">IF(B154="","",OFFSET(List1!R$11,tisk!A153,0))</f>
        <v>31.12.2020</v>
      </c>
      <c r="I154" s="158">
        <f ca="1">IF(B154="","",OFFSET(List1!S$11,tisk!A153,0))</f>
        <v>70</v>
      </c>
      <c r="J154" s="158">
        <f ca="1">IF(B154="","",OFFSET(List1!T$11,tisk!A153,0))</f>
        <v>120</v>
      </c>
      <c r="K154" s="158">
        <f ca="1">IF(B154="","",OFFSET(List1!U$11,tisk!A153,0))</f>
        <v>100</v>
      </c>
      <c r="L154" s="158">
        <f ca="1">IF(B154="","",OFFSET(List1!V$11,tisk!A153,0))</f>
        <v>290</v>
      </c>
      <c r="M154" s="159">
        <f ca="1">IF($B154="","",OFFSET(List1!W$11,tisk!$A153,0))</f>
        <v>0</v>
      </c>
      <c r="N154" s="159">
        <f ca="1">IF($B154="","",OFFSET(List1!X$11,tisk!$A153,0))</f>
        <v>110000</v>
      </c>
      <c r="O154" s="159" t="str">
        <f ca="1">IF($B154="","",OFFSET(List1!Y$11,tisk!$A153,0))</f>
        <v>INV</v>
      </c>
      <c r="P154" s="159" t="str">
        <f ca="1">IF($B154="","",OFFSET(List1!Z$11,tisk!$A153,0))</f>
        <v>NE</v>
      </c>
    </row>
    <row r="155" spans="1:16" s="2" customFormat="1" ht="86.4" x14ac:dyDescent="0.3">
      <c r="A155" s="50"/>
      <c r="B155" s="158"/>
      <c r="C155" s="3" t="str">
        <f ca="1">IF(B154="","",CONCATENATE("Okres ",OFFSET(List1!G$11,tisk!A153,0),"
","Právní forma","
",OFFSET(List1!H$11,tisk!A153,0),"
","IČO ",OFFSET(List1!I$11,tisk!A153,0),"
 ","B.Ú. ",OFFSET(List1!J$11,tisk!A153,0)))</f>
        <v>Okres Prostějov
Právní forma
Obec, městská část hlavního města Prahy
IČO 00288454
 B.Ú. 135644292/0300</v>
      </c>
      <c r="D155" s="5" t="str">
        <f ca="1">IF(B154="","",OFFSET(List1!L$11,tisk!A153,0))</f>
        <v>Vypracování projektové dokumentace na rekonstrukci obecního úřadu v obci Malé Hradisko.</v>
      </c>
      <c r="E155" s="160"/>
      <c r="F155" s="46"/>
      <c r="G155" s="159"/>
      <c r="H155" s="161"/>
      <c r="I155" s="158"/>
      <c r="J155" s="158"/>
      <c r="K155" s="158"/>
      <c r="L155" s="158"/>
      <c r="M155" s="159"/>
      <c r="N155" s="159"/>
      <c r="O155" s="159"/>
      <c r="P155" s="159"/>
    </row>
    <row r="156" spans="1:16" s="2" customFormat="1" ht="43.2" x14ac:dyDescent="0.3">
      <c r="A156" s="50">
        <f>ROW()/3-1</f>
        <v>51</v>
      </c>
      <c r="B156" s="158"/>
      <c r="C156" s="3"/>
      <c r="D156" s="5" t="str">
        <f ca="1">IF(B154="","",CONCATENATE("Dotace bude použita na:",OFFSET(List1!M$11,tisk!A153,0)))</f>
        <v>Dotace bude použita na:Kompletní projektová realizační dokumentace vč. studie.</v>
      </c>
      <c r="E156" s="160"/>
      <c r="F156" s="47" t="str">
        <f ca="1">IF(B154="","",OFFSET(List1!P$11,tisk!A153,0))</f>
        <v>12/2020</v>
      </c>
      <c r="G156" s="159"/>
      <c r="H156" s="161"/>
      <c r="I156" s="158"/>
      <c r="J156" s="158"/>
      <c r="K156" s="158"/>
      <c r="L156" s="158"/>
      <c r="M156" s="159"/>
      <c r="N156" s="159"/>
      <c r="O156" s="159"/>
      <c r="P156" s="159"/>
    </row>
    <row r="157" spans="1:16" s="2" customFormat="1" ht="57.6" x14ac:dyDescent="0.3">
      <c r="A157" s="50"/>
      <c r="B157" s="158">
        <v>52</v>
      </c>
      <c r="C157" s="3" t="str">
        <f ca="1">IF(B157="","",CONCATENATE(OFFSET(List1!C$11,tisk!A156,0),"
",OFFSET(List1!D$11,tisk!A156,0),"
",OFFSET(List1!E$11,tisk!A156,0),"
",OFFSET(List1!F$11,tisk!A156,0)))</f>
        <v>Obec Křtomil
Křtomil 60
Křtomil
75114</v>
      </c>
      <c r="D157" s="67" t="str">
        <f ca="1">IF(B157="","",OFFSET(List1!K$11,tisk!A156,0))</f>
        <v>Zpracování projektové dokumentace pro lokalitu Béčina</v>
      </c>
      <c r="E157" s="160">
        <f ca="1">IF(B157="","",OFFSET(List1!N$11,tisk!A156,0))</f>
        <v>359000</v>
      </c>
      <c r="F157" s="47" t="str">
        <f ca="1">IF(B157="","",OFFSET(List1!O$11,tisk!A156,0))</f>
        <v>1/2020</v>
      </c>
      <c r="G157" s="159">
        <f ca="1">IF(B157="","",OFFSET(List1!Q$11,tisk!A156,0))</f>
        <v>179500</v>
      </c>
      <c r="H157" s="161" t="str">
        <f ca="1">IF(B157="","",OFFSET(List1!R$11,tisk!A156,0))</f>
        <v>31.12.2020</v>
      </c>
      <c r="I157" s="158">
        <f ca="1">IF(B157="","",OFFSET(List1!S$11,tisk!A156,0))</f>
        <v>70</v>
      </c>
      <c r="J157" s="158">
        <f ca="1">IF(B157="","",OFFSET(List1!T$11,tisk!A156,0))</f>
        <v>115</v>
      </c>
      <c r="K157" s="158">
        <f ca="1">IF(B157="","",OFFSET(List1!U$11,tisk!A156,0))</f>
        <v>100</v>
      </c>
      <c r="L157" s="158">
        <f ca="1">IF(B157="","",OFFSET(List1!V$11,tisk!A156,0))</f>
        <v>285</v>
      </c>
      <c r="M157" s="159">
        <f ca="1">IF($B157="","",OFFSET(List1!W$11,tisk!$A156,0))</f>
        <v>0</v>
      </c>
      <c r="N157" s="159">
        <f ca="1">IF($B157="","",OFFSET(List1!X$11,tisk!$A156,0))</f>
        <v>179500</v>
      </c>
      <c r="O157" s="159" t="str">
        <f ca="1">IF($B157="","",OFFSET(List1!Y$11,tisk!$A156,0))</f>
        <v>INV</v>
      </c>
      <c r="P157" s="159" t="str">
        <f ca="1">IF($B157="","",OFFSET(List1!Z$11,tisk!$A156,0))</f>
        <v>ANO</v>
      </c>
    </row>
    <row r="158" spans="1:16" s="2" customFormat="1" ht="86.4" x14ac:dyDescent="0.3">
      <c r="A158" s="50"/>
      <c r="B158" s="158"/>
      <c r="C158" s="3" t="str">
        <f ca="1">IF(B157="","",CONCATENATE("Okres ",OFFSET(List1!G$11,tisk!A156,0),"
","Právní forma","
",OFFSET(List1!H$11,tisk!A156,0),"
","IČO ",OFFSET(List1!I$11,tisk!A156,0),"
 ","B.Ú. ",OFFSET(List1!J$11,tisk!A156,0)))</f>
        <v>Okres Přerov
Právní forma
Obec, městská část hlavního města Prahy
IČO 00636312
 B.Ú. 1883127359/0800</v>
      </c>
      <c r="D158" s="5" t="str">
        <f ca="1">IF(B157="","",OFFSET(List1!L$11,tisk!A156,0))</f>
        <v>Zpracování projektové dokumentace  vč. inženýrské činnosti  pro výstavbu rodinných domů v obci Křtomil.</v>
      </c>
      <c r="E158" s="160"/>
      <c r="F158" s="46"/>
      <c r="G158" s="159"/>
      <c r="H158" s="161"/>
      <c r="I158" s="158"/>
      <c r="J158" s="158"/>
      <c r="K158" s="158"/>
      <c r="L158" s="158"/>
      <c r="M158" s="159"/>
      <c r="N158" s="159"/>
      <c r="O158" s="159"/>
      <c r="P158" s="159"/>
    </row>
    <row r="159" spans="1:16" s="2" customFormat="1" ht="72" x14ac:dyDescent="0.3">
      <c r="A159" s="50">
        <f>ROW()/3-1</f>
        <v>52</v>
      </c>
      <c r="B159" s="158"/>
      <c r="C159" s="3"/>
      <c r="D159" s="5" t="str">
        <f ca="1">IF(B157="","",CONCATENATE("Dotace bude použita na:",OFFSET(List1!M$11,tisk!A156,0)))</f>
        <v>Dotace bude použita na:Projektová dokumentace vč. inženýrské činnosti ve stupni společná dokumentace územního rozhodnutí a stavebního povolení, vč. položkových rozpočtů a výkazů výměr.</v>
      </c>
      <c r="E159" s="160"/>
      <c r="F159" s="47" t="str">
        <f ca="1">IF(B157="","",OFFSET(List1!P$11,tisk!A156,0))</f>
        <v>12/2020</v>
      </c>
      <c r="G159" s="159"/>
      <c r="H159" s="161"/>
      <c r="I159" s="158"/>
      <c r="J159" s="158"/>
      <c r="K159" s="158"/>
      <c r="L159" s="158"/>
      <c r="M159" s="159"/>
      <c r="N159" s="159"/>
      <c r="O159" s="159"/>
      <c r="P159" s="159"/>
    </row>
    <row r="160" spans="1:16" s="2" customFormat="1" ht="57.6" x14ac:dyDescent="0.3">
      <c r="A160" s="50"/>
      <c r="B160" s="158">
        <v>53</v>
      </c>
      <c r="C160" s="3" t="str">
        <f ca="1">IF(B160="","",CONCATENATE(OFFSET(List1!C$11,tisk!A159,0),"
",OFFSET(List1!D$11,tisk!A159,0),"
",OFFSET(List1!E$11,tisk!A159,0),"
",OFFSET(List1!F$11,tisk!A159,0)))</f>
        <v>Obec Líšnice
Líšnice 39
Líšnice
789 85</v>
      </c>
      <c r="D160" s="67" t="str">
        <f ca="1">IF(B160="","",OFFSET(List1!K$11,tisk!A159,0))</f>
        <v>Projektová dokumentace a inženýrská činnost na akci – Výstavba inženýrských sítí U Kříže</v>
      </c>
      <c r="E160" s="160">
        <f ca="1">IF(B160="","",OFFSET(List1!N$11,tisk!A159,0))</f>
        <v>600000</v>
      </c>
      <c r="F160" s="47" t="str">
        <f ca="1">IF(B160="","",OFFSET(List1!O$11,tisk!A159,0))</f>
        <v>1/2020</v>
      </c>
      <c r="G160" s="159">
        <f ca="1">IF(B160="","",OFFSET(List1!Q$11,tisk!A159,0))</f>
        <v>300000</v>
      </c>
      <c r="H160" s="161" t="str">
        <f ca="1">IF(B160="","",OFFSET(List1!R$11,tisk!A159,0))</f>
        <v>31.12.2020</v>
      </c>
      <c r="I160" s="158">
        <f ca="1">IF(B160="","",OFFSET(List1!S$11,tisk!A159,0))</f>
        <v>50</v>
      </c>
      <c r="J160" s="158">
        <f ca="1">IF(B160="","",OFFSET(List1!T$11,tisk!A159,0))</f>
        <v>115</v>
      </c>
      <c r="K160" s="158">
        <f ca="1">IF(B160="","",OFFSET(List1!U$11,tisk!A159,0))</f>
        <v>100</v>
      </c>
      <c r="L160" s="158">
        <f ca="1">IF(B160="","",OFFSET(List1!V$11,tisk!A159,0))</f>
        <v>265</v>
      </c>
      <c r="M160" s="159">
        <f ca="1">IF($B160="","",OFFSET(List1!W$11,tisk!$A159,0))</f>
        <v>0</v>
      </c>
      <c r="N160" s="159">
        <f ca="1">IF($B160="","",OFFSET(List1!X$11,tisk!$A159,0))</f>
        <v>300000</v>
      </c>
      <c r="O160" s="159" t="str">
        <f ca="1">IF($B160="","",OFFSET(List1!Y$11,tisk!$A159,0))</f>
        <v>INV</v>
      </c>
      <c r="P160" s="159" t="str">
        <f ca="1">IF($B160="","",OFFSET(List1!Z$11,tisk!$A159,0))</f>
        <v>ANO</v>
      </c>
    </row>
    <row r="161" spans="1:16" s="2" customFormat="1" ht="86.4" x14ac:dyDescent="0.3">
      <c r="A161" s="50"/>
      <c r="B161" s="158"/>
      <c r="C161" s="3" t="str">
        <f ca="1">IF(B160="","",CONCATENATE("Okres ",OFFSET(List1!G$11,tisk!A159,0),"
","Právní forma","
",OFFSET(List1!H$11,tisk!A159,0),"
","IČO ",OFFSET(List1!I$11,tisk!A159,0),"
 ","B.Ú. ",OFFSET(List1!J$11,tisk!A159,0)))</f>
        <v>Okres Šumperk
Právní forma
Obec, městská část hlavního města Prahy
IČO 00636002
 B.Ú. 19026841/0100</v>
      </c>
      <c r="D161" s="5" t="str">
        <f ca="1">IF(B160="","",OFFSET(List1!L$11,tisk!A159,0))</f>
        <v>Obec Líšnice má záměr zbudovat 26 parcel pro výstavbu rodinných domů. Pro výstavbu je třeba pořídit „Projektová dokumentace a inženýrská činnost na akci – Výstavba inženýrských sítí U Kříže“</v>
      </c>
      <c r="E161" s="160"/>
      <c r="F161" s="46"/>
      <c r="G161" s="159"/>
      <c r="H161" s="161"/>
      <c r="I161" s="158"/>
      <c r="J161" s="158"/>
      <c r="K161" s="158"/>
      <c r="L161" s="158"/>
      <c r="M161" s="159"/>
      <c r="N161" s="159"/>
      <c r="O161" s="159"/>
      <c r="P161" s="159"/>
    </row>
    <row r="162" spans="1:16" s="2" customFormat="1" ht="57.6" x14ac:dyDescent="0.3">
      <c r="A162" s="50">
        <f>ROW()/3-1</f>
        <v>53</v>
      </c>
      <c r="B162" s="158"/>
      <c r="C162" s="3"/>
      <c r="D162" s="5" t="str">
        <f ca="1">IF(B160="","",CONCATENATE("Dotace bude použita na:",OFFSET(List1!M$11,tisk!A159,0)))</f>
        <v>Dotace bude použita na:Pořízení „Projektová dokumentace a inženýrská činnost na akci – Výstavba inženýrských sítí U Kříže“.</v>
      </c>
      <c r="E162" s="160"/>
      <c r="F162" s="47" t="str">
        <f ca="1">IF(B160="","",OFFSET(List1!P$11,tisk!A159,0))</f>
        <v>12/2020</v>
      </c>
      <c r="G162" s="159"/>
      <c r="H162" s="161"/>
      <c r="I162" s="158"/>
      <c r="J162" s="158"/>
      <c r="K162" s="158"/>
      <c r="L162" s="158"/>
      <c r="M162" s="159"/>
      <c r="N162" s="159"/>
      <c r="O162" s="159"/>
      <c r="P162" s="159"/>
    </row>
    <row r="163" spans="1:16" s="2" customFormat="1" x14ac:dyDescent="0.3">
      <c r="A163" s="50"/>
      <c r="B163" s="158" t="str">
        <f ca="1">IF(OFFSET(List1!B$11,tisk!A162,0)&gt;0,OFFSET(List1!B$11,tisk!A162,0),"")</f>
        <v/>
      </c>
      <c r="C163" s="3" t="str">
        <f ca="1">IF(B163="","",CONCATENATE(OFFSET(List1!C$11,tisk!A162,0),"
",OFFSET(List1!D$11,tisk!A162,0),"
",OFFSET(List1!E$11,tisk!A162,0),"
",OFFSET(List1!F$11,tisk!A162,0)))</f>
        <v/>
      </c>
      <c r="D163" s="67" t="str">
        <f ca="1">IF(B163="","",OFFSET(List1!K$11,tisk!A162,0))</f>
        <v/>
      </c>
      <c r="E163" s="160" t="str">
        <f ca="1">IF(B163="","",OFFSET(List1!N$11,tisk!A162,0))</f>
        <v/>
      </c>
      <c r="F163" s="47" t="str">
        <f ca="1">IF(B163="","",OFFSET(List1!O$11,tisk!A162,0))</f>
        <v/>
      </c>
      <c r="G163" s="159" t="str">
        <f ca="1">IF(B163="","",OFFSET(List1!Q$11,tisk!A162,0))</f>
        <v/>
      </c>
      <c r="H163" s="161" t="str">
        <f ca="1">IF(B163="","",OFFSET(List1!R$11,tisk!A162,0))</f>
        <v/>
      </c>
      <c r="I163" s="158" t="str">
        <f ca="1">IF(B163="","",OFFSET(List1!S$11,tisk!A162,0))</f>
        <v/>
      </c>
      <c r="J163" s="158" t="str">
        <f ca="1">IF(B163="","",OFFSET(List1!T$11,tisk!A162,0))</f>
        <v/>
      </c>
      <c r="K163" s="158" t="str">
        <f ca="1">IF(B163="","",OFFSET(List1!U$11,tisk!A162,0))</f>
        <v/>
      </c>
      <c r="L163" s="158" t="str">
        <f ca="1">IF(B163="","",OFFSET(List1!V$11,tisk!A162,0))</f>
        <v/>
      </c>
      <c r="M163" s="159" t="str">
        <f ca="1">IF(B163="","",OFFSET(List1!W$11,tisk!A162,0))</f>
        <v/>
      </c>
      <c r="N163" s="141"/>
    </row>
    <row r="164" spans="1:16" s="2" customFormat="1" x14ac:dyDescent="0.3">
      <c r="A164" s="50"/>
      <c r="B164" s="158"/>
      <c r="C164" s="3" t="str">
        <f ca="1">IF(B163="","",CONCATENATE("Okres ",OFFSET(List1!G$11,tisk!A162,0),"
","Právní forma","
",OFFSET(List1!H$11,tisk!A162,0),"
","IČO ",OFFSET(List1!I$11,tisk!A162,0),"
 ","B.Ú. ",OFFSET(List1!J$11,tisk!A162,0)))</f>
        <v/>
      </c>
      <c r="D164" s="5" t="str">
        <f ca="1">IF(B163="","",OFFSET(List1!L$11,tisk!A162,0))</f>
        <v/>
      </c>
      <c r="E164" s="160"/>
      <c r="F164" s="46"/>
      <c r="G164" s="159"/>
      <c r="H164" s="161"/>
      <c r="I164" s="158"/>
      <c r="J164" s="158"/>
      <c r="K164" s="158"/>
      <c r="L164" s="158"/>
      <c r="M164" s="159"/>
      <c r="N164" s="141"/>
    </row>
    <row r="165" spans="1:16" s="2" customFormat="1" x14ac:dyDescent="0.3">
      <c r="A165" s="50">
        <f>ROW()/3-1</f>
        <v>54</v>
      </c>
      <c r="B165" s="158"/>
      <c r="C165" s="3" t="str">
        <f ca="1">IF(B163="","",CONCATENATE("Zástupce","
",OFFSET(List1!#REF!,tisk!A162,0)))</f>
        <v/>
      </c>
      <c r="D165" s="5" t="str">
        <f ca="1">IF(B163="","",CONCATENATE("Dotace bude použita na:",OFFSET(List1!M$11,tisk!A162,0)))</f>
        <v/>
      </c>
      <c r="E165" s="160"/>
      <c r="F165" s="47" t="str">
        <f ca="1">IF(B163="","",OFFSET(List1!P$11,tisk!A162,0))</f>
        <v/>
      </c>
      <c r="G165" s="159"/>
      <c r="H165" s="161"/>
      <c r="I165" s="158"/>
      <c r="J165" s="158"/>
      <c r="K165" s="158"/>
      <c r="L165" s="158"/>
      <c r="M165" s="159"/>
      <c r="N165" s="141"/>
    </row>
    <row r="166" spans="1:16" s="2" customFormat="1" x14ac:dyDescent="0.3">
      <c r="A166" s="51"/>
      <c r="C166" s="3"/>
      <c r="D166" s="5"/>
      <c r="E166" s="9"/>
      <c r="F166" s="48"/>
      <c r="G166" s="7"/>
      <c r="M166" s="7"/>
      <c r="N166" s="7"/>
    </row>
    <row r="167" spans="1:16" s="2" customFormat="1" x14ac:dyDescent="0.3">
      <c r="A167" s="51"/>
      <c r="C167" s="3"/>
      <c r="D167" s="5"/>
      <c r="E167" s="9"/>
      <c r="F167" s="48"/>
      <c r="G167" s="7"/>
      <c r="M167" s="7"/>
      <c r="N167" s="7"/>
    </row>
    <row r="168" spans="1:16" s="2" customFormat="1" x14ac:dyDescent="0.3">
      <c r="A168" s="51"/>
      <c r="C168" s="3"/>
      <c r="D168" s="5"/>
      <c r="E168" s="9"/>
      <c r="F168" s="48"/>
      <c r="G168" s="7"/>
      <c r="M168" s="7"/>
      <c r="N168" s="7"/>
    </row>
    <row r="169" spans="1:16" s="2" customFormat="1" x14ac:dyDescent="0.3">
      <c r="A169" s="51"/>
      <c r="C169" s="3"/>
      <c r="D169" s="5"/>
      <c r="E169" s="9"/>
      <c r="F169" s="48"/>
      <c r="G169" s="7"/>
      <c r="M169" s="7"/>
      <c r="N169" s="7"/>
    </row>
    <row r="170" spans="1:16" s="2" customFormat="1" x14ac:dyDescent="0.3">
      <c r="A170" s="51"/>
      <c r="C170" s="3"/>
      <c r="D170" s="5"/>
      <c r="E170" s="9"/>
      <c r="F170" s="48"/>
      <c r="G170" s="7"/>
      <c r="M170" s="7"/>
      <c r="N170" s="7"/>
    </row>
    <row r="171" spans="1:16" s="2" customFormat="1" x14ac:dyDescent="0.3">
      <c r="A171" s="51"/>
      <c r="C171" s="3"/>
      <c r="D171" s="5"/>
      <c r="E171" s="9"/>
      <c r="F171" s="48"/>
      <c r="G171" s="7"/>
      <c r="M171" s="7"/>
      <c r="N171" s="7"/>
    </row>
    <row r="172" spans="1:16" s="2" customFormat="1" x14ac:dyDescent="0.3">
      <c r="A172" s="51"/>
      <c r="C172" s="3"/>
      <c r="D172" s="5"/>
      <c r="E172" s="9"/>
      <c r="F172" s="48"/>
      <c r="G172" s="7"/>
      <c r="M172" s="7"/>
      <c r="N172" s="7"/>
    </row>
    <row r="173" spans="1:16" s="2" customFormat="1" x14ac:dyDescent="0.3">
      <c r="A173" s="51"/>
      <c r="C173" s="3"/>
      <c r="D173" s="5"/>
      <c r="E173" s="9"/>
      <c r="F173" s="48"/>
      <c r="G173" s="7"/>
      <c r="M173" s="7"/>
      <c r="N173" s="7"/>
    </row>
    <row r="174" spans="1:16" s="2" customFormat="1" x14ac:dyDescent="0.3">
      <c r="A174" s="51"/>
      <c r="C174" s="3"/>
      <c r="D174" s="5"/>
      <c r="E174" s="9"/>
      <c r="F174" s="48"/>
      <c r="G174" s="7"/>
      <c r="M174" s="7"/>
      <c r="N174" s="7"/>
    </row>
    <row r="175" spans="1:16" s="2" customFormat="1" x14ac:dyDescent="0.3">
      <c r="A175" s="51"/>
      <c r="C175" s="3"/>
      <c r="D175" s="5"/>
      <c r="E175" s="9"/>
      <c r="F175" s="48"/>
      <c r="G175" s="7"/>
      <c r="M175" s="7"/>
      <c r="N175" s="7"/>
    </row>
    <row r="176" spans="1:16" s="2" customFormat="1" x14ac:dyDescent="0.3">
      <c r="A176" s="51"/>
      <c r="C176" s="3"/>
      <c r="D176" s="5"/>
      <c r="E176" s="9"/>
      <c r="F176" s="48"/>
      <c r="G176" s="7"/>
      <c r="M176" s="7"/>
      <c r="N176" s="7"/>
    </row>
    <row r="177" spans="3:14" x14ac:dyDescent="0.3">
      <c r="C177" s="3"/>
      <c r="D177" s="5"/>
      <c r="E177" s="9"/>
      <c r="F177" s="48"/>
      <c r="G177" s="7"/>
      <c r="H177" s="2"/>
      <c r="I177" s="2"/>
      <c r="J177" s="2"/>
      <c r="K177" s="2"/>
      <c r="L177" s="2"/>
      <c r="M177" s="7"/>
      <c r="N177" s="7"/>
    </row>
    <row r="178" spans="3:14" x14ac:dyDescent="0.3">
      <c r="C178" s="3"/>
      <c r="D178" s="5"/>
      <c r="E178" s="9"/>
      <c r="F178" s="48"/>
      <c r="G178" s="7"/>
      <c r="H178" s="2"/>
      <c r="I178" s="2"/>
      <c r="J178" s="2"/>
      <c r="K178" s="2"/>
      <c r="L178" s="2"/>
      <c r="M178" s="7"/>
      <c r="N178" s="7"/>
    </row>
    <row r="179" spans="3:14" x14ac:dyDescent="0.3">
      <c r="C179" s="3"/>
      <c r="D179" s="5"/>
      <c r="E179" s="9"/>
      <c r="F179" s="48"/>
      <c r="G179" s="7"/>
      <c r="H179" s="2"/>
      <c r="I179" s="2"/>
      <c r="J179" s="2"/>
      <c r="K179" s="2"/>
      <c r="L179" s="2"/>
      <c r="M179" s="7"/>
      <c r="N179" s="7"/>
    </row>
    <row r="180" spans="3:14" x14ac:dyDescent="0.3">
      <c r="C180" s="3"/>
      <c r="D180" s="5"/>
      <c r="E180" s="9"/>
      <c r="F180" s="48"/>
      <c r="G180" s="7"/>
      <c r="H180" s="2"/>
      <c r="I180" s="2"/>
      <c r="J180" s="2"/>
      <c r="K180" s="2"/>
      <c r="L180" s="2"/>
      <c r="M180" s="7"/>
      <c r="N180" s="7"/>
    </row>
    <row r="181" spans="3:14" x14ac:dyDescent="0.3">
      <c r="C181" s="3"/>
      <c r="D181" s="5"/>
      <c r="E181" s="9"/>
      <c r="F181" s="48"/>
      <c r="G181" s="7"/>
      <c r="H181" s="2"/>
      <c r="I181" s="2"/>
      <c r="J181" s="2"/>
      <c r="K181" s="2"/>
      <c r="L181" s="2"/>
      <c r="M181" s="7"/>
      <c r="N181" s="7"/>
    </row>
    <row r="182" spans="3:14" x14ac:dyDescent="0.3">
      <c r="C182" s="3"/>
      <c r="D182" s="5"/>
      <c r="E182" s="9"/>
      <c r="F182" s="48"/>
      <c r="G182" s="7"/>
      <c r="H182" s="2"/>
      <c r="I182" s="2"/>
      <c r="J182" s="2"/>
      <c r="K182" s="2"/>
      <c r="L182" s="2"/>
      <c r="M182" s="7"/>
      <c r="N182" s="7"/>
    </row>
    <row r="183" spans="3:14" x14ac:dyDescent="0.3">
      <c r="C183" s="3"/>
      <c r="D183" s="5"/>
      <c r="E183" s="9"/>
      <c r="F183" s="48"/>
      <c r="G183" s="7"/>
      <c r="H183" s="2"/>
      <c r="I183" s="2"/>
      <c r="J183" s="2"/>
      <c r="K183" s="2"/>
      <c r="L183" s="2"/>
      <c r="M183" s="7"/>
      <c r="N183" s="7"/>
    </row>
    <row r="184" spans="3:14" x14ac:dyDescent="0.3">
      <c r="C184" s="3"/>
      <c r="D184" s="5"/>
      <c r="E184" s="9"/>
      <c r="F184" s="48"/>
      <c r="G184" s="7"/>
      <c r="H184" s="2"/>
      <c r="I184" s="2"/>
      <c r="J184" s="2"/>
      <c r="K184" s="2"/>
      <c r="L184" s="2"/>
      <c r="M184" s="7"/>
      <c r="N184" s="7"/>
    </row>
  </sheetData>
  <mergeCells count="653">
    <mergeCell ref="N94:N96"/>
    <mergeCell ref="N97:N99"/>
    <mergeCell ref="N151:N153"/>
    <mergeCell ref="N154:N156"/>
    <mergeCell ref="N157:N159"/>
    <mergeCell ref="N160:N162"/>
    <mergeCell ref="N100:N102"/>
    <mergeCell ref="N103:N105"/>
    <mergeCell ref="N106:N108"/>
    <mergeCell ref="N109:N111"/>
    <mergeCell ref="N112:N114"/>
    <mergeCell ref="N115:N117"/>
    <mergeCell ref="N118:N120"/>
    <mergeCell ref="N121:N123"/>
    <mergeCell ref="N124:N126"/>
    <mergeCell ref="N127:N129"/>
    <mergeCell ref="N130:N132"/>
    <mergeCell ref="N133:N135"/>
    <mergeCell ref="N136:N138"/>
    <mergeCell ref="N139:N141"/>
    <mergeCell ref="N142:N144"/>
    <mergeCell ref="N145:N147"/>
    <mergeCell ref="N148:N150"/>
    <mergeCell ref="N67:N69"/>
    <mergeCell ref="N70:N72"/>
    <mergeCell ref="N73:N75"/>
    <mergeCell ref="N76:N78"/>
    <mergeCell ref="N79:N81"/>
    <mergeCell ref="N82:N84"/>
    <mergeCell ref="N85:N87"/>
    <mergeCell ref="N88:N90"/>
    <mergeCell ref="N91:N93"/>
    <mergeCell ref="N46:N48"/>
    <mergeCell ref="M22:M24"/>
    <mergeCell ref="M46:M48"/>
    <mergeCell ref="N49:N51"/>
    <mergeCell ref="N52:N54"/>
    <mergeCell ref="N55:N57"/>
    <mergeCell ref="N58:N60"/>
    <mergeCell ref="N61:N63"/>
    <mergeCell ref="N64:N66"/>
    <mergeCell ref="M25:M27"/>
    <mergeCell ref="M49:M51"/>
    <mergeCell ref="O151:O153"/>
    <mergeCell ref="P151:P153"/>
    <mergeCell ref="O154:O156"/>
    <mergeCell ref="P154:P156"/>
    <mergeCell ref="O160:O162"/>
    <mergeCell ref="P160:P162"/>
    <mergeCell ref="O157:O159"/>
    <mergeCell ref="P157:P159"/>
    <mergeCell ref="M1:M3"/>
    <mergeCell ref="N1:N3"/>
    <mergeCell ref="N4:N6"/>
    <mergeCell ref="N7:N9"/>
    <mergeCell ref="N10:N12"/>
    <mergeCell ref="N13:N15"/>
    <mergeCell ref="N16:N18"/>
    <mergeCell ref="N19:N21"/>
    <mergeCell ref="N22:N24"/>
    <mergeCell ref="N25:N27"/>
    <mergeCell ref="N28:N30"/>
    <mergeCell ref="N31:N33"/>
    <mergeCell ref="N34:N36"/>
    <mergeCell ref="N37:N39"/>
    <mergeCell ref="N40:N42"/>
    <mergeCell ref="N43:N45"/>
    <mergeCell ref="O136:O138"/>
    <mergeCell ref="P136:P138"/>
    <mergeCell ref="O139:O141"/>
    <mergeCell ref="P139:P141"/>
    <mergeCell ref="O142:O144"/>
    <mergeCell ref="P142:P144"/>
    <mergeCell ref="O145:O147"/>
    <mergeCell ref="P145:P147"/>
    <mergeCell ref="O148:O150"/>
    <mergeCell ref="P148:P150"/>
    <mergeCell ref="O130:O132"/>
    <mergeCell ref="P130:P132"/>
    <mergeCell ref="O121:O123"/>
    <mergeCell ref="P121:P123"/>
    <mergeCell ref="O124:O126"/>
    <mergeCell ref="P124:P126"/>
    <mergeCell ref="O127:O129"/>
    <mergeCell ref="P127:P129"/>
    <mergeCell ref="O133:O135"/>
    <mergeCell ref="P133:P135"/>
    <mergeCell ref="O106:O108"/>
    <mergeCell ref="P106:P108"/>
    <mergeCell ref="O109:O111"/>
    <mergeCell ref="P109:P111"/>
    <mergeCell ref="O112:O114"/>
    <mergeCell ref="P112:P114"/>
    <mergeCell ref="O115:O117"/>
    <mergeCell ref="P115:P117"/>
    <mergeCell ref="O118:O120"/>
    <mergeCell ref="P118:P120"/>
    <mergeCell ref="O91:O93"/>
    <mergeCell ref="P91:P93"/>
    <mergeCell ref="O94:O96"/>
    <mergeCell ref="P94:P96"/>
    <mergeCell ref="O97:O99"/>
    <mergeCell ref="P97:P99"/>
    <mergeCell ref="O100:O102"/>
    <mergeCell ref="P100:P102"/>
    <mergeCell ref="O103:O105"/>
    <mergeCell ref="P103:P105"/>
    <mergeCell ref="O76:O78"/>
    <mergeCell ref="P76:P78"/>
    <mergeCell ref="O79:O81"/>
    <mergeCell ref="P79:P81"/>
    <mergeCell ref="O82:O84"/>
    <mergeCell ref="P82:P84"/>
    <mergeCell ref="O85:O87"/>
    <mergeCell ref="P85:P87"/>
    <mergeCell ref="O88:O90"/>
    <mergeCell ref="P88:P90"/>
    <mergeCell ref="O61:O63"/>
    <mergeCell ref="P61:P63"/>
    <mergeCell ref="O64:O66"/>
    <mergeCell ref="P64:P66"/>
    <mergeCell ref="O67:O69"/>
    <mergeCell ref="P67:P69"/>
    <mergeCell ref="O70:O72"/>
    <mergeCell ref="P70:P72"/>
    <mergeCell ref="O73:O75"/>
    <mergeCell ref="P73:P75"/>
    <mergeCell ref="O46:O48"/>
    <mergeCell ref="P46:P48"/>
    <mergeCell ref="O49:O51"/>
    <mergeCell ref="P49:P51"/>
    <mergeCell ref="O52:O54"/>
    <mergeCell ref="P52:P54"/>
    <mergeCell ref="O55:O57"/>
    <mergeCell ref="P55:P57"/>
    <mergeCell ref="O58:O60"/>
    <mergeCell ref="P58:P60"/>
    <mergeCell ref="O31:O33"/>
    <mergeCell ref="P31:P33"/>
    <mergeCell ref="O34:O36"/>
    <mergeCell ref="P34:P36"/>
    <mergeCell ref="O37:O39"/>
    <mergeCell ref="P37:P39"/>
    <mergeCell ref="O40:O42"/>
    <mergeCell ref="P40:P42"/>
    <mergeCell ref="O43:O45"/>
    <mergeCell ref="P43:P45"/>
    <mergeCell ref="O16:O18"/>
    <mergeCell ref="P16:P18"/>
    <mergeCell ref="O19:O21"/>
    <mergeCell ref="P19:P21"/>
    <mergeCell ref="O22:O24"/>
    <mergeCell ref="P22:P24"/>
    <mergeCell ref="O25:O27"/>
    <mergeCell ref="P25:P27"/>
    <mergeCell ref="O28:O30"/>
    <mergeCell ref="P28:P30"/>
    <mergeCell ref="O1:O3"/>
    <mergeCell ref="P1:P3"/>
    <mergeCell ref="O4:O6"/>
    <mergeCell ref="P4:P6"/>
    <mergeCell ref="O7:O9"/>
    <mergeCell ref="P7:P9"/>
    <mergeCell ref="O10:O12"/>
    <mergeCell ref="P10:P12"/>
    <mergeCell ref="O13:O15"/>
    <mergeCell ref="P13:P15"/>
    <mergeCell ref="K4:K6"/>
    <mergeCell ref="L4:L6"/>
    <mergeCell ref="M4:M6"/>
    <mergeCell ref="B7:B9"/>
    <mergeCell ref="E7:E9"/>
    <mergeCell ref="G7:G9"/>
    <mergeCell ref="H7:H9"/>
    <mergeCell ref="I7:I9"/>
    <mergeCell ref="J7:J9"/>
    <mergeCell ref="K7:K9"/>
    <mergeCell ref="B4:B6"/>
    <mergeCell ref="E4:E6"/>
    <mergeCell ref="G4:G6"/>
    <mergeCell ref="H4:H6"/>
    <mergeCell ref="I4:I6"/>
    <mergeCell ref="J4:J6"/>
    <mergeCell ref="L7:L9"/>
    <mergeCell ref="M7:M9"/>
    <mergeCell ref="B10:B12"/>
    <mergeCell ref="E10:E12"/>
    <mergeCell ref="G10:G12"/>
    <mergeCell ref="H10:H12"/>
    <mergeCell ref="I10:I12"/>
    <mergeCell ref="J10:J12"/>
    <mergeCell ref="K10:K12"/>
    <mergeCell ref="L10:L12"/>
    <mergeCell ref="M10:M12"/>
    <mergeCell ref="B13:B15"/>
    <mergeCell ref="E13:E15"/>
    <mergeCell ref="G13:G15"/>
    <mergeCell ref="H13:H15"/>
    <mergeCell ref="I13:I15"/>
    <mergeCell ref="J13:J15"/>
    <mergeCell ref="K13:K15"/>
    <mergeCell ref="L13:L15"/>
    <mergeCell ref="M13:M15"/>
    <mergeCell ref="K16:K18"/>
    <mergeCell ref="L16:L18"/>
    <mergeCell ref="M16:M18"/>
    <mergeCell ref="B19:B21"/>
    <mergeCell ref="E19:E21"/>
    <mergeCell ref="G19:G21"/>
    <mergeCell ref="H19:H21"/>
    <mergeCell ref="I19:I21"/>
    <mergeCell ref="J19:J21"/>
    <mergeCell ref="K19:K21"/>
    <mergeCell ref="B16:B18"/>
    <mergeCell ref="E16:E18"/>
    <mergeCell ref="G16:G18"/>
    <mergeCell ref="H16:H18"/>
    <mergeCell ref="I16:I18"/>
    <mergeCell ref="J16:J18"/>
    <mergeCell ref="L19:L21"/>
    <mergeCell ref="M19:M21"/>
    <mergeCell ref="B22:B24"/>
    <mergeCell ref="E22:E24"/>
    <mergeCell ref="G22:G24"/>
    <mergeCell ref="H22:H24"/>
    <mergeCell ref="I22:I24"/>
    <mergeCell ref="J22:J24"/>
    <mergeCell ref="K22:K24"/>
    <mergeCell ref="L22:L24"/>
    <mergeCell ref="B25:B27"/>
    <mergeCell ref="E25:E27"/>
    <mergeCell ref="G25:G27"/>
    <mergeCell ref="H25:H27"/>
    <mergeCell ref="I25:I27"/>
    <mergeCell ref="J25:J27"/>
    <mergeCell ref="K25:K27"/>
    <mergeCell ref="L25:L27"/>
    <mergeCell ref="K28:K30"/>
    <mergeCell ref="L28:L30"/>
    <mergeCell ref="M28:M30"/>
    <mergeCell ref="B31:B33"/>
    <mergeCell ref="E31:E33"/>
    <mergeCell ref="G31:G33"/>
    <mergeCell ref="H31:H33"/>
    <mergeCell ref="I31:I33"/>
    <mergeCell ref="J31:J33"/>
    <mergeCell ref="K31:K33"/>
    <mergeCell ref="B28:B30"/>
    <mergeCell ref="E28:E30"/>
    <mergeCell ref="G28:G30"/>
    <mergeCell ref="H28:H30"/>
    <mergeCell ref="I28:I30"/>
    <mergeCell ref="J28:J30"/>
    <mergeCell ref="L31:L33"/>
    <mergeCell ref="M31:M33"/>
    <mergeCell ref="B34:B36"/>
    <mergeCell ref="E34:E36"/>
    <mergeCell ref="G34:G36"/>
    <mergeCell ref="H34:H36"/>
    <mergeCell ref="I34:I36"/>
    <mergeCell ref="J34:J36"/>
    <mergeCell ref="K34:K36"/>
    <mergeCell ref="L34:L36"/>
    <mergeCell ref="M34:M36"/>
    <mergeCell ref="B37:B39"/>
    <mergeCell ref="E37:E39"/>
    <mergeCell ref="G37:G39"/>
    <mergeCell ref="H37:H39"/>
    <mergeCell ref="I37:I39"/>
    <mergeCell ref="J37:J39"/>
    <mergeCell ref="K37:K39"/>
    <mergeCell ref="L37:L39"/>
    <mergeCell ref="M37:M39"/>
    <mergeCell ref="K40:K42"/>
    <mergeCell ref="L40:L42"/>
    <mergeCell ref="M40:M42"/>
    <mergeCell ref="B43:B45"/>
    <mergeCell ref="E43:E45"/>
    <mergeCell ref="G43:G45"/>
    <mergeCell ref="H43:H45"/>
    <mergeCell ref="I43:I45"/>
    <mergeCell ref="J43:J45"/>
    <mergeCell ref="K43:K45"/>
    <mergeCell ref="B40:B42"/>
    <mergeCell ref="E40:E42"/>
    <mergeCell ref="G40:G42"/>
    <mergeCell ref="H40:H42"/>
    <mergeCell ref="I40:I42"/>
    <mergeCell ref="J40:J42"/>
    <mergeCell ref="L43:L45"/>
    <mergeCell ref="M43:M45"/>
    <mergeCell ref="B46:B48"/>
    <mergeCell ref="E46:E48"/>
    <mergeCell ref="G46:G48"/>
    <mergeCell ref="H46:H48"/>
    <mergeCell ref="I46:I48"/>
    <mergeCell ref="J46:J48"/>
    <mergeCell ref="K46:K48"/>
    <mergeCell ref="L46:L48"/>
    <mergeCell ref="B49:B51"/>
    <mergeCell ref="E49:E51"/>
    <mergeCell ref="G49:G51"/>
    <mergeCell ref="H49:H51"/>
    <mergeCell ref="I49:I51"/>
    <mergeCell ref="J49:J51"/>
    <mergeCell ref="K49:K51"/>
    <mergeCell ref="L49:L51"/>
    <mergeCell ref="K52:K54"/>
    <mergeCell ref="L52:L54"/>
    <mergeCell ref="M52:M54"/>
    <mergeCell ref="B55:B57"/>
    <mergeCell ref="E55:E57"/>
    <mergeCell ref="G55:G57"/>
    <mergeCell ref="H55:H57"/>
    <mergeCell ref="I55:I57"/>
    <mergeCell ref="J55:J57"/>
    <mergeCell ref="K55:K57"/>
    <mergeCell ref="B52:B54"/>
    <mergeCell ref="E52:E54"/>
    <mergeCell ref="G52:G54"/>
    <mergeCell ref="H52:H54"/>
    <mergeCell ref="I52:I54"/>
    <mergeCell ref="J52:J54"/>
    <mergeCell ref="L55:L57"/>
    <mergeCell ref="M55:M57"/>
    <mergeCell ref="B58:B60"/>
    <mergeCell ref="E58:E60"/>
    <mergeCell ref="G58:G60"/>
    <mergeCell ref="H58:H60"/>
    <mergeCell ref="I58:I60"/>
    <mergeCell ref="J58:J60"/>
    <mergeCell ref="K58:K60"/>
    <mergeCell ref="L58:L60"/>
    <mergeCell ref="M58:M60"/>
    <mergeCell ref="B61:B63"/>
    <mergeCell ref="E61:E63"/>
    <mergeCell ref="G61:G63"/>
    <mergeCell ref="H61:H63"/>
    <mergeCell ref="I61:I63"/>
    <mergeCell ref="J61:J63"/>
    <mergeCell ref="K61:K63"/>
    <mergeCell ref="L61:L63"/>
    <mergeCell ref="M61:M63"/>
    <mergeCell ref="K64:K66"/>
    <mergeCell ref="L64:L66"/>
    <mergeCell ref="M64:M66"/>
    <mergeCell ref="B67:B69"/>
    <mergeCell ref="E67:E69"/>
    <mergeCell ref="G67:G69"/>
    <mergeCell ref="H67:H69"/>
    <mergeCell ref="I67:I69"/>
    <mergeCell ref="J67:J69"/>
    <mergeCell ref="K67:K69"/>
    <mergeCell ref="B64:B66"/>
    <mergeCell ref="E64:E66"/>
    <mergeCell ref="G64:G66"/>
    <mergeCell ref="H64:H66"/>
    <mergeCell ref="I64:I66"/>
    <mergeCell ref="J64:J66"/>
    <mergeCell ref="L67:L69"/>
    <mergeCell ref="M67:M69"/>
    <mergeCell ref="B70:B72"/>
    <mergeCell ref="E70:E72"/>
    <mergeCell ref="G70:G72"/>
    <mergeCell ref="H70:H72"/>
    <mergeCell ref="I70:I72"/>
    <mergeCell ref="J70:J72"/>
    <mergeCell ref="K70:K72"/>
    <mergeCell ref="L70:L72"/>
    <mergeCell ref="M70:M72"/>
    <mergeCell ref="B73:B75"/>
    <mergeCell ref="E73:E75"/>
    <mergeCell ref="G73:G75"/>
    <mergeCell ref="H73:H75"/>
    <mergeCell ref="I73:I75"/>
    <mergeCell ref="J73:J75"/>
    <mergeCell ref="K73:K75"/>
    <mergeCell ref="L73:L75"/>
    <mergeCell ref="M73:M75"/>
    <mergeCell ref="K76:K78"/>
    <mergeCell ref="L76:L78"/>
    <mergeCell ref="M76:M78"/>
    <mergeCell ref="B79:B81"/>
    <mergeCell ref="E79:E81"/>
    <mergeCell ref="G79:G81"/>
    <mergeCell ref="H79:H81"/>
    <mergeCell ref="I79:I81"/>
    <mergeCell ref="J79:J81"/>
    <mergeCell ref="K79:K81"/>
    <mergeCell ref="B76:B78"/>
    <mergeCell ref="E76:E78"/>
    <mergeCell ref="G76:G78"/>
    <mergeCell ref="H76:H78"/>
    <mergeCell ref="I76:I78"/>
    <mergeCell ref="J76:J78"/>
    <mergeCell ref="L79:L81"/>
    <mergeCell ref="M79:M81"/>
    <mergeCell ref="B82:B84"/>
    <mergeCell ref="E82:E84"/>
    <mergeCell ref="G82:G84"/>
    <mergeCell ref="H82:H84"/>
    <mergeCell ref="I82:I84"/>
    <mergeCell ref="J82:J84"/>
    <mergeCell ref="K82:K84"/>
    <mergeCell ref="L82:L84"/>
    <mergeCell ref="M82:M84"/>
    <mergeCell ref="B85:B87"/>
    <mergeCell ref="E85:E87"/>
    <mergeCell ref="G85:G87"/>
    <mergeCell ref="H85:H87"/>
    <mergeCell ref="I85:I87"/>
    <mergeCell ref="J85:J87"/>
    <mergeCell ref="K85:K87"/>
    <mergeCell ref="L85:L87"/>
    <mergeCell ref="M85:M87"/>
    <mergeCell ref="K88:K90"/>
    <mergeCell ref="L88:L90"/>
    <mergeCell ref="M88:M90"/>
    <mergeCell ref="B91:B93"/>
    <mergeCell ref="E91:E93"/>
    <mergeCell ref="G91:G93"/>
    <mergeCell ref="H91:H93"/>
    <mergeCell ref="I91:I93"/>
    <mergeCell ref="J91:J93"/>
    <mergeCell ref="K91:K93"/>
    <mergeCell ref="B88:B90"/>
    <mergeCell ref="E88:E90"/>
    <mergeCell ref="G88:G90"/>
    <mergeCell ref="H88:H90"/>
    <mergeCell ref="I88:I90"/>
    <mergeCell ref="J88:J90"/>
    <mergeCell ref="L91:L93"/>
    <mergeCell ref="M91:M93"/>
    <mergeCell ref="B94:B96"/>
    <mergeCell ref="E94:E96"/>
    <mergeCell ref="G94:G96"/>
    <mergeCell ref="H94:H96"/>
    <mergeCell ref="I94:I96"/>
    <mergeCell ref="J94:J96"/>
    <mergeCell ref="K94:K96"/>
    <mergeCell ref="L94:L96"/>
    <mergeCell ref="M94:M96"/>
    <mergeCell ref="B97:B99"/>
    <mergeCell ref="E97:E99"/>
    <mergeCell ref="G97:G99"/>
    <mergeCell ref="H97:H99"/>
    <mergeCell ref="I97:I99"/>
    <mergeCell ref="J97:J99"/>
    <mergeCell ref="K97:K99"/>
    <mergeCell ref="L97:L99"/>
    <mergeCell ref="M97:M99"/>
    <mergeCell ref="K100:K102"/>
    <mergeCell ref="L100:L102"/>
    <mergeCell ref="M100:M102"/>
    <mergeCell ref="B103:B105"/>
    <mergeCell ref="E103:E105"/>
    <mergeCell ref="G103:G105"/>
    <mergeCell ref="H103:H105"/>
    <mergeCell ref="I103:I105"/>
    <mergeCell ref="J103:J105"/>
    <mergeCell ref="K103:K105"/>
    <mergeCell ref="B100:B102"/>
    <mergeCell ref="E100:E102"/>
    <mergeCell ref="G100:G102"/>
    <mergeCell ref="H100:H102"/>
    <mergeCell ref="I100:I102"/>
    <mergeCell ref="J100:J102"/>
    <mergeCell ref="L103:L105"/>
    <mergeCell ref="M103:M105"/>
    <mergeCell ref="B106:B108"/>
    <mergeCell ref="E106:E108"/>
    <mergeCell ref="G106:G108"/>
    <mergeCell ref="H106:H108"/>
    <mergeCell ref="I106:I108"/>
    <mergeCell ref="J106:J108"/>
    <mergeCell ref="K106:K108"/>
    <mergeCell ref="L106:L108"/>
    <mergeCell ref="M106:M108"/>
    <mergeCell ref="B109:B111"/>
    <mergeCell ref="E109:E111"/>
    <mergeCell ref="G109:G111"/>
    <mergeCell ref="H109:H111"/>
    <mergeCell ref="I109:I111"/>
    <mergeCell ref="J109:J111"/>
    <mergeCell ref="K109:K111"/>
    <mergeCell ref="L109:L111"/>
    <mergeCell ref="M109:M111"/>
    <mergeCell ref="M112:M114"/>
    <mergeCell ref="B115:B117"/>
    <mergeCell ref="E115:E117"/>
    <mergeCell ref="G115:G117"/>
    <mergeCell ref="H115:H117"/>
    <mergeCell ref="I115:I117"/>
    <mergeCell ref="J115:J117"/>
    <mergeCell ref="K115:K117"/>
    <mergeCell ref="B112:B114"/>
    <mergeCell ref="E112:E114"/>
    <mergeCell ref="G112:G114"/>
    <mergeCell ref="H112:H114"/>
    <mergeCell ref="I112:I114"/>
    <mergeCell ref="J112:J114"/>
    <mergeCell ref="B118:B120"/>
    <mergeCell ref="E118:E120"/>
    <mergeCell ref="G118:G120"/>
    <mergeCell ref="H118:H120"/>
    <mergeCell ref="I118:I120"/>
    <mergeCell ref="J118:J120"/>
    <mergeCell ref="K118:K120"/>
    <mergeCell ref="L118:L120"/>
    <mergeCell ref="K112:K114"/>
    <mergeCell ref="L112:L114"/>
    <mergeCell ref="B121:B123"/>
    <mergeCell ref="E121:E123"/>
    <mergeCell ref="G121:G123"/>
    <mergeCell ref="H121:H123"/>
    <mergeCell ref="I121:I123"/>
    <mergeCell ref="J121:J123"/>
    <mergeCell ref="K121:K123"/>
    <mergeCell ref="L121:L123"/>
    <mergeCell ref="M121:M123"/>
    <mergeCell ref="B130:B132"/>
    <mergeCell ref="E130:E132"/>
    <mergeCell ref="G130:G132"/>
    <mergeCell ref="H130:H132"/>
    <mergeCell ref="I130:I132"/>
    <mergeCell ref="J130:J132"/>
    <mergeCell ref="K130:K132"/>
    <mergeCell ref="L130:L132"/>
    <mergeCell ref="K124:K126"/>
    <mergeCell ref="L124:L126"/>
    <mergeCell ref="B127:B129"/>
    <mergeCell ref="E127:E129"/>
    <mergeCell ref="G127:G129"/>
    <mergeCell ref="H127:H129"/>
    <mergeCell ref="I127:I129"/>
    <mergeCell ref="J127:J129"/>
    <mergeCell ref="K127:K129"/>
    <mergeCell ref="B124:B126"/>
    <mergeCell ref="E124:E126"/>
    <mergeCell ref="G124:G126"/>
    <mergeCell ref="H124:H126"/>
    <mergeCell ref="I124:I126"/>
    <mergeCell ref="J124:J126"/>
    <mergeCell ref="B133:B135"/>
    <mergeCell ref="E133:E135"/>
    <mergeCell ref="G133:G135"/>
    <mergeCell ref="H133:H135"/>
    <mergeCell ref="I133:I135"/>
    <mergeCell ref="J133:J135"/>
    <mergeCell ref="K133:K135"/>
    <mergeCell ref="L133:L135"/>
    <mergeCell ref="M133:M135"/>
    <mergeCell ref="B142:B144"/>
    <mergeCell ref="E142:E144"/>
    <mergeCell ref="G142:G144"/>
    <mergeCell ref="H142:H144"/>
    <mergeCell ref="I142:I144"/>
    <mergeCell ref="J142:J144"/>
    <mergeCell ref="K142:K144"/>
    <mergeCell ref="L142:L144"/>
    <mergeCell ref="K136:K138"/>
    <mergeCell ref="L136:L138"/>
    <mergeCell ref="B139:B141"/>
    <mergeCell ref="E139:E141"/>
    <mergeCell ref="G139:G141"/>
    <mergeCell ref="H139:H141"/>
    <mergeCell ref="I139:I141"/>
    <mergeCell ref="J139:J141"/>
    <mergeCell ref="K139:K141"/>
    <mergeCell ref="B136:B138"/>
    <mergeCell ref="E136:E138"/>
    <mergeCell ref="G136:G138"/>
    <mergeCell ref="H136:H138"/>
    <mergeCell ref="I136:I138"/>
    <mergeCell ref="J136:J138"/>
    <mergeCell ref="B145:B147"/>
    <mergeCell ref="E145:E147"/>
    <mergeCell ref="G145:G147"/>
    <mergeCell ref="H145:H147"/>
    <mergeCell ref="I145:I147"/>
    <mergeCell ref="J145:J147"/>
    <mergeCell ref="K145:K147"/>
    <mergeCell ref="L145:L147"/>
    <mergeCell ref="M145:M147"/>
    <mergeCell ref="B154:B156"/>
    <mergeCell ref="E154:E156"/>
    <mergeCell ref="G154:G156"/>
    <mergeCell ref="H154:H156"/>
    <mergeCell ref="I154:I156"/>
    <mergeCell ref="J154:J156"/>
    <mergeCell ref="K154:K156"/>
    <mergeCell ref="L154:L156"/>
    <mergeCell ref="K148:K150"/>
    <mergeCell ref="L148:L150"/>
    <mergeCell ref="B151:B153"/>
    <mergeCell ref="E151:E153"/>
    <mergeCell ref="G151:G153"/>
    <mergeCell ref="H151:H153"/>
    <mergeCell ref="I151:I153"/>
    <mergeCell ref="J151:J153"/>
    <mergeCell ref="K151:K153"/>
    <mergeCell ref="B148:B150"/>
    <mergeCell ref="E148:E150"/>
    <mergeCell ref="G148:G150"/>
    <mergeCell ref="H148:H150"/>
    <mergeCell ref="I148:I150"/>
    <mergeCell ref="J148:J150"/>
    <mergeCell ref="B157:B159"/>
    <mergeCell ref="E157:E159"/>
    <mergeCell ref="G157:G159"/>
    <mergeCell ref="H157:H159"/>
    <mergeCell ref="I157:I159"/>
    <mergeCell ref="J157:J159"/>
    <mergeCell ref="K157:K159"/>
    <mergeCell ref="L157:L159"/>
    <mergeCell ref="M157:M159"/>
    <mergeCell ref="B163:B165"/>
    <mergeCell ref="E163:E165"/>
    <mergeCell ref="G163:G165"/>
    <mergeCell ref="H163:H165"/>
    <mergeCell ref="I163:I165"/>
    <mergeCell ref="J163:J165"/>
    <mergeCell ref="K163:K165"/>
    <mergeCell ref="B160:B162"/>
    <mergeCell ref="E160:E162"/>
    <mergeCell ref="G160:G162"/>
    <mergeCell ref="H160:H162"/>
    <mergeCell ref="I160:I162"/>
    <mergeCell ref="J160:J162"/>
    <mergeCell ref="I2:I3"/>
    <mergeCell ref="J2:J3"/>
    <mergeCell ref="K2:K3"/>
    <mergeCell ref="L2:L3"/>
    <mergeCell ref="L163:L165"/>
    <mergeCell ref="M163:M165"/>
    <mergeCell ref="K160:K162"/>
    <mergeCell ref="L160:L162"/>
    <mergeCell ref="M160:M162"/>
    <mergeCell ref="M154:M156"/>
    <mergeCell ref="L151:L153"/>
    <mergeCell ref="M151:M153"/>
    <mergeCell ref="M148:M150"/>
    <mergeCell ref="M142:M144"/>
    <mergeCell ref="L139:L141"/>
    <mergeCell ref="M139:M141"/>
    <mergeCell ref="M136:M138"/>
    <mergeCell ref="M130:M132"/>
    <mergeCell ref="L127:L129"/>
    <mergeCell ref="M127:M129"/>
    <mergeCell ref="M124:M126"/>
    <mergeCell ref="M118:M120"/>
    <mergeCell ref="L115:L117"/>
    <mergeCell ref="M115:M117"/>
  </mergeCells>
  <conditionalFormatting sqref="F6">
    <cfRule type="notContainsBlanks" dxfId="23" priority="38" stopIfTrue="1">
      <formula>LEN(TRIM(F6))&gt;0</formula>
    </cfRule>
  </conditionalFormatting>
  <conditionalFormatting sqref="D6">
    <cfRule type="notContainsBlanks" dxfId="22" priority="37" stopIfTrue="1">
      <formula>LEN(TRIM(D6))&gt;0</formula>
    </cfRule>
  </conditionalFormatting>
  <conditionalFormatting sqref="D5">
    <cfRule type="notContainsBlanks" dxfId="21" priority="36" stopIfTrue="1">
      <formula>LEN(TRIM(D5))&gt;0</formula>
    </cfRule>
  </conditionalFormatting>
  <conditionalFormatting sqref="C6">
    <cfRule type="notContainsBlanks" dxfId="20" priority="35" stopIfTrue="1">
      <formula>LEN(TRIM(C6))&gt;0</formula>
    </cfRule>
  </conditionalFormatting>
  <conditionalFormatting sqref="B4:B6">
    <cfRule type="notContainsBlanks" dxfId="19" priority="46" stopIfTrue="1">
      <formula>LEN(TRIM(B4))&gt;0</formula>
    </cfRule>
  </conditionalFormatting>
  <conditionalFormatting sqref="D4">
    <cfRule type="notContainsBlanks" dxfId="18" priority="29" stopIfTrue="1">
      <formula>LEN(TRIM(D4))&gt;0</formula>
    </cfRule>
  </conditionalFormatting>
  <conditionalFormatting sqref="C4">
    <cfRule type="notContainsBlanks" dxfId="17" priority="28" stopIfTrue="1">
      <formula>LEN(TRIM(C4))&gt;0</formula>
    </cfRule>
  </conditionalFormatting>
  <conditionalFormatting sqref="E4:E6">
    <cfRule type="notContainsBlanks" dxfId="16" priority="27" stopIfTrue="1">
      <formula>LEN(TRIM(E4))&gt;0</formula>
    </cfRule>
  </conditionalFormatting>
  <conditionalFormatting sqref="F4">
    <cfRule type="notContainsBlanks" dxfId="15" priority="26" stopIfTrue="1">
      <formula>LEN(TRIM(F4))&gt;0</formula>
    </cfRule>
  </conditionalFormatting>
  <conditionalFormatting sqref="G4:L6">
    <cfRule type="notContainsBlanks" dxfId="14" priority="45" stopIfTrue="1">
      <formula>LEN(TRIM(G4))&gt;0</formula>
    </cfRule>
  </conditionalFormatting>
  <conditionalFormatting sqref="M4:M6">
    <cfRule type="notContainsBlanks" dxfId="13" priority="25" stopIfTrue="1">
      <formula>LEN(TRIM(M4))&gt;0</formula>
    </cfRule>
  </conditionalFormatting>
  <conditionalFormatting sqref="F9 F12 F15 F18 F21 F24 F27 F30 F33 F36 F39 F42 F45 F48 F51 F54 F57 F60 F63 F66 F69 F72 F75 F78 F81 F84 F87 F90 F93 F96 F99 F102 F105 F108 F111 F114 F117 F120 F123 F126 F129 F132 F135 F138 F141 F144 F147 F150 F153 F156 F159 F162 F165">
    <cfRule type="notContainsBlanks" dxfId="12" priority="11" stopIfTrue="1">
      <formula>LEN(TRIM(F9))&gt;0</formula>
    </cfRule>
  </conditionalFormatting>
  <conditionalFormatting sqref="D9 D12 D15 D18 D21 D24 D27 D30 D33 D36 D39 D42 D45 D48 D51 D54 D57 D60 D63 D66 D69 D72 D75 D78 D81 D84 D87 D90 D93 D96 D99 D102 D105 D108 D111 D114 D117 D120 D123 D126 D129 D132 D135 D138 D141 D144 D147 D150 D153 D156 D159 D162 D165">
    <cfRule type="notContainsBlanks" dxfId="11" priority="10" stopIfTrue="1">
      <formula>LEN(TRIM(D9))&gt;0</formula>
    </cfRule>
  </conditionalFormatting>
  <conditionalFormatting sqref="D8 D11 D14 D17 D20 D23 D26 D29 D32 D35 D38 D41 D44 D47 D50 D53 D56 D59 D62 D65 D68 D71 D74 D77 D80 D83 D86 D89 D92 D95 D98 D101 D104 D107 D110 D113 D116 D119 D122 D125 D128 D131 D134 D137 D140 D143 D146 D149 D152 D155 D158 D161 D164">
    <cfRule type="notContainsBlanks" dxfId="10" priority="9" stopIfTrue="1">
      <formula>LEN(TRIM(D8))&gt;0</formula>
    </cfRule>
  </conditionalFormatting>
  <conditionalFormatting sqref="C9 C12 C15 C18 C21 C24 C27 C30 C33 C36 C39 C42 C45 C48 C51 C54 C57 C60 C63 C66 C69 C72 C75 C78 C81 C84 C87 C90 C93 C96 C99 C102 C105 C108 C111 C114 C117 C120 C123 C126 C129 C132 C135 C138 C141 C144 C147 C150 C153 C156 C159 C162 C165">
    <cfRule type="notContainsBlanks" dxfId="9" priority="8" stopIfTrue="1">
      <formula>LEN(TRIM(C9))&gt;0</formula>
    </cfRule>
  </conditionalFormatting>
  <conditionalFormatting sqref="B7:B165">
    <cfRule type="notContainsBlanks" dxfId="8" priority="13" stopIfTrue="1">
      <formula>LEN(TRIM(B7))&gt;0</formula>
    </cfRule>
  </conditionalFormatting>
  <conditionalFormatting sqref="D7 D10 D13 D16 D19 D22 D25 D28 D31 D34 D37 D40 D43 D46 D49 D52 D55 D58 D61 D64 D67 D70 D73 D76 D79 D82 D85 D88 D91 D94 D97 D100 D103 D106 D109 D112 D115 D118 D121 D124 D127 D130 D133 D136 D139 D142 D145 D148 D151 D154 D157 D160 D163">
    <cfRule type="notContainsBlanks" dxfId="7" priority="7" stopIfTrue="1">
      <formula>LEN(TRIM(D7))&gt;0</formula>
    </cfRule>
  </conditionalFormatting>
  <conditionalFormatting sqref="C7 C10 C13 C16 C19 C22 C25 C28 C31 C34 C37 C40 C43 C46 C49 C52 C55 C58 C61 C64 C67 C70 C73 C76 C79 C82 C85 C88 C91 C94 C97 C100 C103 C106 C109 C112 C115 C118 C121 C124 C127 C130 C133 C136 C139 C142 C145 C148 C151 C154 C157 C160 C163">
    <cfRule type="notContainsBlanks" dxfId="6" priority="6" stopIfTrue="1">
      <formula>LEN(TRIM(C7))&gt;0</formula>
    </cfRule>
  </conditionalFormatting>
  <conditionalFormatting sqref="E7:E165">
    <cfRule type="notContainsBlanks" dxfId="5" priority="5" stopIfTrue="1">
      <formula>LEN(TRIM(E7))&gt;0</formula>
    </cfRule>
  </conditionalFormatting>
  <conditionalFormatting sqref="F7 F10 F13 F16 F19 F22 F25 F28 F31 F34 F37 F40 F43 F46 F49 F52 F55 F58 F61 F64 F67 F70 F73 F76 F79 F82 F85 F88 F91 F94 F97 F100 F103 F106 F109 F112 F115 F118 F121 F124 F127 F130 F133 F136 F139 F142 F145 F148 F151 F154 F157 F160 F163">
    <cfRule type="notContainsBlanks" dxfId="4" priority="4" stopIfTrue="1">
      <formula>LEN(TRIM(F7))&gt;0</formula>
    </cfRule>
  </conditionalFormatting>
  <conditionalFormatting sqref="G7:L165">
    <cfRule type="notContainsBlanks" dxfId="3" priority="12" stopIfTrue="1">
      <formula>LEN(TRIM(G7))&gt;0</formula>
    </cfRule>
  </conditionalFormatting>
  <conditionalFormatting sqref="M163:N165">
    <cfRule type="notContainsBlanks" dxfId="2" priority="3" stopIfTrue="1">
      <formula>LEN(TRIM(M163))&gt;0</formula>
    </cfRule>
  </conditionalFormatting>
  <conditionalFormatting sqref="N4:P6">
    <cfRule type="notContainsBlanks" dxfId="1" priority="2" stopIfTrue="1">
      <formula>LEN(TRIM(N4))&gt;0</formula>
    </cfRule>
  </conditionalFormatting>
  <conditionalFormatting sqref="M7:P162">
    <cfRule type="notContainsBlanks" dxfId="0" priority="1" stopIfTrue="1">
      <formula>LEN(TRIM(M7))&gt;0</formula>
    </cfRule>
  </conditionalFormatting>
  <pageMargins left="0.70866141732283472" right="0.70866141732283472" top="0.78740157480314965" bottom="0.78740157480314965" header="0.31496062992125984" footer="0.31496062992125984"/>
  <pageSetup paperSize="9" scale="41" fitToHeight="0" orientation="portrait" r:id="rId1"/>
  <headerFooter alignWithMargins="0">
    <oddHeader>&amp;L&amp;"-,Kurzíva"Příloha č. 3 - Seznam žadatelů v rámci DT 3 - Podpora přípravy projektové dokumentace</oddHeader>
    <oddFooter>&amp;L&amp;"-,Kurzíva"Zastupitelstvo Olomouckého kraje 20. 4. 2020                      
37. - Program obnovy venkova Olomouckého kraje 2020 - vyhodnocení
Příloha č. 3 - Seznam žadatelů v rámci DT 3 - Podpora přípravy projektové dokumentace&amp;R
&amp;P z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2</vt:i4>
      </vt:variant>
      <vt:variant>
        <vt:lpstr>Pojmenované oblasti</vt:lpstr>
      </vt:variant>
      <vt:variant>
        <vt:i4>6</vt:i4>
      </vt:variant>
    </vt:vector>
  </HeadingPairs>
  <TitlesOfParts>
    <vt:vector size="8" baseType="lpstr">
      <vt:lpstr>List1</vt:lpstr>
      <vt:lpstr>tisk</vt:lpstr>
      <vt:lpstr>DZACATEK</vt:lpstr>
      <vt:lpstr>FZACATEK</vt:lpstr>
      <vt:lpstr>LZACATEK</vt:lpstr>
      <vt:lpstr>List1!Názvy_tisku</vt:lpstr>
      <vt:lpstr>tisk!Názvy_tisku</vt:lpstr>
      <vt:lpstr>tisk!Oblast_tisku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Krmášek David</dc:creator>
  <cp:lastModifiedBy>Krmášek David</cp:lastModifiedBy>
  <cp:lastPrinted>2020-03-24T06:37:55Z</cp:lastPrinted>
  <dcterms:created xsi:type="dcterms:W3CDTF">2016-08-30T11:35:03Z</dcterms:created>
  <dcterms:modified xsi:type="dcterms:W3CDTF">2020-03-24T10:21:31Z</dcterms:modified>
</cp:coreProperties>
</file>