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krma7014\Desktop\ROK, ZOK\ROK, ZOK\Muller\"/>
    </mc:Choice>
  </mc:AlternateContent>
  <bookViews>
    <workbookView xWindow="480" yWindow="192" windowWidth="18192" windowHeight="11700" activeTab="1"/>
  </bookViews>
  <sheets>
    <sheet name="List1" sheetId="1" r:id="rId1"/>
    <sheet name="tisk" sheetId="2" r:id="rId2"/>
  </sheets>
  <definedNames>
    <definedName name="_FilterDatabase" localSheetId="0" hidden="1">List1!$A$10:$R$16</definedName>
    <definedName name="_xlnm._FilterDatabase" localSheetId="0" hidden="1">List1!$A$10:$X$10</definedName>
    <definedName name="DZACATEK">List1!$N$1</definedName>
    <definedName name="FZACATEK">List1!$Q$1</definedName>
    <definedName name="LZACATEK">List1!$W$1</definedName>
    <definedName name="_xlnm.Print_Titles" localSheetId="0">List1!$1:$10</definedName>
    <definedName name="_xlnm.Print_Titles" localSheetId="1">tisk!$1:$3</definedName>
    <definedName name="_xlnm.Print_Area" localSheetId="1">tisk!$B$1:$R$516</definedName>
  </definedNames>
  <calcPr calcId="162913"/>
</workbook>
</file>

<file path=xl/calcChain.xml><?xml version="1.0" encoding="utf-8"?>
<calcChain xmlns="http://schemas.openxmlformats.org/spreadsheetml/2006/main">
  <c r="R4" i="2" l="1"/>
  <c r="Q4" i="2"/>
  <c r="P4" i="2"/>
  <c r="O4" i="2"/>
  <c r="N4" i="2"/>
  <c r="M4" i="2"/>
  <c r="W165" i="1" l="1"/>
  <c r="W138" i="1"/>
  <c r="W89" i="1"/>
  <c r="W62" i="1"/>
  <c r="W44" i="1"/>
  <c r="W111" i="1"/>
  <c r="W49" i="1"/>
  <c r="W14" i="1"/>
  <c r="W100" i="1"/>
  <c r="W134" i="1"/>
  <c r="W53" i="1"/>
  <c r="W181" i="1"/>
  <c r="W120" i="1"/>
  <c r="W163" i="1"/>
  <c r="W166" i="1"/>
  <c r="W128" i="1"/>
  <c r="W175" i="1"/>
  <c r="W77" i="1"/>
  <c r="W117" i="1"/>
  <c r="W139" i="1"/>
  <c r="W145" i="1"/>
  <c r="W88" i="1"/>
  <c r="W177" i="1"/>
  <c r="W169" i="1"/>
  <c r="W143" i="1"/>
  <c r="W147" i="1"/>
  <c r="W160" i="1"/>
  <c r="W78" i="1"/>
  <c r="W94" i="1"/>
  <c r="W57" i="1"/>
  <c r="W32" i="1"/>
  <c r="W154" i="1"/>
  <c r="W144" i="1"/>
  <c r="W17" i="1"/>
  <c r="W35" i="1"/>
  <c r="W12" i="1"/>
  <c r="W56" i="1"/>
  <c r="W136" i="1"/>
  <c r="W95" i="1"/>
  <c r="W51" i="1"/>
  <c r="W149" i="1"/>
  <c r="W50" i="1"/>
  <c r="W27" i="1"/>
  <c r="W96" i="1"/>
  <c r="W174" i="1"/>
  <c r="W114" i="1"/>
  <c r="W180" i="1"/>
  <c r="W164" i="1"/>
  <c r="W129" i="1"/>
  <c r="W58" i="1"/>
  <c r="W23" i="1"/>
  <c r="W106" i="1"/>
  <c r="W16" i="1"/>
  <c r="W140" i="1"/>
  <c r="W75" i="1"/>
  <c r="W87" i="1"/>
  <c r="W98" i="1"/>
  <c r="W112" i="1"/>
  <c r="W18" i="1"/>
  <c r="W46" i="1"/>
  <c r="W104" i="1"/>
  <c r="W92" i="1"/>
  <c r="W97" i="1"/>
  <c r="W21" i="1"/>
  <c r="W37" i="1"/>
  <c r="W55" i="1"/>
  <c r="W43" i="1"/>
  <c r="W33" i="1"/>
  <c r="W84" i="1"/>
  <c r="W65" i="1"/>
  <c r="W142" i="1"/>
  <c r="W20" i="1"/>
  <c r="W125" i="1"/>
  <c r="W15" i="1"/>
  <c r="W66" i="1"/>
  <c r="W90" i="1"/>
  <c r="W86" i="1"/>
  <c r="W126" i="1"/>
  <c r="W122" i="1"/>
  <c r="W121" i="1"/>
  <c r="W59" i="1"/>
  <c r="W118" i="1"/>
  <c r="W159" i="1"/>
  <c r="W52" i="1"/>
  <c r="W73" i="1"/>
  <c r="W113" i="1"/>
  <c r="W71" i="1"/>
  <c r="W171" i="1"/>
  <c r="W38" i="1"/>
  <c r="W135" i="1"/>
  <c r="W64" i="1"/>
  <c r="W176" i="1"/>
  <c r="W47" i="1"/>
  <c r="W170" i="1"/>
  <c r="W107" i="1"/>
  <c r="W85" i="1"/>
  <c r="W155" i="1"/>
  <c r="W168" i="1"/>
  <c r="W91" i="1"/>
  <c r="W119" i="1"/>
  <c r="W80" i="1"/>
  <c r="W161" i="1"/>
  <c r="W67" i="1"/>
  <c r="W72" i="1"/>
  <c r="W40" i="1"/>
  <c r="W93" i="1"/>
  <c r="W79" i="1"/>
  <c r="W133" i="1"/>
  <c r="W54" i="1"/>
  <c r="W45" i="1"/>
  <c r="W153" i="1"/>
  <c r="W39" i="1"/>
  <c r="W63" i="1"/>
  <c r="W123" i="1"/>
  <c r="W74" i="1"/>
  <c r="W25" i="1"/>
  <c r="W28" i="1"/>
  <c r="W101" i="1"/>
  <c r="W41" i="1"/>
  <c r="W11" i="1"/>
  <c r="W19" i="1"/>
  <c r="W150" i="1"/>
  <c r="W146" i="1"/>
  <c r="W130" i="1"/>
  <c r="W29" i="1"/>
  <c r="W152" i="1"/>
  <c r="W178" i="1"/>
  <c r="W102" i="1"/>
  <c r="W151" i="1"/>
  <c r="W148" i="1"/>
  <c r="W26" i="1"/>
  <c r="W141" i="1"/>
  <c r="W31" i="1"/>
  <c r="W60" i="1"/>
  <c r="W68" i="1"/>
  <c r="W127" i="1"/>
  <c r="W13" i="1"/>
  <c r="W116" i="1"/>
  <c r="W172" i="1"/>
  <c r="W115" i="1"/>
  <c r="W22" i="1"/>
  <c r="W162" i="1"/>
  <c r="W156" i="1"/>
  <c r="W109" i="1"/>
  <c r="W42" i="1"/>
  <c r="W179" i="1"/>
  <c r="W34" i="1"/>
  <c r="W108" i="1"/>
  <c r="W167" i="1"/>
  <c r="W82" i="1"/>
  <c r="W173" i="1"/>
  <c r="W158" i="1"/>
  <c r="W103" i="1"/>
  <c r="W110" i="1"/>
  <c r="W157" i="1"/>
  <c r="W24" i="1"/>
  <c r="W124" i="1"/>
  <c r="W81" i="1"/>
  <c r="W61" i="1"/>
  <c r="W76" i="1"/>
  <c r="W69" i="1"/>
  <c r="W99" i="1"/>
  <c r="W36" i="1"/>
  <c r="W131" i="1"/>
  <c r="W48" i="1"/>
  <c r="W70" i="1"/>
  <c r="W83" i="1"/>
  <c r="W30" i="1"/>
  <c r="W105" i="1"/>
  <c r="W137" i="1"/>
  <c r="W132" i="1"/>
  <c r="D4" i="2" l="1"/>
  <c r="A6" i="2"/>
  <c r="A9" i="2"/>
  <c r="A12" i="2"/>
  <c r="A15" i="2"/>
  <c r="A18" i="2"/>
  <c r="A21" i="2"/>
  <c r="A24" i="2"/>
  <c r="A27" i="2"/>
  <c r="A30" i="2"/>
  <c r="A33" i="2"/>
  <c r="A36" i="2"/>
  <c r="A39" i="2"/>
  <c r="A42" i="2"/>
  <c r="A45" i="2"/>
  <c r="A48" i="2"/>
  <c r="A51" i="2"/>
  <c r="A54" i="2"/>
  <c r="A57" i="2"/>
  <c r="A60" i="2"/>
  <c r="A63" i="2"/>
  <c r="A66" i="2"/>
  <c r="A69" i="2"/>
  <c r="A72" i="2"/>
  <c r="A75" i="2"/>
  <c r="A78" i="2"/>
  <c r="A81" i="2"/>
  <c r="A84" i="2"/>
  <c r="A87" i="2"/>
  <c r="A90" i="2"/>
  <c r="A93" i="2"/>
  <c r="A96" i="2"/>
  <c r="A99" i="2"/>
  <c r="A102" i="2"/>
  <c r="A105" i="2"/>
  <c r="A108" i="2"/>
  <c r="A111" i="2"/>
  <c r="A114" i="2"/>
  <c r="A117" i="2"/>
  <c r="A120" i="2"/>
  <c r="A123" i="2"/>
  <c r="A126" i="2"/>
  <c r="A129" i="2"/>
  <c r="A132" i="2"/>
  <c r="A135" i="2"/>
  <c r="A138" i="2"/>
  <c r="A141" i="2"/>
  <c r="A144" i="2"/>
  <c r="A147" i="2"/>
  <c r="A150" i="2"/>
  <c r="A153" i="2"/>
  <c r="A156" i="2"/>
  <c r="A159" i="2"/>
  <c r="A162" i="2"/>
  <c r="A165" i="2"/>
  <c r="A168" i="2"/>
  <c r="A171" i="2"/>
  <c r="A174" i="2"/>
  <c r="A177" i="2"/>
  <c r="A180" i="2"/>
  <c r="A183" i="2"/>
  <c r="A186" i="2"/>
  <c r="A189" i="2"/>
  <c r="A192" i="2"/>
  <c r="A195" i="2"/>
  <c r="A198" i="2"/>
  <c r="A201" i="2"/>
  <c r="A204" i="2"/>
  <c r="A207" i="2"/>
  <c r="A210" i="2"/>
  <c r="A213" i="2"/>
  <c r="A216" i="2"/>
  <c r="A219" i="2"/>
  <c r="A222" i="2"/>
  <c r="A225" i="2"/>
  <c r="A228" i="2"/>
  <c r="A231" i="2"/>
  <c r="A234" i="2"/>
  <c r="A237" i="2"/>
  <c r="A240" i="2"/>
  <c r="A243" i="2"/>
  <c r="A246" i="2"/>
  <c r="A249" i="2"/>
  <c r="A252" i="2"/>
  <c r="A255" i="2"/>
  <c r="A258" i="2"/>
  <c r="A261" i="2"/>
  <c r="A264" i="2"/>
  <c r="A267" i="2"/>
  <c r="A270" i="2"/>
  <c r="A273" i="2"/>
  <c r="A276" i="2"/>
  <c r="A279" i="2"/>
  <c r="A282" i="2"/>
  <c r="A285" i="2"/>
  <c r="A288" i="2"/>
  <c r="A291" i="2"/>
  <c r="A294" i="2"/>
  <c r="A297" i="2"/>
  <c r="A300" i="2"/>
  <c r="A303" i="2"/>
  <c r="A306" i="2"/>
  <c r="A309" i="2"/>
  <c r="A312" i="2"/>
  <c r="A315" i="2"/>
  <c r="A318" i="2"/>
  <c r="A321" i="2"/>
  <c r="A324" i="2"/>
  <c r="A327" i="2"/>
  <c r="A330" i="2"/>
  <c r="A333" i="2"/>
  <c r="A336" i="2"/>
  <c r="A339" i="2"/>
  <c r="A342" i="2"/>
  <c r="A345" i="2"/>
  <c r="A348" i="2"/>
  <c r="A351" i="2"/>
  <c r="A354" i="2"/>
  <c r="A357" i="2"/>
  <c r="A360" i="2"/>
  <c r="A363" i="2"/>
  <c r="A366" i="2"/>
  <c r="A369" i="2"/>
  <c r="A372" i="2"/>
  <c r="A375" i="2"/>
  <c r="A378" i="2"/>
  <c r="A381" i="2"/>
  <c r="A384" i="2"/>
  <c r="A387" i="2"/>
  <c r="A390" i="2"/>
  <c r="A393" i="2"/>
  <c r="A396" i="2"/>
  <c r="A399" i="2"/>
  <c r="A402" i="2"/>
  <c r="A405" i="2"/>
  <c r="A408" i="2"/>
  <c r="A411" i="2"/>
  <c r="A414" i="2"/>
  <c r="A417" i="2"/>
  <c r="A420" i="2"/>
  <c r="A423" i="2"/>
  <c r="A426" i="2"/>
  <c r="A429" i="2"/>
  <c r="A432" i="2"/>
  <c r="A435" i="2"/>
  <c r="A438" i="2"/>
  <c r="A441" i="2"/>
  <c r="A444" i="2"/>
  <c r="A447" i="2"/>
  <c r="A450" i="2"/>
  <c r="A453" i="2"/>
  <c r="A456" i="2"/>
  <c r="A459" i="2"/>
  <c r="A462" i="2"/>
  <c r="A465" i="2"/>
  <c r="A468" i="2"/>
  <c r="A471" i="2"/>
  <c r="A474" i="2"/>
  <c r="A477" i="2"/>
  <c r="A480" i="2"/>
  <c r="A483" i="2"/>
  <c r="A486" i="2"/>
  <c r="A489" i="2"/>
  <c r="A492" i="2"/>
  <c r="A495" i="2"/>
  <c r="A498" i="2"/>
  <c r="A501" i="2"/>
  <c r="A504" i="2"/>
  <c r="A507" i="2"/>
  <c r="A510" i="2"/>
  <c r="A513" i="2"/>
  <c r="A516" i="2"/>
  <c r="B517" i="2" s="1"/>
  <c r="A519" i="2"/>
  <c r="F42" i="2"/>
  <c r="I67" i="2"/>
  <c r="I505" i="2" l="1"/>
  <c r="P505" i="2"/>
  <c r="O505" i="2"/>
  <c r="Q505" i="2"/>
  <c r="M505" i="2"/>
  <c r="R505" i="2"/>
  <c r="N505" i="2"/>
  <c r="K469" i="2"/>
  <c r="P469" i="2"/>
  <c r="O469" i="2"/>
  <c r="Q469" i="2"/>
  <c r="M469" i="2"/>
  <c r="R469" i="2"/>
  <c r="N469" i="2"/>
  <c r="F435" i="2"/>
  <c r="P433" i="2"/>
  <c r="O433" i="2"/>
  <c r="Q433" i="2"/>
  <c r="M433" i="2"/>
  <c r="R433" i="2"/>
  <c r="N433" i="2"/>
  <c r="F411" i="2"/>
  <c r="P409" i="2"/>
  <c r="O409" i="2"/>
  <c r="Q409" i="2"/>
  <c r="M409" i="2"/>
  <c r="R409" i="2"/>
  <c r="N409" i="2"/>
  <c r="P373" i="2"/>
  <c r="O373" i="2"/>
  <c r="Q373" i="2"/>
  <c r="M373" i="2"/>
  <c r="R373" i="2"/>
  <c r="N373" i="2"/>
  <c r="G337" i="2"/>
  <c r="O337" i="2"/>
  <c r="R337" i="2"/>
  <c r="M337" i="2"/>
  <c r="Q337" i="2"/>
  <c r="P337" i="2"/>
  <c r="N337" i="2"/>
  <c r="O301" i="2"/>
  <c r="P301" i="2"/>
  <c r="N301" i="2"/>
  <c r="R301" i="2"/>
  <c r="M301" i="2"/>
  <c r="Q301" i="2"/>
  <c r="O265" i="2"/>
  <c r="R265" i="2"/>
  <c r="M265" i="2"/>
  <c r="Q265" i="2"/>
  <c r="P265" i="2"/>
  <c r="N265" i="2"/>
  <c r="H229" i="2"/>
  <c r="O229" i="2"/>
  <c r="P229" i="2"/>
  <c r="N229" i="2"/>
  <c r="R229" i="2"/>
  <c r="M229" i="2"/>
  <c r="Q229" i="2"/>
  <c r="R193" i="2"/>
  <c r="N193" i="2"/>
  <c r="Q193" i="2"/>
  <c r="M193" i="2"/>
  <c r="P193" i="2"/>
  <c r="O193" i="2"/>
  <c r="E157" i="2"/>
  <c r="R157" i="2"/>
  <c r="N157" i="2"/>
  <c r="Q157" i="2"/>
  <c r="M157" i="2"/>
  <c r="P157" i="2"/>
  <c r="O157" i="2"/>
  <c r="D122" i="2"/>
  <c r="Q121" i="2"/>
  <c r="M121" i="2"/>
  <c r="P121" i="2"/>
  <c r="O121" i="2"/>
  <c r="R121" i="2"/>
  <c r="N121" i="2"/>
  <c r="Q109" i="2"/>
  <c r="M109" i="2"/>
  <c r="P109" i="2"/>
  <c r="O109" i="2"/>
  <c r="R109" i="2"/>
  <c r="N109" i="2"/>
  <c r="D98" i="2"/>
  <c r="Q97" i="2"/>
  <c r="M97" i="2"/>
  <c r="P97" i="2"/>
  <c r="O97" i="2"/>
  <c r="R97" i="2"/>
  <c r="N97" i="2"/>
  <c r="E85" i="2"/>
  <c r="Q85" i="2"/>
  <c r="M85" i="2"/>
  <c r="P85" i="2"/>
  <c r="O85" i="2"/>
  <c r="R85" i="2"/>
  <c r="N85" i="2"/>
  <c r="Q73" i="2"/>
  <c r="M73" i="2"/>
  <c r="P73" i="2"/>
  <c r="O73" i="2"/>
  <c r="R73" i="2"/>
  <c r="N73" i="2"/>
  <c r="F51" i="2"/>
  <c r="Q49" i="2"/>
  <c r="M49" i="2"/>
  <c r="P49" i="2"/>
  <c r="O49" i="2"/>
  <c r="R49" i="2"/>
  <c r="N49" i="2"/>
  <c r="L37" i="2"/>
  <c r="Q37" i="2"/>
  <c r="M37" i="2"/>
  <c r="O37" i="2"/>
  <c r="N37" i="2"/>
  <c r="R37" i="2"/>
  <c r="P37" i="2"/>
  <c r="C13" i="2"/>
  <c r="Q13" i="2"/>
  <c r="M13" i="2"/>
  <c r="O13" i="2"/>
  <c r="N13" i="2"/>
  <c r="R13" i="2"/>
  <c r="P13" i="2"/>
  <c r="R502" i="2"/>
  <c r="N502" i="2"/>
  <c r="Q502" i="2"/>
  <c r="M502" i="2"/>
  <c r="O502" i="2"/>
  <c r="P502" i="2"/>
  <c r="R466" i="2"/>
  <c r="N466" i="2"/>
  <c r="Q466" i="2"/>
  <c r="M466" i="2"/>
  <c r="O466" i="2"/>
  <c r="P466" i="2"/>
  <c r="H442" i="2"/>
  <c r="R442" i="2"/>
  <c r="N442" i="2"/>
  <c r="Q442" i="2"/>
  <c r="M442" i="2"/>
  <c r="O442" i="2"/>
  <c r="P442" i="2"/>
  <c r="C430" i="2"/>
  <c r="R430" i="2"/>
  <c r="N430" i="2"/>
  <c r="Q430" i="2"/>
  <c r="M430" i="2"/>
  <c r="O430" i="2"/>
  <c r="P430" i="2"/>
  <c r="I418" i="2"/>
  <c r="R418" i="2"/>
  <c r="N418" i="2"/>
  <c r="Q418" i="2"/>
  <c r="M418" i="2"/>
  <c r="O418" i="2"/>
  <c r="P418" i="2"/>
  <c r="R406" i="2"/>
  <c r="N406" i="2"/>
  <c r="Q406" i="2"/>
  <c r="M406" i="2"/>
  <c r="O406" i="2"/>
  <c r="P406" i="2"/>
  <c r="I394" i="2"/>
  <c r="R394" i="2"/>
  <c r="N394" i="2"/>
  <c r="Q394" i="2"/>
  <c r="M394" i="2"/>
  <c r="O394" i="2"/>
  <c r="P394" i="2"/>
  <c r="J382" i="2"/>
  <c r="R382" i="2"/>
  <c r="N382" i="2"/>
  <c r="Q382" i="2"/>
  <c r="M382" i="2"/>
  <c r="O382" i="2"/>
  <c r="P382" i="2"/>
  <c r="D370" i="2"/>
  <c r="R370" i="2"/>
  <c r="N370" i="2"/>
  <c r="Q370" i="2"/>
  <c r="M370" i="2"/>
  <c r="O370" i="2"/>
  <c r="P370" i="2"/>
  <c r="F358" i="2"/>
  <c r="R358" i="2"/>
  <c r="N358" i="2"/>
  <c r="Q358" i="2"/>
  <c r="M358" i="2"/>
  <c r="O358" i="2"/>
  <c r="P358" i="2"/>
  <c r="H346" i="2"/>
  <c r="R346" i="2"/>
  <c r="Q346" i="2"/>
  <c r="O346" i="2"/>
  <c r="M346" i="2"/>
  <c r="P346" i="2"/>
  <c r="N346" i="2"/>
  <c r="D335" i="2"/>
  <c r="Q334" i="2"/>
  <c r="M334" i="2"/>
  <c r="N334" i="2"/>
  <c r="R334" i="2"/>
  <c r="P334" i="2"/>
  <c r="O334" i="2"/>
  <c r="C323" i="2"/>
  <c r="Q322" i="2"/>
  <c r="M322" i="2"/>
  <c r="P322" i="2"/>
  <c r="O322" i="2"/>
  <c r="N322" i="2"/>
  <c r="R322" i="2"/>
  <c r="D312" i="2"/>
  <c r="Q310" i="2"/>
  <c r="M310" i="2"/>
  <c r="N310" i="2"/>
  <c r="R310" i="2"/>
  <c r="P310" i="2"/>
  <c r="O310" i="2"/>
  <c r="K298" i="2"/>
  <c r="Q298" i="2"/>
  <c r="M298" i="2"/>
  <c r="P298" i="2"/>
  <c r="O298" i="2"/>
  <c r="N298" i="2"/>
  <c r="R298" i="2"/>
  <c r="Q286" i="2"/>
  <c r="M286" i="2"/>
  <c r="N286" i="2"/>
  <c r="R286" i="2"/>
  <c r="P286" i="2"/>
  <c r="O286" i="2"/>
  <c r="Q274" i="2"/>
  <c r="M274" i="2"/>
  <c r="P274" i="2"/>
  <c r="O274" i="2"/>
  <c r="N274" i="2"/>
  <c r="R274" i="2"/>
  <c r="H262" i="2"/>
  <c r="Q262" i="2"/>
  <c r="M262" i="2"/>
  <c r="N262" i="2"/>
  <c r="R262" i="2"/>
  <c r="P262" i="2"/>
  <c r="O262" i="2"/>
  <c r="E250" i="2"/>
  <c r="Q250" i="2"/>
  <c r="M250" i="2"/>
  <c r="P250" i="2"/>
  <c r="O250" i="2"/>
  <c r="N250" i="2"/>
  <c r="R250" i="2"/>
  <c r="Q238" i="2"/>
  <c r="M238" i="2"/>
  <c r="N238" i="2"/>
  <c r="R238" i="2"/>
  <c r="P238" i="2"/>
  <c r="O238" i="2"/>
  <c r="Q226" i="2"/>
  <c r="M226" i="2"/>
  <c r="P226" i="2"/>
  <c r="O226" i="2"/>
  <c r="N226" i="2"/>
  <c r="R226" i="2"/>
  <c r="P214" i="2"/>
  <c r="O214" i="2"/>
  <c r="R214" i="2"/>
  <c r="N214" i="2"/>
  <c r="Q214" i="2"/>
  <c r="M214" i="2"/>
  <c r="I202" i="2"/>
  <c r="P202" i="2"/>
  <c r="O202" i="2"/>
  <c r="R202" i="2"/>
  <c r="N202" i="2"/>
  <c r="Q202" i="2"/>
  <c r="M202" i="2"/>
  <c r="P190" i="2"/>
  <c r="O190" i="2"/>
  <c r="R190" i="2"/>
  <c r="N190" i="2"/>
  <c r="Q190" i="2"/>
  <c r="M190" i="2"/>
  <c r="P178" i="2"/>
  <c r="O178" i="2"/>
  <c r="R178" i="2"/>
  <c r="N178" i="2"/>
  <c r="Q178" i="2"/>
  <c r="M178" i="2"/>
  <c r="E166" i="2"/>
  <c r="P166" i="2"/>
  <c r="O166" i="2"/>
  <c r="R166" i="2"/>
  <c r="N166" i="2"/>
  <c r="Q166" i="2"/>
  <c r="M166" i="2"/>
  <c r="K154" i="2"/>
  <c r="P154" i="2"/>
  <c r="R154" i="2"/>
  <c r="N154" i="2"/>
  <c r="Q154" i="2"/>
  <c r="O154" i="2"/>
  <c r="M154" i="2"/>
  <c r="C142" i="2"/>
  <c r="O142" i="2"/>
  <c r="R142" i="2"/>
  <c r="N142" i="2"/>
  <c r="Q142" i="2"/>
  <c r="M142" i="2"/>
  <c r="P142" i="2"/>
  <c r="O130" i="2"/>
  <c r="R130" i="2"/>
  <c r="N130" i="2"/>
  <c r="Q130" i="2"/>
  <c r="M130" i="2"/>
  <c r="P130" i="2"/>
  <c r="F118" i="2"/>
  <c r="O118" i="2"/>
  <c r="R118" i="2"/>
  <c r="N118" i="2"/>
  <c r="Q118" i="2"/>
  <c r="M118" i="2"/>
  <c r="P118" i="2"/>
  <c r="D106" i="2"/>
  <c r="O106" i="2"/>
  <c r="R106" i="2"/>
  <c r="N106" i="2"/>
  <c r="Q106" i="2"/>
  <c r="M106" i="2"/>
  <c r="P106" i="2"/>
  <c r="G94" i="2"/>
  <c r="O94" i="2"/>
  <c r="R94" i="2"/>
  <c r="N94" i="2"/>
  <c r="Q94" i="2"/>
  <c r="M94" i="2"/>
  <c r="P94" i="2"/>
  <c r="F84" i="2"/>
  <c r="O82" i="2"/>
  <c r="R82" i="2"/>
  <c r="N82" i="2"/>
  <c r="Q82" i="2"/>
  <c r="M82" i="2"/>
  <c r="P82" i="2"/>
  <c r="F70" i="2"/>
  <c r="O70" i="2"/>
  <c r="R70" i="2"/>
  <c r="N70" i="2"/>
  <c r="Q70" i="2"/>
  <c r="M70" i="2"/>
  <c r="P70" i="2"/>
  <c r="F58" i="2"/>
  <c r="O58" i="2"/>
  <c r="R58" i="2"/>
  <c r="N58" i="2"/>
  <c r="Q58" i="2"/>
  <c r="M58" i="2"/>
  <c r="P58" i="2"/>
  <c r="E46" i="2"/>
  <c r="O46" i="2"/>
  <c r="Q46" i="2"/>
  <c r="M46" i="2"/>
  <c r="R46" i="2"/>
  <c r="P46" i="2"/>
  <c r="N46" i="2"/>
  <c r="D35" i="2"/>
  <c r="O34" i="2"/>
  <c r="Q34" i="2"/>
  <c r="M34" i="2"/>
  <c r="R34" i="2"/>
  <c r="P34" i="2"/>
  <c r="N34" i="2"/>
  <c r="J22" i="2"/>
  <c r="O22" i="2"/>
  <c r="Q22" i="2"/>
  <c r="M22" i="2"/>
  <c r="R22" i="2"/>
  <c r="P22" i="2"/>
  <c r="N22" i="2"/>
  <c r="C11" i="2"/>
  <c r="O10" i="2"/>
  <c r="Q10" i="2"/>
  <c r="M10" i="2"/>
  <c r="R10" i="2"/>
  <c r="N10" i="2"/>
  <c r="P10" i="2"/>
  <c r="D493" i="2"/>
  <c r="P493" i="2"/>
  <c r="O493" i="2"/>
  <c r="Q493" i="2"/>
  <c r="M493" i="2"/>
  <c r="R493" i="2"/>
  <c r="N493" i="2"/>
  <c r="P445" i="2"/>
  <c r="O445" i="2"/>
  <c r="Q445" i="2"/>
  <c r="M445" i="2"/>
  <c r="R445" i="2"/>
  <c r="N445" i="2"/>
  <c r="C422" i="2"/>
  <c r="P421" i="2"/>
  <c r="O421" i="2"/>
  <c r="Q421" i="2"/>
  <c r="M421" i="2"/>
  <c r="R421" i="2"/>
  <c r="N421" i="2"/>
  <c r="D398" i="2"/>
  <c r="P397" i="2"/>
  <c r="O397" i="2"/>
  <c r="Q397" i="2"/>
  <c r="M397" i="2"/>
  <c r="R397" i="2"/>
  <c r="N397" i="2"/>
  <c r="K361" i="2"/>
  <c r="P361" i="2"/>
  <c r="O361" i="2"/>
  <c r="Q361" i="2"/>
  <c r="M361" i="2"/>
  <c r="R361" i="2"/>
  <c r="N361" i="2"/>
  <c r="O325" i="2"/>
  <c r="P325" i="2"/>
  <c r="N325" i="2"/>
  <c r="R325" i="2"/>
  <c r="M325" i="2"/>
  <c r="Q325" i="2"/>
  <c r="D278" i="2"/>
  <c r="O277" i="2"/>
  <c r="P277" i="2"/>
  <c r="N277" i="2"/>
  <c r="R277" i="2"/>
  <c r="M277" i="2"/>
  <c r="Q277" i="2"/>
  <c r="H241" i="2"/>
  <c r="O241" i="2"/>
  <c r="R241" i="2"/>
  <c r="M241" i="2"/>
  <c r="Q241" i="2"/>
  <c r="P241" i="2"/>
  <c r="N241" i="2"/>
  <c r="R205" i="2"/>
  <c r="N205" i="2"/>
  <c r="Q205" i="2"/>
  <c r="M205" i="2"/>
  <c r="P205" i="2"/>
  <c r="O205" i="2"/>
  <c r="I169" i="2"/>
  <c r="R169" i="2"/>
  <c r="N169" i="2"/>
  <c r="Q169" i="2"/>
  <c r="M169" i="2"/>
  <c r="P169" i="2"/>
  <c r="O169" i="2"/>
  <c r="D133" i="2"/>
  <c r="Q133" i="2"/>
  <c r="M133" i="2"/>
  <c r="P133" i="2"/>
  <c r="O133" i="2"/>
  <c r="R133" i="2"/>
  <c r="N133" i="2"/>
  <c r="Q61" i="2"/>
  <c r="M61" i="2"/>
  <c r="P61" i="2"/>
  <c r="O61" i="2"/>
  <c r="R61" i="2"/>
  <c r="N61" i="2"/>
  <c r="P511" i="2"/>
  <c r="O511" i="2"/>
  <c r="Q511" i="2"/>
  <c r="M511" i="2"/>
  <c r="R511" i="2"/>
  <c r="N511" i="2"/>
  <c r="D500" i="2"/>
  <c r="P499" i="2"/>
  <c r="O499" i="2"/>
  <c r="Q499" i="2"/>
  <c r="M499" i="2"/>
  <c r="N499" i="2"/>
  <c r="R499" i="2"/>
  <c r="D489" i="2"/>
  <c r="P487" i="2"/>
  <c r="O487" i="2"/>
  <c r="Q487" i="2"/>
  <c r="M487" i="2"/>
  <c r="R487" i="2"/>
  <c r="N487" i="2"/>
  <c r="F477" i="2"/>
  <c r="P475" i="2"/>
  <c r="O475" i="2"/>
  <c r="Q475" i="2"/>
  <c r="M475" i="2"/>
  <c r="N475" i="2"/>
  <c r="R475" i="2"/>
  <c r="K463" i="2"/>
  <c r="P463" i="2"/>
  <c r="O463" i="2"/>
  <c r="Q463" i="2"/>
  <c r="M463" i="2"/>
  <c r="R463" i="2"/>
  <c r="N463" i="2"/>
  <c r="E451" i="2"/>
  <c r="P451" i="2"/>
  <c r="O451" i="2"/>
  <c r="Q451" i="2"/>
  <c r="M451" i="2"/>
  <c r="N451" i="2"/>
  <c r="R451" i="2"/>
  <c r="P439" i="2"/>
  <c r="O439" i="2"/>
  <c r="Q439" i="2"/>
  <c r="M439" i="2"/>
  <c r="R439" i="2"/>
  <c r="N439" i="2"/>
  <c r="G427" i="2"/>
  <c r="P427" i="2"/>
  <c r="O427" i="2"/>
  <c r="Q427" i="2"/>
  <c r="M427" i="2"/>
  <c r="N427" i="2"/>
  <c r="R427" i="2"/>
  <c r="P415" i="2"/>
  <c r="O415" i="2"/>
  <c r="Q415" i="2"/>
  <c r="M415" i="2"/>
  <c r="R415" i="2"/>
  <c r="N415" i="2"/>
  <c r="K403" i="2"/>
  <c r="P403" i="2"/>
  <c r="O403" i="2"/>
  <c r="Q403" i="2"/>
  <c r="M403" i="2"/>
  <c r="N403" i="2"/>
  <c r="R403" i="2"/>
  <c r="I391" i="2"/>
  <c r="P391" i="2"/>
  <c r="O391" i="2"/>
  <c r="Q391" i="2"/>
  <c r="M391" i="2"/>
  <c r="R391" i="2"/>
  <c r="N391" i="2"/>
  <c r="D379" i="2"/>
  <c r="P379" i="2"/>
  <c r="O379" i="2"/>
  <c r="Q379" i="2"/>
  <c r="M379" i="2"/>
  <c r="N379" i="2"/>
  <c r="R379" i="2"/>
  <c r="P367" i="2"/>
  <c r="O367" i="2"/>
  <c r="Q367" i="2"/>
  <c r="M367" i="2"/>
  <c r="R367" i="2"/>
  <c r="N367" i="2"/>
  <c r="J355" i="2"/>
  <c r="P355" i="2"/>
  <c r="O355" i="2"/>
  <c r="Q355" i="2"/>
  <c r="M355" i="2"/>
  <c r="N355" i="2"/>
  <c r="R355" i="2"/>
  <c r="O343" i="2"/>
  <c r="Q343" i="2"/>
  <c r="P343" i="2"/>
  <c r="N343" i="2"/>
  <c r="R343" i="2"/>
  <c r="M343" i="2"/>
  <c r="I331" i="2"/>
  <c r="O331" i="2"/>
  <c r="N331" i="2"/>
  <c r="R331" i="2"/>
  <c r="M331" i="2"/>
  <c r="Q331" i="2"/>
  <c r="P331" i="2"/>
  <c r="F321" i="2"/>
  <c r="O319" i="2"/>
  <c r="Q319" i="2"/>
  <c r="P319" i="2"/>
  <c r="N319" i="2"/>
  <c r="R319" i="2"/>
  <c r="M319" i="2"/>
  <c r="D309" i="2"/>
  <c r="O307" i="2"/>
  <c r="N307" i="2"/>
  <c r="R307" i="2"/>
  <c r="M307" i="2"/>
  <c r="Q307" i="2"/>
  <c r="P307" i="2"/>
  <c r="H295" i="2"/>
  <c r="O295" i="2"/>
  <c r="Q295" i="2"/>
  <c r="P295" i="2"/>
  <c r="N295" i="2"/>
  <c r="M295" i="2"/>
  <c r="R295" i="2"/>
  <c r="G283" i="2"/>
  <c r="O283" i="2"/>
  <c r="N283" i="2"/>
  <c r="R283" i="2"/>
  <c r="M283" i="2"/>
  <c r="Q283" i="2"/>
  <c r="P283" i="2"/>
  <c r="L271" i="2"/>
  <c r="O271" i="2"/>
  <c r="Q271" i="2"/>
  <c r="P271" i="2"/>
  <c r="N271" i="2"/>
  <c r="R271" i="2"/>
  <c r="M271" i="2"/>
  <c r="O259" i="2"/>
  <c r="N259" i="2"/>
  <c r="R259" i="2"/>
  <c r="M259" i="2"/>
  <c r="Q259" i="2"/>
  <c r="P259" i="2"/>
  <c r="G247" i="2"/>
  <c r="O247" i="2"/>
  <c r="Q247" i="2"/>
  <c r="P247" i="2"/>
  <c r="N247" i="2"/>
  <c r="R247" i="2"/>
  <c r="M247" i="2"/>
  <c r="F237" i="2"/>
  <c r="O235" i="2"/>
  <c r="N235" i="2"/>
  <c r="R235" i="2"/>
  <c r="M235" i="2"/>
  <c r="Q235" i="2"/>
  <c r="P235" i="2"/>
  <c r="O223" i="2"/>
  <c r="Q223" i="2"/>
  <c r="P223" i="2"/>
  <c r="N223" i="2"/>
  <c r="R223" i="2"/>
  <c r="M223" i="2"/>
  <c r="C211" i="2"/>
  <c r="R211" i="2"/>
  <c r="N211" i="2"/>
  <c r="Q211" i="2"/>
  <c r="M211" i="2"/>
  <c r="P211" i="2"/>
  <c r="O211" i="2"/>
  <c r="D200" i="2"/>
  <c r="R199" i="2"/>
  <c r="N199" i="2"/>
  <c r="Q199" i="2"/>
  <c r="M199" i="2"/>
  <c r="P199" i="2"/>
  <c r="O199" i="2"/>
  <c r="L187" i="2"/>
  <c r="R187" i="2"/>
  <c r="N187" i="2"/>
  <c r="Q187" i="2"/>
  <c r="M187" i="2"/>
  <c r="P187" i="2"/>
  <c r="O187" i="2"/>
  <c r="H175" i="2"/>
  <c r="R175" i="2"/>
  <c r="N175" i="2"/>
  <c r="Q175" i="2"/>
  <c r="M175" i="2"/>
  <c r="P175" i="2"/>
  <c r="O175" i="2"/>
  <c r="R163" i="2"/>
  <c r="N163" i="2"/>
  <c r="Q163" i="2"/>
  <c r="M163" i="2"/>
  <c r="P163" i="2"/>
  <c r="O163" i="2"/>
  <c r="Q151" i="2"/>
  <c r="M151" i="2"/>
  <c r="P151" i="2"/>
  <c r="O151" i="2"/>
  <c r="R151" i="2"/>
  <c r="N151" i="2"/>
  <c r="Q139" i="2"/>
  <c r="M139" i="2"/>
  <c r="P139" i="2"/>
  <c r="O139" i="2"/>
  <c r="R139" i="2"/>
  <c r="N139" i="2"/>
  <c r="F129" i="2"/>
  <c r="Q127" i="2"/>
  <c r="M127" i="2"/>
  <c r="P127" i="2"/>
  <c r="O127" i="2"/>
  <c r="R127" i="2"/>
  <c r="N127" i="2"/>
  <c r="J115" i="2"/>
  <c r="Q115" i="2"/>
  <c r="M115" i="2"/>
  <c r="P115" i="2"/>
  <c r="O115" i="2"/>
  <c r="R115" i="2"/>
  <c r="N115" i="2"/>
  <c r="D105" i="2"/>
  <c r="Q103" i="2"/>
  <c r="M103" i="2"/>
  <c r="P103" i="2"/>
  <c r="O103" i="2"/>
  <c r="R103" i="2"/>
  <c r="N103" i="2"/>
  <c r="K91" i="2"/>
  <c r="Q91" i="2"/>
  <c r="M91" i="2"/>
  <c r="P91" i="2"/>
  <c r="O91" i="2"/>
  <c r="R91" i="2"/>
  <c r="N91" i="2"/>
  <c r="G79" i="2"/>
  <c r="Q79" i="2"/>
  <c r="M79" i="2"/>
  <c r="P79" i="2"/>
  <c r="O79" i="2"/>
  <c r="R79" i="2"/>
  <c r="N79" i="2"/>
  <c r="F69" i="2"/>
  <c r="Q67" i="2"/>
  <c r="M67" i="2"/>
  <c r="P67" i="2"/>
  <c r="O67" i="2"/>
  <c r="R67" i="2"/>
  <c r="N67" i="2"/>
  <c r="D57" i="2"/>
  <c r="Q55" i="2"/>
  <c r="M55" i="2"/>
  <c r="P55" i="2"/>
  <c r="O55" i="2"/>
  <c r="R55" i="2"/>
  <c r="N55" i="2"/>
  <c r="C43" i="2"/>
  <c r="Q43" i="2"/>
  <c r="M43" i="2"/>
  <c r="O43" i="2"/>
  <c r="P43" i="2"/>
  <c r="R43" i="2"/>
  <c r="N43" i="2"/>
  <c r="C31" i="2"/>
  <c r="Q31" i="2"/>
  <c r="M31" i="2"/>
  <c r="O31" i="2"/>
  <c r="P31" i="2"/>
  <c r="R31" i="2"/>
  <c r="N31" i="2"/>
  <c r="F21" i="2"/>
  <c r="Q19" i="2"/>
  <c r="M19" i="2"/>
  <c r="O19" i="2"/>
  <c r="P19" i="2"/>
  <c r="R19" i="2"/>
  <c r="N19" i="2"/>
  <c r="I7" i="2"/>
  <c r="Q7" i="2"/>
  <c r="M7" i="2"/>
  <c r="O7" i="2"/>
  <c r="P7" i="2"/>
  <c r="R7" i="2"/>
  <c r="N7" i="2"/>
  <c r="D481" i="2"/>
  <c r="P481" i="2"/>
  <c r="O481" i="2"/>
  <c r="Q481" i="2"/>
  <c r="M481" i="2"/>
  <c r="R481" i="2"/>
  <c r="N481" i="2"/>
  <c r="I457" i="2"/>
  <c r="P457" i="2"/>
  <c r="O457" i="2"/>
  <c r="Q457" i="2"/>
  <c r="M457" i="2"/>
  <c r="R457" i="2"/>
  <c r="N457" i="2"/>
  <c r="F385" i="2"/>
  <c r="P385" i="2"/>
  <c r="O385" i="2"/>
  <c r="Q385" i="2"/>
  <c r="M385" i="2"/>
  <c r="R385" i="2"/>
  <c r="N385" i="2"/>
  <c r="K349" i="2"/>
  <c r="P349" i="2"/>
  <c r="O349" i="2"/>
  <c r="Q349" i="2"/>
  <c r="M349" i="2"/>
  <c r="R349" i="2"/>
  <c r="N349" i="2"/>
  <c r="J313" i="2"/>
  <c r="O313" i="2"/>
  <c r="R313" i="2"/>
  <c r="M313" i="2"/>
  <c r="Q313" i="2"/>
  <c r="P313" i="2"/>
  <c r="N313" i="2"/>
  <c r="G289" i="2"/>
  <c r="O289" i="2"/>
  <c r="R289" i="2"/>
  <c r="M289" i="2"/>
  <c r="Q289" i="2"/>
  <c r="P289" i="2"/>
  <c r="N289" i="2"/>
  <c r="D253" i="2"/>
  <c r="O253" i="2"/>
  <c r="P253" i="2"/>
  <c r="N253" i="2"/>
  <c r="R253" i="2"/>
  <c r="M253" i="2"/>
  <c r="Q253" i="2"/>
  <c r="G217" i="2"/>
  <c r="R217" i="2"/>
  <c r="N217" i="2"/>
  <c r="Q217" i="2"/>
  <c r="M217" i="2"/>
  <c r="P217" i="2"/>
  <c r="O217" i="2"/>
  <c r="R181" i="2"/>
  <c r="N181" i="2"/>
  <c r="Q181" i="2"/>
  <c r="M181" i="2"/>
  <c r="P181" i="2"/>
  <c r="O181" i="2"/>
  <c r="D145" i="2"/>
  <c r="Q145" i="2"/>
  <c r="M145" i="2"/>
  <c r="P145" i="2"/>
  <c r="O145" i="2"/>
  <c r="R145" i="2"/>
  <c r="N145" i="2"/>
  <c r="G25" i="2"/>
  <c r="Q25" i="2"/>
  <c r="M25" i="2"/>
  <c r="O25" i="2"/>
  <c r="P25" i="2"/>
  <c r="N25" i="2"/>
  <c r="R25" i="2"/>
  <c r="R514" i="2"/>
  <c r="N514" i="2"/>
  <c r="Q514" i="2"/>
  <c r="M514" i="2"/>
  <c r="O514" i="2"/>
  <c r="P514" i="2"/>
  <c r="J490" i="2"/>
  <c r="R490" i="2"/>
  <c r="N490" i="2"/>
  <c r="Q490" i="2"/>
  <c r="M490" i="2"/>
  <c r="O490" i="2"/>
  <c r="P490" i="2"/>
  <c r="E478" i="2"/>
  <c r="R478" i="2"/>
  <c r="N478" i="2"/>
  <c r="Q478" i="2"/>
  <c r="M478" i="2"/>
  <c r="O478" i="2"/>
  <c r="P478" i="2"/>
  <c r="L454" i="2"/>
  <c r="R454" i="2"/>
  <c r="N454" i="2"/>
  <c r="Q454" i="2"/>
  <c r="M454" i="2"/>
  <c r="O454" i="2"/>
  <c r="P454" i="2"/>
  <c r="I508" i="2"/>
  <c r="R508" i="2"/>
  <c r="N508" i="2"/>
  <c r="Q508" i="2"/>
  <c r="M508" i="2"/>
  <c r="O508" i="2"/>
  <c r="P508" i="2"/>
  <c r="R496" i="2"/>
  <c r="N496" i="2"/>
  <c r="Q496" i="2"/>
  <c r="M496" i="2"/>
  <c r="O496" i="2"/>
  <c r="P496" i="2"/>
  <c r="E484" i="2"/>
  <c r="R484" i="2"/>
  <c r="N484" i="2"/>
  <c r="Q484" i="2"/>
  <c r="M484" i="2"/>
  <c r="O484" i="2"/>
  <c r="P484" i="2"/>
  <c r="C472" i="2"/>
  <c r="R472" i="2"/>
  <c r="N472" i="2"/>
  <c r="Q472" i="2"/>
  <c r="M472" i="2"/>
  <c r="O472" i="2"/>
  <c r="P472" i="2"/>
  <c r="G460" i="2"/>
  <c r="R460" i="2"/>
  <c r="N460" i="2"/>
  <c r="Q460" i="2"/>
  <c r="M460" i="2"/>
  <c r="O460" i="2"/>
  <c r="P460" i="2"/>
  <c r="R448" i="2"/>
  <c r="N448" i="2"/>
  <c r="Q448" i="2"/>
  <c r="M448" i="2"/>
  <c r="O448" i="2"/>
  <c r="P448" i="2"/>
  <c r="R436" i="2"/>
  <c r="N436" i="2"/>
  <c r="Q436" i="2"/>
  <c r="M436" i="2"/>
  <c r="O436" i="2"/>
  <c r="P436" i="2"/>
  <c r="L424" i="2"/>
  <c r="R424" i="2"/>
  <c r="N424" i="2"/>
  <c r="Q424" i="2"/>
  <c r="M424" i="2"/>
  <c r="O424" i="2"/>
  <c r="P424" i="2"/>
  <c r="R412" i="2"/>
  <c r="N412" i="2"/>
  <c r="Q412" i="2"/>
  <c r="M412" i="2"/>
  <c r="O412" i="2"/>
  <c r="P412" i="2"/>
  <c r="G400" i="2"/>
  <c r="R400" i="2"/>
  <c r="N400" i="2"/>
  <c r="Q400" i="2"/>
  <c r="M400" i="2"/>
  <c r="O400" i="2"/>
  <c r="P400" i="2"/>
  <c r="R388" i="2"/>
  <c r="N388" i="2"/>
  <c r="Q388" i="2"/>
  <c r="M388" i="2"/>
  <c r="O388" i="2"/>
  <c r="P388" i="2"/>
  <c r="F376" i="2"/>
  <c r="R376" i="2"/>
  <c r="N376" i="2"/>
  <c r="Q376" i="2"/>
  <c r="M376" i="2"/>
  <c r="O376" i="2"/>
  <c r="P376" i="2"/>
  <c r="C364" i="2"/>
  <c r="R364" i="2"/>
  <c r="N364" i="2"/>
  <c r="Q364" i="2"/>
  <c r="M364" i="2"/>
  <c r="O364" i="2"/>
  <c r="P364" i="2"/>
  <c r="F354" i="2"/>
  <c r="R352" i="2"/>
  <c r="N352" i="2"/>
  <c r="Q352" i="2"/>
  <c r="M352" i="2"/>
  <c r="O352" i="2"/>
  <c r="P352" i="2"/>
  <c r="C340" i="2"/>
  <c r="Q340" i="2"/>
  <c r="M340" i="2"/>
  <c r="R340" i="2"/>
  <c r="P340" i="2"/>
  <c r="O340" i="2"/>
  <c r="N340" i="2"/>
  <c r="Q328" i="2"/>
  <c r="M328" i="2"/>
  <c r="O328" i="2"/>
  <c r="N328" i="2"/>
  <c r="R328" i="2"/>
  <c r="P328" i="2"/>
  <c r="Q316" i="2"/>
  <c r="M316" i="2"/>
  <c r="R316" i="2"/>
  <c r="P316" i="2"/>
  <c r="O316" i="2"/>
  <c r="N316" i="2"/>
  <c r="L304" i="2"/>
  <c r="Q304" i="2"/>
  <c r="M304" i="2"/>
  <c r="O304" i="2"/>
  <c r="N304" i="2"/>
  <c r="R304" i="2"/>
  <c r="P304" i="2"/>
  <c r="H292" i="2"/>
  <c r="Q292" i="2"/>
  <c r="M292" i="2"/>
  <c r="R292" i="2"/>
  <c r="P292" i="2"/>
  <c r="O292" i="2"/>
  <c r="N292" i="2"/>
  <c r="H280" i="2"/>
  <c r="Q280" i="2"/>
  <c r="M280" i="2"/>
  <c r="O280" i="2"/>
  <c r="N280" i="2"/>
  <c r="R280" i="2"/>
  <c r="P280" i="2"/>
  <c r="G268" i="2"/>
  <c r="Q268" i="2"/>
  <c r="M268" i="2"/>
  <c r="R268" i="2"/>
  <c r="P268" i="2"/>
  <c r="O268" i="2"/>
  <c r="N268" i="2"/>
  <c r="F256" i="2"/>
  <c r="Q256" i="2"/>
  <c r="M256" i="2"/>
  <c r="O256" i="2"/>
  <c r="N256" i="2"/>
  <c r="R256" i="2"/>
  <c r="P256" i="2"/>
  <c r="K244" i="2"/>
  <c r="Q244" i="2"/>
  <c r="M244" i="2"/>
  <c r="R244" i="2"/>
  <c r="P244" i="2"/>
  <c r="O244" i="2"/>
  <c r="N244" i="2"/>
  <c r="Q232" i="2"/>
  <c r="M232" i="2"/>
  <c r="O232" i="2"/>
  <c r="N232" i="2"/>
  <c r="R232" i="2"/>
  <c r="P232" i="2"/>
  <c r="E220" i="2"/>
  <c r="Q220" i="2"/>
  <c r="M220" i="2"/>
  <c r="R220" i="2"/>
  <c r="P220" i="2"/>
  <c r="O220" i="2"/>
  <c r="N220" i="2"/>
  <c r="G208" i="2"/>
  <c r="P208" i="2"/>
  <c r="O208" i="2"/>
  <c r="R208" i="2"/>
  <c r="N208" i="2"/>
  <c r="Q208" i="2"/>
  <c r="M208" i="2"/>
  <c r="F198" i="2"/>
  <c r="P196" i="2"/>
  <c r="O196" i="2"/>
  <c r="R196" i="2"/>
  <c r="N196" i="2"/>
  <c r="M196" i="2"/>
  <c r="Q196" i="2"/>
  <c r="E184" i="2"/>
  <c r="P184" i="2"/>
  <c r="O184" i="2"/>
  <c r="R184" i="2"/>
  <c r="N184" i="2"/>
  <c r="Q184" i="2"/>
  <c r="M184" i="2"/>
  <c r="F174" i="2"/>
  <c r="P172" i="2"/>
  <c r="O172" i="2"/>
  <c r="R172" i="2"/>
  <c r="N172" i="2"/>
  <c r="M172" i="2"/>
  <c r="Q172" i="2"/>
  <c r="P160" i="2"/>
  <c r="O160" i="2"/>
  <c r="R160" i="2"/>
  <c r="N160" i="2"/>
  <c r="Q160" i="2"/>
  <c r="M160" i="2"/>
  <c r="I148" i="2"/>
  <c r="O148" i="2"/>
  <c r="R148" i="2"/>
  <c r="N148" i="2"/>
  <c r="Q148" i="2"/>
  <c r="M148" i="2"/>
  <c r="P148" i="2"/>
  <c r="E136" i="2"/>
  <c r="O136" i="2"/>
  <c r="R136" i="2"/>
  <c r="N136" i="2"/>
  <c r="Q136" i="2"/>
  <c r="M136" i="2"/>
  <c r="P136" i="2"/>
  <c r="C125" i="2"/>
  <c r="O124" i="2"/>
  <c r="R124" i="2"/>
  <c r="N124" i="2"/>
  <c r="Q124" i="2"/>
  <c r="M124" i="2"/>
  <c r="P124" i="2"/>
  <c r="O112" i="2"/>
  <c r="R112" i="2"/>
  <c r="N112" i="2"/>
  <c r="Q112" i="2"/>
  <c r="M112" i="2"/>
  <c r="P112" i="2"/>
  <c r="J100" i="2"/>
  <c r="O100" i="2"/>
  <c r="R100" i="2"/>
  <c r="N100" i="2"/>
  <c r="Q100" i="2"/>
  <c r="M100" i="2"/>
  <c r="P100" i="2"/>
  <c r="D89" i="2"/>
  <c r="O88" i="2"/>
  <c r="R88" i="2"/>
  <c r="N88" i="2"/>
  <c r="Q88" i="2"/>
  <c r="M88" i="2"/>
  <c r="P88" i="2"/>
  <c r="J76" i="2"/>
  <c r="O76" i="2"/>
  <c r="R76" i="2"/>
  <c r="N76" i="2"/>
  <c r="Q76" i="2"/>
  <c r="M76" i="2"/>
  <c r="P76" i="2"/>
  <c r="F64" i="2"/>
  <c r="O64" i="2"/>
  <c r="R64" i="2"/>
  <c r="N64" i="2"/>
  <c r="Q64" i="2"/>
  <c r="M64" i="2"/>
  <c r="P64" i="2"/>
  <c r="E52" i="2"/>
  <c r="O52" i="2"/>
  <c r="R52" i="2"/>
  <c r="N52" i="2"/>
  <c r="Q52" i="2"/>
  <c r="M52" i="2"/>
  <c r="P52" i="2"/>
  <c r="O40" i="2"/>
  <c r="Q40" i="2"/>
  <c r="M40" i="2"/>
  <c r="N40" i="2"/>
  <c r="P40" i="2"/>
  <c r="R40" i="2"/>
  <c r="L28" i="2"/>
  <c r="O28" i="2"/>
  <c r="Q28" i="2"/>
  <c r="M28" i="2"/>
  <c r="N28" i="2"/>
  <c r="P28" i="2"/>
  <c r="R28" i="2"/>
  <c r="D17" i="2"/>
  <c r="O16" i="2"/>
  <c r="Q16" i="2"/>
  <c r="M16" i="2"/>
  <c r="N16" i="2"/>
  <c r="R16" i="2"/>
  <c r="P16" i="2"/>
  <c r="C517" i="2"/>
  <c r="P517" i="2"/>
  <c r="M517" i="2"/>
  <c r="O517" i="2"/>
  <c r="R517" i="2"/>
  <c r="N517" i="2"/>
  <c r="Q517" i="2"/>
  <c r="J121" i="2"/>
  <c r="H289" i="2"/>
  <c r="E187" i="2"/>
  <c r="F426" i="2"/>
  <c r="D121" i="2"/>
  <c r="C49" i="2"/>
  <c r="L289" i="2"/>
  <c r="D447" i="2"/>
  <c r="J256" i="2"/>
  <c r="E25" i="2"/>
  <c r="E241" i="2"/>
  <c r="I304" i="2"/>
  <c r="D258" i="2"/>
  <c r="F291" i="2"/>
  <c r="D243" i="2"/>
  <c r="C58" i="2"/>
  <c r="K43" i="2"/>
  <c r="C55" i="2"/>
  <c r="I214" i="2"/>
  <c r="K169" i="2"/>
  <c r="G451" i="2"/>
  <c r="G193" i="2"/>
  <c r="D331" i="2"/>
  <c r="C79" i="2"/>
  <c r="L238" i="2"/>
  <c r="C493" i="2"/>
  <c r="L22" i="2"/>
  <c r="I31" i="2"/>
  <c r="H145" i="2"/>
  <c r="D137" i="2"/>
  <c r="F342" i="2"/>
  <c r="I442" i="2"/>
  <c r="H100" i="2"/>
  <c r="L70" i="2"/>
  <c r="H166" i="2"/>
  <c r="G238" i="2"/>
  <c r="L328" i="2"/>
  <c r="G100" i="2"/>
  <c r="I277" i="2"/>
  <c r="D364" i="2"/>
  <c r="F48" i="2"/>
  <c r="F168" i="2"/>
  <c r="G475" i="2"/>
  <c r="L46" i="2"/>
  <c r="F30" i="2"/>
  <c r="K64" i="2"/>
  <c r="F310" i="2"/>
  <c r="D380" i="2"/>
  <c r="K508" i="2"/>
  <c r="E502" i="2"/>
  <c r="K502" i="2"/>
  <c r="K493" i="2"/>
  <c r="F495" i="2"/>
  <c r="I493" i="2"/>
  <c r="L493" i="2"/>
  <c r="C494" i="2"/>
  <c r="E460" i="2"/>
  <c r="H460" i="2"/>
  <c r="H436" i="2"/>
  <c r="I436" i="2"/>
  <c r="I412" i="2"/>
  <c r="I382" i="2"/>
  <c r="F382" i="2"/>
  <c r="K373" i="2"/>
  <c r="J373" i="2"/>
  <c r="F375" i="2"/>
  <c r="C352" i="2"/>
  <c r="I352" i="2"/>
  <c r="D343" i="2"/>
  <c r="I343" i="2"/>
  <c r="F331" i="2"/>
  <c r="D332" i="2"/>
  <c r="L322" i="2"/>
  <c r="D323" i="2"/>
  <c r="J322" i="2"/>
  <c r="E286" i="2"/>
  <c r="F288" i="2"/>
  <c r="C286" i="2"/>
  <c r="K286" i="2"/>
  <c r="D248" i="2"/>
  <c r="C248" i="2"/>
  <c r="I232" i="2"/>
  <c r="L223" i="2"/>
  <c r="D224" i="2"/>
  <c r="H223" i="2"/>
  <c r="C224" i="2"/>
  <c r="G223" i="2"/>
  <c r="F223" i="2"/>
  <c r="C217" i="2"/>
  <c r="F219" i="2"/>
  <c r="D218" i="2"/>
  <c r="L217" i="2"/>
  <c r="D217" i="2"/>
  <c r="E217" i="2"/>
  <c r="D219" i="2"/>
  <c r="D7" i="2"/>
  <c r="D8" i="2"/>
  <c r="K7" i="2"/>
  <c r="C8" i="2"/>
  <c r="F9" i="2"/>
  <c r="F7" i="2"/>
  <c r="H421" i="2"/>
  <c r="F421" i="2"/>
  <c r="G280" i="2"/>
  <c r="D281" i="2"/>
  <c r="C179" i="2"/>
  <c r="H178" i="2"/>
  <c r="F180" i="2"/>
  <c r="C178" i="2"/>
  <c r="L178" i="2"/>
  <c r="G178" i="2"/>
  <c r="I178" i="2"/>
  <c r="D178" i="2"/>
  <c r="H169" i="2"/>
  <c r="E169" i="2"/>
  <c r="F171" i="2"/>
  <c r="D170" i="2"/>
  <c r="H160" i="2"/>
  <c r="K160" i="2"/>
  <c r="D160" i="2"/>
  <c r="C160" i="2"/>
  <c r="F162" i="2"/>
  <c r="I160" i="2"/>
  <c r="I151" i="2"/>
  <c r="D152" i="2"/>
  <c r="D151" i="2"/>
  <c r="E151" i="2"/>
  <c r="F145" i="2"/>
  <c r="C146" i="2"/>
  <c r="K145" i="2"/>
  <c r="E145" i="2"/>
  <c r="F147" i="2"/>
  <c r="G130" i="2"/>
  <c r="C130" i="2"/>
  <c r="K130" i="2"/>
  <c r="F112" i="2"/>
  <c r="E112" i="2"/>
  <c r="C112" i="2"/>
  <c r="F114" i="2"/>
  <c r="C113" i="2"/>
  <c r="I112" i="2"/>
  <c r="K112" i="2"/>
  <c r="J112" i="2"/>
  <c r="D112" i="2"/>
  <c r="D113" i="2"/>
  <c r="E103" i="2"/>
  <c r="C103" i="2"/>
  <c r="F105" i="2"/>
  <c r="L103" i="2"/>
  <c r="G103" i="2"/>
  <c r="H103" i="2"/>
  <c r="F103" i="2"/>
  <c r="D103" i="2"/>
  <c r="I103" i="2"/>
  <c r="K103" i="2"/>
  <c r="D94" i="2"/>
  <c r="K94" i="2"/>
  <c r="I94" i="2"/>
  <c r="F96" i="2"/>
  <c r="C94" i="2"/>
  <c r="E94" i="2"/>
  <c r="D74" i="2"/>
  <c r="F75" i="2"/>
  <c r="K73" i="2"/>
  <c r="K40" i="2"/>
  <c r="C40" i="2"/>
  <c r="E40" i="2"/>
  <c r="G40" i="2"/>
  <c r="J16" i="2"/>
  <c r="L16" i="2"/>
  <c r="E16" i="2"/>
  <c r="C16" i="2"/>
  <c r="F18" i="2"/>
  <c r="H16" i="2"/>
  <c r="G16" i="2"/>
  <c r="I16" i="2"/>
  <c r="K16" i="2"/>
  <c r="F217" i="2"/>
  <c r="C383" i="2"/>
  <c r="J103" i="2"/>
  <c r="H40" i="2"/>
  <c r="I73" i="2"/>
  <c r="D41" i="2"/>
  <c r="E7" i="2"/>
  <c r="F33" i="2"/>
  <c r="C104" i="2"/>
  <c r="D104" i="2"/>
  <c r="F132" i="2"/>
  <c r="J151" i="2"/>
  <c r="L112" i="2"/>
  <c r="D114" i="2"/>
  <c r="G160" i="2"/>
  <c r="H232" i="2"/>
  <c r="I280" i="2"/>
  <c r="H286" i="2"/>
  <c r="F352" i="2"/>
  <c r="K352" i="2"/>
  <c r="L412" i="2"/>
  <c r="G421" i="2"/>
  <c r="D452" i="2"/>
  <c r="H31" i="2"/>
  <c r="H217" i="2"/>
  <c r="E493" i="2"/>
  <c r="G7" i="2"/>
  <c r="C73" i="2"/>
  <c r="D131" i="2"/>
  <c r="H112" i="2"/>
  <c r="D161" i="2"/>
  <c r="K178" i="2"/>
  <c r="I145" i="2"/>
  <c r="I217" i="2"/>
  <c r="D233" i="2"/>
  <c r="E223" i="2"/>
  <c r="C373" i="2"/>
  <c r="D422" i="2"/>
  <c r="F471" i="2"/>
  <c r="H271" i="2"/>
  <c r="D209" i="2"/>
  <c r="I208" i="2"/>
  <c r="H208" i="2"/>
  <c r="L193" i="2"/>
  <c r="K193" i="2"/>
  <c r="I193" i="2"/>
  <c r="F195" i="2"/>
  <c r="C193" i="2"/>
  <c r="E193" i="2"/>
  <c r="K79" i="2"/>
  <c r="F81" i="2"/>
  <c r="D80" i="2"/>
  <c r="I79" i="2"/>
  <c r="G31" i="2"/>
  <c r="E31" i="2"/>
  <c r="F31" i="2"/>
  <c r="D33" i="2"/>
  <c r="K31" i="2"/>
  <c r="C32" i="2"/>
  <c r="D32" i="2"/>
  <c r="H493" i="2"/>
  <c r="I40" i="2"/>
  <c r="C7" i="2"/>
  <c r="L40" i="2"/>
  <c r="G73" i="2"/>
  <c r="D95" i="2"/>
  <c r="C145" i="2"/>
  <c r="G169" i="2"/>
  <c r="G112" i="2"/>
  <c r="D179" i="2"/>
  <c r="L160" i="2"/>
  <c r="D194" i="2"/>
  <c r="K217" i="2"/>
  <c r="G232" i="2"/>
  <c r="E247" i="2"/>
  <c r="C233" i="2"/>
  <c r="G322" i="2"/>
  <c r="F373" i="2"/>
  <c r="I130" i="2"/>
  <c r="D10" i="2"/>
  <c r="D256" i="2"/>
  <c r="L121" i="2"/>
  <c r="E289" i="2"/>
  <c r="J424" i="2"/>
  <c r="L445" i="2"/>
  <c r="C67" i="2"/>
  <c r="G10" i="2"/>
  <c r="E76" i="2"/>
  <c r="C425" i="2"/>
  <c r="E196" i="2"/>
  <c r="I430" i="2"/>
  <c r="J364" i="2"/>
  <c r="D5" i="2"/>
  <c r="E13" i="2"/>
  <c r="E37" i="2"/>
  <c r="C28" i="2"/>
  <c r="C46" i="2"/>
  <c r="G85" i="2"/>
  <c r="D71" i="2"/>
  <c r="I109" i="2"/>
  <c r="E142" i="2"/>
  <c r="H118" i="2"/>
  <c r="F136" i="2"/>
  <c r="I157" i="2"/>
  <c r="E229" i="2"/>
  <c r="J184" i="2"/>
  <c r="I238" i="2"/>
  <c r="G292" i="2"/>
  <c r="D311" i="2"/>
  <c r="L379" i="2"/>
  <c r="C484" i="2"/>
  <c r="G229" i="2"/>
  <c r="E199" i="2"/>
  <c r="L310" i="2"/>
  <c r="D270" i="2"/>
  <c r="G13" i="2"/>
  <c r="G37" i="2"/>
  <c r="E28" i="2"/>
  <c r="K22" i="2"/>
  <c r="I85" i="2"/>
  <c r="G157" i="2"/>
  <c r="D143" i="2"/>
  <c r="I292" i="2"/>
  <c r="I388" i="2"/>
  <c r="C293" i="2"/>
  <c r="F57" i="2"/>
  <c r="E100" i="2"/>
  <c r="H64" i="2"/>
  <c r="C119" i="2"/>
  <c r="D176" i="2"/>
  <c r="K118" i="2"/>
  <c r="C166" i="2"/>
  <c r="D185" i="2"/>
  <c r="G199" i="2"/>
  <c r="G214" i="2"/>
  <c r="K268" i="2"/>
  <c r="D292" i="2"/>
  <c r="D350" i="2"/>
  <c r="L394" i="2"/>
  <c r="H307" i="2"/>
  <c r="G106" i="2"/>
  <c r="D182" i="2"/>
  <c r="K409" i="2"/>
  <c r="I472" i="2"/>
  <c r="H514" i="2"/>
  <c r="J514" i="2"/>
  <c r="J190" i="2"/>
  <c r="K190" i="2"/>
  <c r="C98" i="2"/>
  <c r="D97" i="2"/>
  <c r="D338" i="2"/>
  <c r="I19" i="2"/>
  <c r="C76" i="2"/>
  <c r="K148" i="2"/>
  <c r="H196" i="2"/>
  <c r="F222" i="2"/>
  <c r="I235" i="2"/>
  <c r="H298" i="2"/>
  <c r="F459" i="2"/>
  <c r="D459" i="2"/>
  <c r="D134" i="2"/>
  <c r="L133" i="2"/>
  <c r="G307" i="2"/>
  <c r="K172" i="2"/>
  <c r="G205" i="2"/>
  <c r="C509" i="2"/>
  <c r="E508" i="2"/>
  <c r="I502" i="2"/>
  <c r="F502" i="2"/>
  <c r="J493" i="2"/>
  <c r="D494" i="2"/>
  <c r="G493" i="2"/>
  <c r="F493" i="2"/>
  <c r="C469" i="2"/>
  <c r="G469" i="2"/>
  <c r="D470" i="2"/>
  <c r="K460" i="2"/>
  <c r="I460" i="2"/>
  <c r="L460" i="2"/>
  <c r="K451" i="2"/>
  <c r="F453" i="2"/>
  <c r="E436" i="2"/>
  <c r="L436" i="2"/>
  <c r="F423" i="2"/>
  <c r="K421" i="2"/>
  <c r="J412" i="2"/>
  <c r="G412" i="2"/>
  <c r="E412" i="2"/>
  <c r="H412" i="2"/>
  <c r="K382" i="2"/>
  <c r="D383" i="2"/>
  <c r="E382" i="2"/>
  <c r="L373" i="2"/>
  <c r="G373" i="2"/>
  <c r="D374" i="2"/>
  <c r="E352" i="2"/>
  <c r="D353" i="2"/>
  <c r="G352" i="2"/>
  <c r="L352" i="2"/>
  <c r="J343" i="2"/>
  <c r="E343" i="2"/>
  <c r="C332" i="2"/>
  <c r="E331" i="2"/>
  <c r="K331" i="2"/>
  <c r="J331" i="2"/>
  <c r="H322" i="2"/>
  <c r="K322" i="2"/>
  <c r="C322" i="2"/>
  <c r="F324" i="2"/>
  <c r="F322" i="2"/>
  <c r="E322" i="2"/>
  <c r="C314" i="2"/>
  <c r="I313" i="2"/>
  <c r="F295" i="2"/>
  <c r="I295" i="2"/>
  <c r="F286" i="2"/>
  <c r="C287" i="2"/>
  <c r="J286" i="2"/>
  <c r="D288" i="2"/>
  <c r="D286" i="2"/>
  <c r="I286" i="2"/>
  <c r="G286" i="2"/>
  <c r="L286" i="2"/>
  <c r="D287" i="2"/>
  <c r="F282" i="2"/>
  <c r="C280" i="2"/>
  <c r="E280" i="2"/>
  <c r="L280" i="2"/>
  <c r="K280" i="2"/>
  <c r="J247" i="2"/>
  <c r="L247" i="2"/>
  <c r="C247" i="2"/>
  <c r="F249" i="2"/>
  <c r="F247" i="2"/>
  <c r="K247" i="2"/>
  <c r="I247" i="2"/>
  <c r="H247" i="2"/>
  <c r="F232" i="2"/>
  <c r="E232" i="2"/>
  <c r="C232" i="2"/>
  <c r="F234" i="2"/>
  <c r="K232" i="2"/>
  <c r="K223" i="2"/>
  <c r="I223" i="2"/>
  <c r="C223" i="2"/>
  <c r="F225" i="2"/>
  <c r="F208" i="2"/>
  <c r="C209" i="2"/>
  <c r="E208" i="2"/>
  <c r="C208" i="2"/>
  <c r="F210" i="2"/>
  <c r="K208" i="2"/>
  <c r="C169" i="2"/>
  <c r="D171" i="2"/>
  <c r="C512" i="2"/>
  <c r="I511" i="2"/>
  <c r="D488" i="2"/>
  <c r="K487" i="2"/>
  <c r="D464" i="2"/>
  <c r="C463" i="2"/>
  <c r="E445" i="2"/>
  <c r="D446" i="2"/>
  <c r="K445" i="2"/>
  <c r="J445" i="2"/>
  <c r="F447" i="2"/>
  <c r="D432" i="2"/>
  <c r="D431" i="2"/>
  <c r="G430" i="2"/>
  <c r="L430" i="2"/>
  <c r="H430" i="2"/>
  <c r="D430" i="2"/>
  <c r="D407" i="2"/>
  <c r="F406" i="2"/>
  <c r="G406" i="2"/>
  <c r="D406" i="2"/>
  <c r="C407" i="2"/>
  <c r="C406" i="2"/>
  <c r="D408" i="2"/>
  <c r="I406" i="2"/>
  <c r="E406" i="2"/>
  <c r="H406" i="2"/>
  <c r="D378" i="2"/>
  <c r="C376" i="2"/>
  <c r="J376" i="2"/>
  <c r="F378" i="2"/>
  <c r="E376" i="2"/>
  <c r="G376" i="2"/>
  <c r="D376" i="2"/>
  <c r="C377" i="2"/>
  <c r="I376" i="2"/>
  <c r="H376" i="2"/>
  <c r="F361" i="2"/>
  <c r="D362" i="2"/>
  <c r="L361" i="2"/>
  <c r="I361" i="2"/>
  <c r="C361" i="2"/>
  <c r="F363" i="2"/>
  <c r="C362" i="2"/>
  <c r="H361" i="2"/>
  <c r="G361" i="2"/>
  <c r="D336" i="2"/>
  <c r="E334" i="2"/>
  <c r="J334" i="2"/>
  <c r="H334" i="2"/>
  <c r="D334" i="2"/>
  <c r="G334" i="2"/>
  <c r="K334" i="2"/>
  <c r="C334" i="2"/>
  <c r="K325" i="2"/>
  <c r="D325" i="2"/>
  <c r="F327" i="2"/>
  <c r="F325" i="2"/>
  <c r="C326" i="2"/>
  <c r="E325" i="2"/>
  <c r="H325" i="2"/>
  <c r="D326" i="2"/>
  <c r="I325" i="2"/>
  <c r="E304" i="2"/>
  <c r="F304" i="2"/>
  <c r="D306" i="2"/>
  <c r="D304" i="2"/>
  <c r="G304" i="2"/>
  <c r="H304" i="2"/>
  <c r="K304" i="2"/>
  <c r="J304" i="2"/>
  <c r="C304" i="2"/>
  <c r="D305" i="2"/>
  <c r="C289" i="2"/>
  <c r="K289" i="2"/>
  <c r="D289" i="2"/>
  <c r="F289" i="2"/>
  <c r="D290" i="2"/>
  <c r="D276" i="2"/>
  <c r="K274" i="2"/>
  <c r="E274" i="2"/>
  <c r="D275" i="2"/>
  <c r="L274" i="2"/>
  <c r="G274" i="2"/>
  <c r="H274" i="2"/>
  <c r="F264" i="2"/>
  <c r="C262" i="2"/>
  <c r="I262" i="2"/>
  <c r="D263" i="2"/>
  <c r="K262" i="2"/>
  <c r="G256" i="2"/>
  <c r="I256" i="2"/>
  <c r="D257" i="2"/>
  <c r="L256" i="2"/>
  <c r="K256" i="2"/>
  <c r="E256" i="2"/>
  <c r="H256" i="2"/>
  <c r="C251" i="2"/>
  <c r="D252" i="2"/>
  <c r="J250" i="2"/>
  <c r="F250" i="2"/>
  <c r="K250" i="2"/>
  <c r="I250" i="2"/>
  <c r="D251" i="2"/>
  <c r="F252" i="2"/>
  <c r="L241" i="2"/>
  <c r="J241" i="2"/>
  <c r="D241" i="2"/>
  <c r="K241" i="2"/>
  <c r="I241" i="2"/>
  <c r="D242" i="2"/>
  <c r="C227" i="2"/>
  <c r="J226" i="2"/>
  <c r="F226" i="2"/>
  <c r="I226" i="2"/>
  <c r="G226" i="2"/>
  <c r="D228" i="2"/>
  <c r="F228" i="2"/>
  <c r="D226" i="2"/>
  <c r="C226" i="2"/>
  <c r="D211" i="2"/>
  <c r="D213" i="2"/>
  <c r="G211" i="2"/>
  <c r="E211" i="2"/>
  <c r="L211" i="2"/>
  <c r="D212" i="2"/>
  <c r="H211" i="2"/>
  <c r="C212" i="2"/>
  <c r="F213" i="2"/>
  <c r="F211" i="2"/>
  <c r="J202" i="2"/>
  <c r="H202" i="2"/>
  <c r="D204" i="2"/>
  <c r="C203" i="2"/>
  <c r="D203" i="2"/>
  <c r="F202" i="2"/>
  <c r="F204" i="2"/>
  <c r="L202" i="2"/>
  <c r="C202" i="2"/>
  <c r="D202" i="2"/>
  <c r="J187" i="2"/>
  <c r="D189" i="2"/>
  <c r="K187" i="2"/>
  <c r="I187" i="2"/>
  <c r="D187" i="2"/>
  <c r="G187" i="2"/>
  <c r="H187" i="2"/>
  <c r="C188" i="2"/>
  <c r="D188" i="2"/>
  <c r="F187" i="2"/>
  <c r="I163" i="2"/>
  <c r="F165" i="2"/>
  <c r="H163" i="2"/>
  <c r="E163" i="2"/>
  <c r="D164" i="2"/>
  <c r="I154" i="2"/>
  <c r="F154" i="2"/>
  <c r="F156" i="2"/>
  <c r="J154" i="2"/>
  <c r="D154" i="2"/>
  <c r="D155" i="2"/>
  <c r="C154" i="2"/>
  <c r="G154" i="2"/>
  <c r="D140" i="2"/>
  <c r="F141" i="2"/>
  <c r="K139" i="2"/>
  <c r="J139" i="2"/>
  <c r="L139" i="2"/>
  <c r="H139" i="2"/>
  <c r="I139" i="2"/>
  <c r="D123" i="2"/>
  <c r="C122" i="2"/>
  <c r="E121" i="2"/>
  <c r="F123" i="2"/>
  <c r="F121" i="2"/>
  <c r="K121" i="2"/>
  <c r="H121" i="2"/>
  <c r="I121" i="2"/>
  <c r="J88" i="2"/>
  <c r="F88" i="2"/>
  <c r="L88" i="2"/>
  <c r="D88" i="2"/>
  <c r="D90" i="2"/>
  <c r="C88" i="2"/>
  <c r="F90" i="2"/>
  <c r="H88" i="2"/>
  <c r="G88" i="2"/>
  <c r="E88" i="2"/>
  <c r="H82" i="2"/>
  <c r="C83" i="2"/>
  <c r="D82" i="2"/>
  <c r="G82" i="2"/>
  <c r="E82" i="2"/>
  <c r="K82" i="2"/>
  <c r="I82" i="2"/>
  <c r="D67" i="2"/>
  <c r="C68" i="2"/>
  <c r="D60" i="2"/>
  <c r="J58" i="2"/>
  <c r="D59" i="2"/>
  <c r="E58" i="2"/>
  <c r="F49" i="2"/>
  <c r="D49" i="2"/>
  <c r="J49" i="2"/>
  <c r="L49" i="2"/>
  <c r="C50" i="2"/>
  <c r="H49" i="2"/>
  <c r="J25" i="2"/>
  <c r="L25" i="2"/>
  <c r="F25" i="2"/>
  <c r="D27" i="2"/>
  <c r="D25" i="2"/>
  <c r="C26" i="2"/>
  <c r="H25" i="2"/>
  <c r="C497" i="2"/>
  <c r="D497" i="2"/>
  <c r="K478" i="2"/>
  <c r="C479" i="2"/>
  <c r="J454" i="2"/>
  <c r="C454" i="2"/>
  <c r="C455" i="2"/>
  <c r="D456" i="2"/>
  <c r="D455" i="2"/>
  <c r="D454" i="2"/>
  <c r="H454" i="2"/>
  <c r="I454" i="2"/>
  <c r="G454" i="2"/>
  <c r="F454" i="2"/>
  <c r="E454" i="2"/>
  <c r="J439" i="2"/>
  <c r="C440" i="2"/>
  <c r="F439" i="2"/>
  <c r="D439" i="2"/>
  <c r="H439" i="2"/>
  <c r="C439" i="2"/>
  <c r="F441" i="2"/>
  <c r="D440" i="2"/>
  <c r="K439" i="2"/>
  <c r="G439" i="2"/>
  <c r="F424" i="2"/>
  <c r="D424" i="2"/>
  <c r="C424" i="2"/>
  <c r="K424" i="2"/>
  <c r="I424" i="2"/>
  <c r="H424" i="2"/>
  <c r="E424" i="2"/>
  <c r="G391" i="2"/>
  <c r="F391" i="2"/>
  <c r="K391" i="2"/>
  <c r="J391" i="2"/>
  <c r="C368" i="2"/>
  <c r="C367" i="2"/>
  <c r="F369" i="2"/>
  <c r="J367" i="2"/>
  <c r="I367" i="2"/>
  <c r="G367" i="2"/>
  <c r="D368" i="2"/>
  <c r="L367" i="2"/>
  <c r="G346" i="2"/>
  <c r="K346" i="2"/>
  <c r="J346" i="2"/>
  <c r="E346" i="2"/>
  <c r="C346" i="2"/>
  <c r="L346" i="2"/>
  <c r="H316" i="2"/>
  <c r="D318" i="2"/>
  <c r="L316" i="2"/>
  <c r="J316" i="2"/>
  <c r="D317" i="2"/>
  <c r="F316" i="2"/>
  <c r="E316" i="2"/>
  <c r="C316" i="2"/>
  <c r="F318" i="2"/>
  <c r="C317" i="2"/>
  <c r="K316" i="2"/>
  <c r="I316" i="2"/>
  <c r="C257" i="2"/>
  <c r="G121" i="2"/>
  <c r="C290" i="2"/>
  <c r="D291" i="2"/>
  <c r="G424" i="2"/>
  <c r="H445" i="2"/>
  <c r="I445" i="2"/>
  <c r="D346" i="2"/>
  <c r="I346" i="2"/>
  <c r="F241" i="2"/>
  <c r="C155" i="2"/>
  <c r="F27" i="2"/>
  <c r="C25" i="2"/>
  <c r="D50" i="2"/>
  <c r="D58" i="2"/>
  <c r="C59" i="2"/>
  <c r="G67" i="2"/>
  <c r="K88" i="2"/>
  <c r="D83" i="2"/>
  <c r="G163" i="2"/>
  <c r="F243" i="2"/>
  <c r="L262" i="2"/>
  <c r="I274" i="2"/>
  <c r="F189" i="2"/>
  <c r="E202" i="2"/>
  <c r="E226" i="2"/>
  <c r="C256" i="2"/>
  <c r="C274" i="2"/>
  <c r="C305" i="2"/>
  <c r="F346" i="2"/>
  <c r="K376" i="2"/>
  <c r="K367" i="2"/>
  <c r="L406" i="2"/>
  <c r="C511" i="2"/>
  <c r="C121" i="2"/>
  <c r="D445" i="2"/>
  <c r="F445" i="2"/>
  <c r="C347" i="2"/>
  <c r="D348" i="2"/>
  <c r="C242" i="2"/>
  <c r="D26" i="2"/>
  <c r="I49" i="2"/>
  <c r="K49" i="2"/>
  <c r="L58" i="2"/>
  <c r="K67" i="2"/>
  <c r="K58" i="2"/>
  <c r="I58" i="2"/>
  <c r="C82" i="2"/>
  <c r="K163" i="2"/>
  <c r="L226" i="2"/>
  <c r="G241" i="2"/>
  <c r="D250" i="2"/>
  <c r="C187" i="2"/>
  <c r="I211" i="2"/>
  <c r="K202" i="2"/>
  <c r="D227" i="2"/>
  <c r="G250" i="2"/>
  <c r="F258" i="2"/>
  <c r="F276" i="2"/>
  <c r="I289" i="2"/>
  <c r="J325" i="2"/>
  <c r="F348" i="2"/>
  <c r="F367" i="2"/>
  <c r="G445" i="2"/>
  <c r="J511" i="2"/>
  <c r="I25" i="2"/>
  <c r="K25" i="2"/>
  <c r="E49" i="2"/>
  <c r="G49" i="2"/>
  <c r="F60" i="2"/>
  <c r="H58" i="2"/>
  <c r="D68" i="2"/>
  <c r="G58" i="2"/>
  <c r="I88" i="2"/>
  <c r="C89" i="2"/>
  <c r="E139" i="2"/>
  <c r="C241" i="2"/>
  <c r="L250" i="2"/>
  <c r="E262" i="2"/>
  <c r="K211" i="2"/>
  <c r="G202" i="2"/>
  <c r="K226" i="2"/>
  <c r="C250" i="2"/>
  <c r="G262" i="2"/>
  <c r="F306" i="2"/>
  <c r="G316" i="2"/>
  <c r="F336" i="2"/>
  <c r="D347" i="2"/>
  <c r="D361" i="2"/>
  <c r="D363" i="2"/>
  <c r="E367" i="2"/>
  <c r="D377" i="2"/>
  <c r="E430" i="2"/>
  <c r="J451" i="2"/>
  <c r="G436" i="2"/>
  <c r="F436" i="2"/>
  <c r="J421" i="2"/>
  <c r="E421" i="2"/>
  <c r="D208" i="2"/>
  <c r="D180" i="2"/>
  <c r="E490" i="2"/>
  <c r="D490" i="2"/>
  <c r="F492" i="2"/>
  <c r="I490" i="2"/>
  <c r="C491" i="2"/>
  <c r="D491" i="2"/>
  <c r="K448" i="2"/>
  <c r="H448" i="2"/>
  <c r="F403" i="2"/>
  <c r="G403" i="2"/>
  <c r="F405" i="2"/>
  <c r="J301" i="2"/>
  <c r="H301" i="2"/>
  <c r="D48" i="2"/>
  <c r="J46" i="2"/>
  <c r="E499" i="2"/>
  <c r="G499" i="2"/>
  <c r="K499" i="2"/>
  <c r="E466" i="2"/>
  <c r="K466" i="2"/>
  <c r="D466" i="2"/>
  <c r="I466" i="2"/>
  <c r="F468" i="2"/>
  <c r="C466" i="2"/>
  <c r="H466" i="2"/>
  <c r="C467" i="2"/>
  <c r="D418" i="2"/>
  <c r="L418" i="2"/>
  <c r="G379" i="2"/>
  <c r="K379" i="2"/>
  <c r="H340" i="2"/>
  <c r="J340" i="2"/>
  <c r="L340" i="2"/>
  <c r="E340" i="2"/>
  <c r="D467" i="2"/>
  <c r="F214" i="2"/>
  <c r="E379" i="2"/>
  <c r="C4" i="2"/>
  <c r="F6" i="2"/>
  <c r="F15" i="2"/>
  <c r="F39" i="2"/>
  <c r="C37" i="2"/>
  <c r="D29" i="2"/>
  <c r="D56" i="2"/>
  <c r="G22" i="2"/>
  <c r="I22" i="2"/>
  <c r="D47" i="2"/>
  <c r="J64" i="2"/>
  <c r="F87" i="2"/>
  <c r="C85" i="2"/>
  <c r="H70" i="2"/>
  <c r="K70" i="2"/>
  <c r="F102" i="2"/>
  <c r="C100" i="2"/>
  <c r="I64" i="2"/>
  <c r="D64" i="2"/>
  <c r="G64" i="2"/>
  <c r="D66" i="2"/>
  <c r="C101" i="2"/>
  <c r="D127" i="2"/>
  <c r="D136" i="2"/>
  <c r="J142" i="2"/>
  <c r="K157" i="2"/>
  <c r="F177" i="2"/>
  <c r="G118" i="2"/>
  <c r="I118" i="2"/>
  <c r="D118" i="2"/>
  <c r="L136" i="2"/>
  <c r="K142" i="2"/>
  <c r="G166" i="2"/>
  <c r="J118" i="2"/>
  <c r="K136" i="2"/>
  <c r="L166" i="2"/>
  <c r="H184" i="2"/>
  <c r="F231" i="2"/>
  <c r="C229" i="2"/>
  <c r="D186" i="2"/>
  <c r="H199" i="2"/>
  <c r="K184" i="2"/>
  <c r="F201" i="2"/>
  <c r="C199" i="2"/>
  <c r="L199" i="2"/>
  <c r="F216" i="2"/>
  <c r="C214" i="2"/>
  <c r="E214" i="2"/>
  <c r="F240" i="2"/>
  <c r="C238" i="2"/>
  <c r="E238" i="2"/>
  <c r="D269" i="2"/>
  <c r="F294" i="2"/>
  <c r="C292" i="2"/>
  <c r="E292" i="2"/>
  <c r="K310" i="2"/>
  <c r="H310" i="2"/>
  <c r="D341" i="2"/>
  <c r="K358" i="2"/>
  <c r="J292" i="2"/>
  <c r="C311" i="2"/>
  <c r="F351" i="2"/>
  <c r="F364" i="2"/>
  <c r="H418" i="2"/>
  <c r="L448" i="2"/>
  <c r="C379" i="2"/>
  <c r="D404" i="2"/>
  <c r="E448" i="2"/>
  <c r="C490" i="2"/>
  <c r="C499" i="2"/>
  <c r="F466" i="2"/>
  <c r="L466" i="2"/>
  <c r="G517" i="2"/>
  <c r="C519" i="2"/>
  <c r="K517" i="2"/>
  <c r="L517" i="2"/>
  <c r="D518" i="2"/>
  <c r="F517" i="2"/>
  <c r="L475" i="2"/>
  <c r="D476" i="2"/>
  <c r="K475" i="2"/>
  <c r="C427" i="2"/>
  <c r="F429" i="2"/>
  <c r="D428" i="2"/>
  <c r="E388" i="2"/>
  <c r="L388" i="2"/>
  <c r="E364" i="2"/>
  <c r="I364" i="2"/>
  <c r="C329" i="2"/>
  <c r="C328" i="2"/>
  <c r="F330" i="2"/>
  <c r="G328" i="2"/>
  <c r="D87" i="2"/>
  <c r="D85" i="2"/>
  <c r="D13" i="2"/>
  <c r="L13" i="2"/>
  <c r="L364" i="2"/>
  <c r="D366" i="2"/>
  <c r="G466" i="2"/>
  <c r="D216" i="2"/>
  <c r="F268" i="2"/>
  <c r="I4" i="2"/>
  <c r="G4" i="2"/>
  <c r="D14" i="2"/>
  <c r="H28" i="2"/>
  <c r="D38" i="2"/>
  <c r="F55" i="2"/>
  <c r="F22" i="2"/>
  <c r="K28" i="2"/>
  <c r="F46" i="2"/>
  <c r="H22" i="2"/>
  <c r="I55" i="2"/>
  <c r="K55" i="2"/>
  <c r="F24" i="2"/>
  <c r="C22" i="2"/>
  <c r="E22" i="2"/>
  <c r="K46" i="2"/>
  <c r="C71" i="2"/>
  <c r="D86" i="2"/>
  <c r="I70" i="2"/>
  <c r="D70" i="2"/>
  <c r="G70" i="2"/>
  <c r="D101" i="2"/>
  <c r="E64" i="2"/>
  <c r="F66" i="2"/>
  <c r="C64" i="2"/>
  <c r="J127" i="2"/>
  <c r="I136" i="2"/>
  <c r="D158" i="2"/>
  <c r="G175" i="2"/>
  <c r="F120" i="2"/>
  <c r="C118" i="2"/>
  <c r="E118" i="2"/>
  <c r="D120" i="2"/>
  <c r="I127" i="2"/>
  <c r="G142" i="2"/>
  <c r="K166" i="2"/>
  <c r="E175" i="2"/>
  <c r="G136" i="2"/>
  <c r="F199" i="2"/>
  <c r="D214" i="2"/>
  <c r="D230" i="2"/>
  <c r="H268" i="2"/>
  <c r="E268" i="2"/>
  <c r="D184" i="2"/>
  <c r="G184" i="2"/>
  <c r="I184" i="2"/>
  <c r="C185" i="2"/>
  <c r="D215" i="2"/>
  <c r="D239" i="2"/>
  <c r="C268" i="2"/>
  <c r="F270" i="2"/>
  <c r="D293" i="2"/>
  <c r="L292" i="2"/>
  <c r="G310" i="2"/>
  <c r="D310" i="2"/>
  <c r="K340" i="2"/>
  <c r="D294" i="2"/>
  <c r="I340" i="2"/>
  <c r="G358" i="2"/>
  <c r="D329" i="2"/>
  <c r="F340" i="2"/>
  <c r="C350" i="2"/>
  <c r="D351" i="2"/>
  <c r="K364" i="2"/>
  <c r="K427" i="2"/>
  <c r="I448" i="2"/>
  <c r="H490" i="2"/>
  <c r="D484" i="2"/>
  <c r="I484" i="2"/>
  <c r="D486" i="2"/>
  <c r="H484" i="2"/>
  <c r="F486" i="2"/>
  <c r="K484" i="2"/>
  <c r="L484" i="2"/>
  <c r="C485" i="2"/>
  <c r="L442" i="2"/>
  <c r="F396" i="2"/>
  <c r="E394" i="2"/>
  <c r="H394" i="2"/>
  <c r="G370" i="2"/>
  <c r="E370" i="2"/>
  <c r="I370" i="2"/>
  <c r="E349" i="2"/>
  <c r="C349" i="2"/>
  <c r="D349" i="2"/>
  <c r="I349" i="2"/>
  <c r="H349" i="2"/>
  <c r="J349" i="2"/>
  <c r="J310" i="2"/>
  <c r="I310" i="2"/>
  <c r="L259" i="2"/>
  <c r="D201" i="2"/>
  <c r="J199" i="2"/>
  <c r="H109" i="2"/>
  <c r="K109" i="2"/>
  <c r="G364" i="2"/>
  <c r="J466" i="2"/>
  <c r="L490" i="2"/>
  <c r="C269" i="2"/>
  <c r="F292" i="2"/>
  <c r="J379" i="2"/>
  <c r="K4" i="2"/>
  <c r="I13" i="2"/>
  <c r="K13" i="2"/>
  <c r="D22" i="2"/>
  <c r="I37" i="2"/>
  <c r="K37" i="2"/>
  <c r="D46" i="2"/>
  <c r="C56" i="2"/>
  <c r="C23" i="2"/>
  <c r="G28" i="2"/>
  <c r="I28" i="2"/>
  <c r="C47" i="2"/>
  <c r="H46" i="2"/>
  <c r="E55" i="2"/>
  <c r="G55" i="2"/>
  <c r="D23" i="2"/>
  <c r="G46" i="2"/>
  <c r="I46" i="2"/>
  <c r="K85" i="2"/>
  <c r="C65" i="2"/>
  <c r="E70" i="2"/>
  <c r="F72" i="2"/>
  <c r="C70" i="2"/>
  <c r="I100" i="2"/>
  <c r="K100" i="2"/>
  <c r="L64" i="2"/>
  <c r="D65" i="2"/>
  <c r="D128" i="2"/>
  <c r="C137" i="2"/>
  <c r="F159" i="2"/>
  <c r="I166" i="2"/>
  <c r="K175" i="2"/>
  <c r="D119" i="2"/>
  <c r="L118" i="2"/>
  <c r="E127" i="2"/>
  <c r="F144" i="2"/>
  <c r="D167" i="2"/>
  <c r="I175" i="2"/>
  <c r="F138" i="2"/>
  <c r="C136" i="2"/>
  <c r="D166" i="2"/>
  <c r="C200" i="2"/>
  <c r="L214" i="2"/>
  <c r="I229" i="2"/>
  <c r="K229" i="2"/>
  <c r="D238" i="2"/>
  <c r="L268" i="2"/>
  <c r="I268" i="2"/>
  <c r="F186" i="2"/>
  <c r="C184" i="2"/>
  <c r="I199" i="2"/>
  <c r="K199" i="2"/>
  <c r="K214" i="2"/>
  <c r="K238" i="2"/>
  <c r="I301" i="2"/>
  <c r="K292" i="2"/>
  <c r="F312" i="2"/>
  <c r="C310" i="2"/>
  <c r="G340" i="2"/>
  <c r="F328" i="2"/>
  <c r="C341" i="2"/>
  <c r="C358" i="2"/>
  <c r="K328" i="2"/>
  <c r="F379" i="2"/>
  <c r="H388" i="2"/>
  <c r="F381" i="2"/>
  <c r="E418" i="2"/>
  <c r="E442" i="2"/>
  <c r="D468" i="2"/>
  <c r="F501" i="2"/>
  <c r="F484" i="2"/>
  <c r="F519" i="2"/>
  <c r="D502" i="2"/>
  <c r="J502" i="2"/>
  <c r="D460" i="2"/>
  <c r="J460" i="2"/>
  <c r="C461" i="2"/>
  <c r="J436" i="2"/>
  <c r="D436" i="2"/>
  <c r="C436" i="2"/>
  <c r="C412" i="2"/>
  <c r="F412" i="2"/>
  <c r="D412" i="2"/>
  <c r="I397" i="2"/>
  <c r="D382" i="2"/>
  <c r="H382" i="2"/>
  <c r="C374" i="2"/>
  <c r="E373" i="2"/>
  <c r="G343" i="2"/>
  <c r="K343" i="2"/>
  <c r="L331" i="2"/>
  <c r="H331" i="2"/>
  <c r="E313" i="2"/>
  <c r="F313" i="2"/>
  <c r="H313" i="2"/>
  <c r="G313" i="2"/>
  <c r="D296" i="2"/>
  <c r="C296" i="2"/>
  <c r="F297" i="2"/>
  <c r="E271" i="2"/>
  <c r="D249" i="2"/>
  <c r="D247" i="2"/>
  <c r="L232" i="2"/>
  <c r="D234" i="2"/>
  <c r="D225" i="2"/>
  <c r="D223" i="2"/>
  <c r="J223" i="2"/>
  <c r="C170" i="2"/>
  <c r="D169" i="2"/>
  <c r="D153" i="2"/>
  <c r="G151" i="2"/>
  <c r="D146" i="2"/>
  <c r="G145" i="2"/>
  <c r="J145" i="2"/>
  <c r="D132" i="2"/>
  <c r="F130" i="2"/>
  <c r="L130" i="2"/>
  <c r="D96" i="2"/>
  <c r="J94" i="2"/>
  <c r="H79" i="2"/>
  <c r="E79" i="2"/>
  <c r="D79" i="2"/>
  <c r="J73" i="2"/>
  <c r="H73" i="2"/>
  <c r="J40" i="2"/>
  <c r="D40" i="2"/>
  <c r="D42" i="2"/>
  <c r="L73" i="2"/>
  <c r="C131" i="2"/>
  <c r="J169" i="2"/>
  <c r="I373" i="2"/>
  <c r="D495" i="2"/>
  <c r="D314" i="2"/>
  <c r="D461" i="2"/>
  <c r="L469" i="2"/>
  <c r="D469" i="2"/>
  <c r="D508" i="2"/>
  <c r="G508" i="2"/>
  <c r="J508" i="2"/>
  <c r="H508" i="2"/>
  <c r="F510" i="2"/>
  <c r="C502" i="2"/>
  <c r="F504" i="2"/>
  <c r="D503" i="2"/>
  <c r="D462" i="2"/>
  <c r="F460" i="2"/>
  <c r="C460" i="2"/>
  <c r="F462" i="2"/>
  <c r="D451" i="2"/>
  <c r="I451" i="2"/>
  <c r="C451" i="2"/>
  <c r="L451" i="2"/>
  <c r="C437" i="2"/>
  <c r="K436" i="2"/>
  <c r="F438" i="2"/>
  <c r="D438" i="2"/>
  <c r="D437" i="2"/>
  <c r="L421" i="2"/>
  <c r="C421" i="2"/>
  <c r="C413" i="2"/>
  <c r="K412" i="2"/>
  <c r="F414" i="2"/>
  <c r="D414" i="2"/>
  <c r="D413" i="2"/>
  <c r="K397" i="2"/>
  <c r="C397" i="2"/>
  <c r="L382" i="2"/>
  <c r="C382" i="2"/>
  <c r="D384" i="2"/>
  <c r="G382" i="2"/>
  <c r="D375" i="2"/>
  <c r="H373" i="2"/>
  <c r="D373" i="2"/>
  <c r="D352" i="2"/>
  <c r="C353" i="2"/>
  <c r="D354" i="2"/>
  <c r="L343" i="2"/>
  <c r="F345" i="2"/>
  <c r="H343" i="2"/>
  <c r="F343" i="2"/>
  <c r="C343" i="2"/>
  <c r="D344" i="2"/>
  <c r="C344" i="2"/>
  <c r="G331" i="2"/>
  <c r="D333" i="2"/>
  <c r="C331" i="2"/>
  <c r="F333" i="2"/>
  <c r="I322" i="2"/>
  <c r="D324" i="2"/>
  <c r="D315" i="2"/>
  <c r="C313" i="2"/>
  <c r="D313" i="2"/>
  <c r="K313" i="2"/>
  <c r="F315" i="2"/>
  <c r="L313" i="2"/>
  <c r="G295" i="2"/>
  <c r="D297" i="2"/>
  <c r="C295" i="2"/>
  <c r="D295" i="2"/>
  <c r="K295" i="2"/>
  <c r="E295" i="2"/>
  <c r="J295" i="2"/>
  <c r="F280" i="2"/>
  <c r="D280" i="2"/>
  <c r="J271" i="2"/>
  <c r="G271" i="2"/>
  <c r="C272" i="2"/>
  <c r="D273" i="2"/>
  <c r="C271" i="2"/>
  <c r="I271" i="2"/>
  <c r="J232" i="2"/>
  <c r="D232" i="2"/>
  <c r="J217" i="2"/>
  <c r="C218" i="2"/>
  <c r="L208" i="2"/>
  <c r="D210" i="2"/>
  <c r="H193" i="2"/>
  <c r="D193" i="2"/>
  <c r="F193" i="2"/>
  <c r="J178" i="2"/>
  <c r="F178" i="2"/>
  <c r="E178" i="2"/>
  <c r="F169" i="2"/>
  <c r="L169" i="2"/>
  <c r="E160" i="2"/>
  <c r="D162" i="2"/>
  <c r="F160" i="2"/>
  <c r="J160" i="2"/>
  <c r="F151" i="2"/>
  <c r="H151" i="2"/>
  <c r="L151" i="2"/>
  <c r="F153" i="2"/>
  <c r="C151" i="2"/>
  <c r="C152" i="2"/>
  <c r="K151" i="2"/>
  <c r="D147" i="2"/>
  <c r="L145" i="2"/>
  <c r="H130" i="2"/>
  <c r="D130" i="2"/>
  <c r="C95" i="2"/>
  <c r="F94" i="2"/>
  <c r="L94" i="2"/>
  <c r="H94" i="2"/>
  <c r="J79" i="2"/>
  <c r="C80" i="2"/>
  <c r="L79" i="2"/>
  <c r="D81" i="2"/>
  <c r="F79" i="2"/>
  <c r="C74" i="2"/>
  <c r="F73" i="2"/>
  <c r="E73" i="2"/>
  <c r="D75" i="2"/>
  <c r="D73" i="2"/>
  <c r="C41" i="2"/>
  <c r="F40" i="2"/>
  <c r="D31" i="2"/>
  <c r="L31" i="2"/>
  <c r="J31" i="2"/>
  <c r="D18" i="2"/>
  <c r="C17" i="2"/>
  <c r="F16" i="2"/>
  <c r="D16" i="2"/>
  <c r="J7" i="2"/>
  <c r="H7" i="2"/>
  <c r="L7" i="2"/>
  <c r="D9" i="2"/>
  <c r="F456" i="2"/>
  <c r="K454" i="2"/>
  <c r="C446" i="2"/>
  <c r="C445" i="2"/>
  <c r="I439" i="2"/>
  <c r="E439" i="2"/>
  <c r="D441" i="2"/>
  <c r="L439" i="2"/>
  <c r="J430" i="2"/>
  <c r="F432" i="2"/>
  <c r="C391" i="2"/>
  <c r="F393" i="2"/>
  <c r="E391" i="2"/>
  <c r="H391" i="2"/>
  <c r="D392" i="2"/>
  <c r="C392" i="2"/>
  <c r="L391" i="2"/>
  <c r="D367" i="2"/>
  <c r="D369" i="2"/>
  <c r="H367" i="2"/>
  <c r="E361" i="2"/>
  <c r="J361" i="2"/>
  <c r="F334" i="2"/>
  <c r="C335" i="2"/>
  <c r="L334" i="2"/>
  <c r="I334" i="2"/>
  <c r="C325" i="2"/>
  <c r="G325" i="2"/>
  <c r="D327" i="2"/>
  <c r="L325" i="2"/>
  <c r="J274" i="2"/>
  <c r="F274" i="2"/>
  <c r="D274" i="2"/>
  <c r="D264" i="2"/>
  <c r="J262" i="2"/>
  <c r="D262" i="2"/>
  <c r="D163" i="2"/>
  <c r="C163" i="2"/>
  <c r="C164" i="2"/>
  <c r="E154" i="2"/>
  <c r="D156" i="2"/>
  <c r="F139" i="2"/>
  <c r="C140" i="2"/>
  <c r="D139" i="2"/>
  <c r="D141" i="2"/>
  <c r="J82" i="2"/>
  <c r="D84" i="2"/>
  <c r="F82" i="2"/>
  <c r="L82" i="2"/>
  <c r="E67" i="2"/>
  <c r="J67" i="2"/>
  <c r="H67" i="2"/>
  <c r="J289" i="2"/>
  <c r="H226" i="2"/>
  <c r="H250" i="2"/>
  <c r="L376" i="2"/>
  <c r="D426" i="2"/>
  <c r="F430" i="2"/>
  <c r="J406" i="2"/>
  <c r="D425" i="2"/>
  <c r="D51" i="2"/>
  <c r="F408" i="2"/>
  <c r="K406" i="2"/>
  <c r="K430" i="2"/>
  <c r="L67" i="2"/>
  <c r="C139" i="2"/>
  <c r="C263" i="2"/>
  <c r="J211" i="2"/>
  <c r="D316" i="2"/>
  <c r="D391" i="2"/>
  <c r="D69" i="2"/>
  <c r="G139" i="2"/>
  <c r="F67" i="2"/>
  <c r="E358" i="2"/>
  <c r="E475" i="2"/>
  <c r="D477" i="2"/>
  <c r="F366" i="2"/>
  <c r="C365" i="2"/>
  <c r="J136" i="2"/>
  <c r="C110" i="2"/>
  <c r="D24" i="2"/>
  <c r="F399" i="2"/>
  <c r="D421" i="2"/>
  <c r="C508" i="2"/>
  <c r="D195" i="2"/>
  <c r="J352" i="2"/>
  <c r="H352" i="2"/>
  <c r="C470" i="2"/>
  <c r="J193" i="2"/>
  <c r="F271" i="2"/>
  <c r="D272" i="2"/>
  <c r="J208" i="2"/>
  <c r="E409" i="2"/>
  <c r="D516" i="2"/>
  <c r="D174" i="2"/>
  <c r="D284" i="2"/>
  <c r="H115" i="2"/>
  <c r="J280" i="2"/>
  <c r="D345" i="2"/>
  <c r="I421" i="2"/>
  <c r="D510" i="2"/>
  <c r="E397" i="2"/>
  <c r="D509" i="2"/>
  <c r="F469" i="2"/>
  <c r="C503" i="2"/>
  <c r="C161" i="2"/>
  <c r="G502" i="2"/>
  <c r="J130" i="2"/>
  <c r="E130" i="2"/>
  <c r="D282" i="2"/>
  <c r="F273" i="2"/>
  <c r="K271" i="2"/>
  <c r="D271" i="2"/>
  <c r="D399" i="2"/>
  <c r="D322" i="2"/>
  <c r="H505" i="2"/>
  <c r="D507" i="2"/>
  <c r="F505" i="2"/>
  <c r="K505" i="2"/>
  <c r="E505" i="2"/>
  <c r="D505" i="2"/>
  <c r="L505" i="2"/>
  <c r="D506" i="2"/>
  <c r="C505" i="2"/>
  <c r="F507" i="2"/>
  <c r="C506" i="2"/>
  <c r="D473" i="2"/>
  <c r="H472" i="2"/>
  <c r="K472" i="2"/>
  <c r="J472" i="2"/>
  <c r="G472" i="2"/>
  <c r="E472" i="2"/>
  <c r="C473" i="2"/>
  <c r="H457" i="2"/>
  <c r="D457" i="2"/>
  <c r="D458" i="2"/>
  <c r="C457" i="2"/>
  <c r="F457" i="2"/>
  <c r="E457" i="2"/>
  <c r="G457" i="2"/>
  <c r="D416" i="2"/>
  <c r="K415" i="2"/>
  <c r="C416" i="2"/>
  <c r="K400" i="2"/>
  <c r="F402" i="2"/>
  <c r="E400" i="2"/>
  <c r="L400" i="2"/>
  <c r="D402" i="2"/>
  <c r="J400" i="2"/>
  <c r="D400" i="2"/>
  <c r="F400" i="2"/>
  <c r="D401" i="2"/>
  <c r="C355" i="2"/>
  <c r="E355" i="2"/>
  <c r="D355" i="2"/>
  <c r="K355" i="2"/>
  <c r="D357" i="2"/>
  <c r="F357" i="2"/>
  <c r="L355" i="2"/>
  <c r="G355" i="2"/>
  <c r="D356" i="2"/>
  <c r="C320" i="2"/>
  <c r="C319" i="2"/>
  <c r="K319" i="2"/>
  <c r="J319" i="2"/>
  <c r="I319" i="2"/>
  <c r="D321" i="2"/>
  <c r="D319" i="2"/>
  <c r="F319" i="2"/>
  <c r="H319" i="2"/>
  <c r="F298" i="2"/>
  <c r="J298" i="2"/>
  <c r="L298" i="2"/>
  <c r="D299" i="2"/>
  <c r="D298" i="2"/>
  <c r="I298" i="2"/>
  <c r="G298" i="2"/>
  <c r="C266" i="2"/>
  <c r="G265" i="2"/>
  <c r="K265" i="2"/>
  <c r="D266" i="2"/>
  <c r="D267" i="2"/>
  <c r="F267" i="2"/>
  <c r="C265" i="2"/>
  <c r="I265" i="2"/>
  <c r="J265" i="2"/>
  <c r="E265" i="2"/>
  <c r="L265" i="2"/>
  <c r="H265" i="2"/>
  <c r="F244" i="2"/>
  <c r="D246" i="2"/>
  <c r="J244" i="2"/>
  <c r="L244" i="2"/>
  <c r="I244" i="2"/>
  <c r="G244" i="2"/>
  <c r="C245" i="2"/>
  <c r="D245" i="2"/>
  <c r="F220" i="2"/>
  <c r="J220" i="2"/>
  <c r="D220" i="2"/>
  <c r="C221" i="2"/>
  <c r="I220" i="2"/>
  <c r="G220" i="2"/>
  <c r="L220" i="2"/>
  <c r="D221" i="2"/>
  <c r="D198" i="2"/>
  <c r="D196" i="2"/>
  <c r="I196" i="2"/>
  <c r="G196" i="2"/>
  <c r="J196" i="2"/>
  <c r="F196" i="2"/>
  <c r="C197" i="2"/>
  <c r="D197" i="2"/>
  <c r="C182" i="2"/>
  <c r="D181" i="2"/>
  <c r="H181" i="2"/>
  <c r="F181" i="2"/>
  <c r="I181" i="2"/>
  <c r="F183" i="2"/>
  <c r="D183" i="2"/>
  <c r="J181" i="2"/>
  <c r="K181" i="2"/>
  <c r="D148" i="2"/>
  <c r="D150" i="2"/>
  <c r="J148" i="2"/>
  <c r="D149" i="2"/>
  <c r="F148" i="2"/>
  <c r="C149" i="2"/>
  <c r="G148" i="2"/>
  <c r="D126" i="2"/>
  <c r="D124" i="2"/>
  <c r="G124" i="2"/>
  <c r="H124" i="2"/>
  <c r="J124" i="2"/>
  <c r="I124" i="2"/>
  <c r="D125" i="2"/>
  <c r="F124" i="2"/>
  <c r="F106" i="2"/>
  <c r="L106" i="2"/>
  <c r="D108" i="2"/>
  <c r="F108" i="2"/>
  <c r="K106" i="2"/>
  <c r="H106" i="2"/>
  <c r="C107" i="2"/>
  <c r="J106" i="2"/>
  <c r="C106" i="2"/>
  <c r="I106" i="2"/>
  <c r="D93" i="2"/>
  <c r="I91" i="2"/>
  <c r="G91" i="2"/>
  <c r="D91" i="2"/>
  <c r="L91" i="2"/>
  <c r="D92" i="2"/>
  <c r="H91" i="2"/>
  <c r="F91" i="2"/>
  <c r="E61" i="2"/>
  <c r="D63" i="2"/>
  <c r="F61" i="2"/>
  <c r="C62" i="2"/>
  <c r="D61" i="2"/>
  <c r="K61" i="2"/>
  <c r="H61" i="2"/>
  <c r="J61" i="2"/>
  <c r="F63" i="2"/>
  <c r="C61" i="2"/>
  <c r="I61" i="2"/>
  <c r="D36" i="2"/>
  <c r="E34" i="2"/>
  <c r="C34" i="2"/>
  <c r="F36" i="2"/>
  <c r="F34" i="2"/>
  <c r="L34" i="2"/>
  <c r="K34" i="2"/>
  <c r="D12" i="2"/>
  <c r="K10" i="2"/>
  <c r="L10" i="2"/>
  <c r="J10" i="2"/>
  <c r="E10" i="2"/>
  <c r="C10" i="2"/>
  <c r="F12" i="2"/>
  <c r="F10" i="2"/>
  <c r="D235" i="2"/>
  <c r="C458" i="2"/>
  <c r="L307" i="2"/>
  <c r="H205" i="2"/>
  <c r="D339" i="2"/>
  <c r="H337" i="2"/>
  <c r="F43" i="2"/>
  <c r="C35" i="2"/>
  <c r="F54" i="2"/>
  <c r="H10" i="2"/>
  <c r="G34" i="2"/>
  <c r="H76" i="2"/>
  <c r="G97" i="2"/>
  <c r="C91" i="2"/>
  <c r="L148" i="2"/>
  <c r="F126" i="2"/>
  <c r="E133" i="2"/>
  <c r="C148" i="2"/>
  <c r="C134" i="2"/>
  <c r="K196" i="2"/>
  <c r="K220" i="2"/>
  <c r="C244" i="2"/>
  <c r="C190" i="2"/>
  <c r="C298" i="2"/>
  <c r="D300" i="2"/>
  <c r="E319" i="2"/>
  <c r="C356" i="2"/>
  <c r="D386" i="2"/>
  <c r="D474" i="2"/>
  <c r="F472" i="2"/>
  <c r="L472" i="2"/>
  <c r="L61" i="2"/>
  <c r="F97" i="2"/>
  <c r="D320" i="2"/>
  <c r="C181" i="2"/>
  <c r="F387" i="2"/>
  <c r="C401" i="2"/>
  <c r="J91" i="2"/>
  <c r="D265" i="2"/>
  <c r="D244" i="2"/>
  <c r="C196" i="2"/>
  <c r="C220" i="2"/>
  <c r="G385" i="2"/>
  <c r="K433" i="2"/>
  <c r="G481" i="2"/>
  <c r="F474" i="2"/>
  <c r="D472" i="2"/>
  <c r="J34" i="2"/>
  <c r="L457" i="2"/>
  <c r="J457" i="2"/>
  <c r="C400" i="2"/>
  <c r="L181" i="2"/>
  <c r="H148" i="2"/>
  <c r="F514" i="2"/>
  <c r="L514" i="2"/>
  <c r="G514" i="2"/>
  <c r="K514" i="2"/>
  <c r="D515" i="2"/>
  <c r="C514" i="2"/>
  <c r="E514" i="2"/>
  <c r="I514" i="2"/>
  <c r="D514" i="2"/>
  <c r="C515" i="2"/>
  <c r="H481" i="2"/>
  <c r="F481" i="2"/>
  <c r="I481" i="2"/>
  <c r="K481" i="2"/>
  <c r="D483" i="2"/>
  <c r="C481" i="2"/>
  <c r="L481" i="2"/>
  <c r="C482" i="2"/>
  <c r="E481" i="2"/>
  <c r="F483" i="2"/>
  <c r="C410" i="2"/>
  <c r="I409" i="2"/>
  <c r="J409" i="2"/>
  <c r="G409" i="2"/>
  <c r="F409" i="2"/>
  <c r="D411" i="2"/>
  <c r="C409" i="2"/>
  <c r="D410" i="2"/>
  <c r="D387" i="2"/>
  <c r="D385" i="2"/>
  <c r="E385" i="2"/>
  <c r="K385" i="2"/>
  <c r="I385" i="2"/>
  <c r="J385" i="2"/>
  <c r="C386" i="2"/>
  <c r="H385" i="2"/>
  <c r="C385" i="2"/>
  <c r="F339" i="2"/>
  <c r="C338" i="2"/>
  <c r="I337" i="2"/>
  <c r="F337" i="2"/>
  <c r="L337" i="2"/>
  <c r="J307" i="2"/>
  <c r="E307" i="2"/>
  <c r="F309" i="2"/>
  <c r="K307" i="2"/>
  <c r="F307" i="2"/>
  <c r="E283" i="2"/>
  <c r="H283" i="2"/>
  <c r="D285" i="2"/>
  <c r="F285" i="2"/>
  <c r="K283" i="2"/>
  <c r="J283" i="2"/>
  <c r="C283" i="2"/>
  <c r="L283" i="2"/>
  <c r="F283" i="2"/>
  <c r="D283" i="2"/>
  <c r="C284" i="2"/>
  <c r="L235" i="2"/>
  <c r="G235" i="2"/>
  <c r="E235" i="2"/>
  <c r="H235" i="2"/>
  <c r="D237" i="2"/>
  <c r="D236" i="2"/>
  <c r="F235" i="2"/>
  <c r="C205" i="2"/>
  <c r="F207" i="2"/>
  <c r="F205" i="2"/>
  <c r="C206" i="2"/>
  <c r="J205" i="2"/>
  <c r="K205" i="2"/>
  <c r="I205" i="2"/>
  <c r="D207" i="2"/>
  <c r="F190" i="2"/>
  <c r="D192" i="2"/>
  <c r="C191" i="2"/>
  <c r="I190" i="2"/>
  <c r="G190" i="2"/>
  <c r="D190" i="2"/>
  <c r="H190" i="2"/>
  <c r="D191" i="2"/>
  <c r="E172" i="2"/>
  <c r="C173" i="2"/>
  <c r="F172" i="2"/>
  <c r="J172" i="2"/>
  <c r="H172" i="2"/>
  <c r="D173" i="2"/>
  <c r="G172" i="2"/>
  <c r="C133" i="2"/>
  <c r="D135" i="2"/>
  <c r="G133" i="2"/>
  <c r="J133" i="2"/>
  <c r="H133" i="2"/>
  <c r="I133" i="2"/>
  <c r="F135" i="2"/>
  <c r="K133" i="2"/>
  <c r="C116" i="2"/>
  <c r="D115" i="2"/>
  <c r="D117" i="2"/>
  <c r="E115" i="2"/>
  <c r="F117" i="2"/>
  <c r="D116" i="2"/>
  <c r="L115" i="2"/>
  <c r="C115" i="2"/>
  <c r="F115" i="2"/>
  <c r="G115" i="2"/>
  <c r="I115" i="2"/>
  <c r="H97" i="2"/>
  <c r="J97" i="2"/>
  <c r="L97" i="2"/>
  <c r="E97" i="2"/>
  <c r="C97" i="2"/>
  <c r="F99" i="2"/>
  <c r="K97" i="2"/>
  <c r="C77" i="2"/>
  <c r="F76" i="2"/>
  <c r="D78" i="2"/>
  <c r="D77" i="2"/>
  <c r="L76" i="2"/>
  <c r="G76" i="2"/>
  <c r="D76" i="2"/>
  <c r="I76" i="2"/>
  <c r="C53" i="2"/>
  <c r="D54" i="2"/>
  <c r="J52" i="2"/>
  <c r="F52" i="2"/>
  <c r="I52" i="2"/>
  <c r="G52" i="2"/>
  <c r="H52" i="2"/>
  <c r="D53" i="2"/>
  <c r="D43" i="2"/>
  <c r="J43" i="2"/>
  <c r="D45" i="2"/>
  <c r="H43" i="2"/>
  <c r="G43" i="2"/>
  <c r="E43" i="2"/>
  <c r="C44" i="2"/>
  <c r="L43" i="2"/>
  <c r="D44" i="2"/>
  <c r="D19" i="2"/>
  <c r="D21" i="2"/>
  <c r="H19" i="2"/>
  <c r="J19" i="2"/>
  <c r="D20" i="2"/>
  <c r="C20" i="2"/>
  <c r="L19" i="2"/>
  <c r="G19" i="2"/>
  <c r="E19" i="2"/>
  <c r="J235" i="2"/>
  <c r="C307" i="2"/>
  <c r="D307" i="2"/>
  <c r="D205" i="2"/>
  <c r="D337" i="2"/>
  <c r="J337" i="2"/>
  <c r="D34" i="2"/>
  <c r="K52" i="2"/>
  <c r="K19" i="2"/>
  <c r="I43" i="2"/>
  <c r="G61" i="2"/>
  <c r="I10" i="2"/>
  <c r="F78" i="2"/>
  <c r="L124" i="2"/>
  <c r="I172" i="2"/>
  <c r="K124" i="2"/>
  <c r="D172" i="2"/>
  <c r="L190" i="2"/>
  <c r="E205" i="2"/>
  <c r="C236" i="2"/>
  <c r="H244" i="2"/>
  <c r="K235" i="2"/>
  <c r="I307" i="2"/>
  <c r="K337" i="2"/>
  <c r="I355" i="2"/>
  <c r="I400" i="2"/>
  <c r="C308" i="2"/>
  <c r="D308" i="2"/>
  <c r="G319" i="2"/>
  <c r="L205" i="2"/>
  <c r="C337" i="2"/>
  <c r="F19" i="2"/>
  <c r="C52" i="2"/>
  <c r="C19" i="2"/>
  <c r="H34" i="2"/>
  <c r="F45" i="2"/>
  <c r="L52" i="2"/>
  <c r="D62" i="2"/>
  <c r="D11" i="2"/>
  <c r="I34" i="2"/>
  <c r="K76" i="2"/>
  <c r="C92" i="2"/>
  <c r="I97" i="2"/>
  <c r="F93" i="2"/>
  <c r="E91" i="2"/>
  <c r="E106" i="2"/>
  <c r="F133" i="2"/>
  <c r="G181" i="2"/>
  <c r="C124" i="2"/>
  <c r="F150" i="2"/>
  <c r="C172" i="2"/>
  <c r="E181" i="2"/>
  <c r="E124" i="2"/>
  <c r="E148" i="2"/>
  <c r="L172" i="2"/>
  <c r="D206" i="2"/>
  <c r="H220" i="2"/>
  <c r="F246" i="2"/>
  <c r="E244" i="2"/>
  <c r="C235" i="2"/>
  <c r="F192" i="2"/>
  <c r="E190" i="2"/>
  <c r="I283" i="2"/>
  <c r="F300" i="2"/>
  <c r="E298" i="2"/>
  <c r="E337" i="2"/>
  <c r="C299" i="2"/>
  <c r="H355" i="2"/>
  <c r="F355" i="2"/>
  <c r="H400" i="2"/>
  <c r="K457" i="2"/>
  <c r="D482" i="2"/>
  <c r="F516" i="2"/>
  <c r="J505" i="2"/>
  <c r="G505" i="2"/>
  <c r="L196" i="2"/>
  <c r="J481" i="2"/>
  <c r="K115" i="2"/>
  <c r="D52" i="2"/>
  <c r="D99" i="2"/>
  <c r="F265" i="2"/>
  <c r="D107" i="2"/>
  <c r="D222" i="2"/>
  <c r="E517" i="2"/>
  <c r="D517" i="2"/>
  <c r="D519" i="2"/>
  <c r="I517" i="2"/>
  <c r="J517" i="2"/>
  <c r="H517" i="2"/>
  <c r="F499" i="2"/>
  <c r="L499" i="2"/>
  <c r="D501" i="2"/>
  <c r="H499" i="2"/>
  <c r="D499" i="2"/>
  <c r="J499" i="2"/>
  <c r="I499" i="2"/>
  <c r="C500" i="2"/>
  <c r="K490" i="2"/>
  <c r="G490" i="2"/>
  <c r="D492" i="2"/>
  <c r="F490" i="2"/>
  <c r="G484" i="2"/>
  <c r="J484" i="2"/>
  <c r="I475" i="2"/>
  <c r="J475" i="2"/>
  <c r="H475" i="2"/>
  <c r="F475" i="2"/>
  <c r="C476" i="2"/>
  <c r="C475" i="2"/>
  <c r="D475" i="2"/>
  <c r="C449" i="2"/>
  <c r="F448" i="2"/>
  <c r="J448" i="2"/>
  <c r="G448" i="2"/>
  <c r="D449" i="2"/>
  <c r="D450" i="2"/>
  <c r="F450" i="2"/>
  <c r="D448" i="2"/>
  <c r="C448" i="2"/>
  <c r="F442" i="2"/>
  <c r="C443" i="2"/>
  <c r="D443" i="2"/>
  <c r="G442" i="2"/>
  <c r="F444" i="2"/>
  <c r="D442" i="2"/>
  <c r="J442" i="2"/>
  <c r="C442" i="2"/>
  <c r="K442" i="2"/>
  <c r="I427" i="2"/>
  <c r="D429" i="2"/>
  <c r="D427" i="2"/>
  <c r="H427" i="2"/>
  <c r="F427" i="2"/>
  <c r="C428" i="2"/>
  <c r="E427" i="2"/>
  <c r="J427" i="2"/>
  <c r="L427" i="2"/>
  <c r="G418" i="2"/>
  <c r="F420" i="2"/>
  <c r="F418" i="2"/>
  <c r="J418" i="2"/>
  <c r="D419" i="2"/>
  <c r="C418" i="2"/>
  <c r="C419" i="2"/>
  <c r="K418" i="2"/>
  <c r="D420" i="2"/>
  <c r="I403" i="2"/>
  <c r="D405" i="2"/>
  <c r="C403" i="2"/>
  <c r="L403" i="2"/>
  <c r="D403" i="2"/>
  <c r="E403" i="2"/>
  <c r="J403" i="2"/>
  <c r="H403" i="2"/>
  <c r="D394" i="2"/>
  <c r="G394" i="2"/>
  <c r="C394" i="2"/>
  <c r="F394" i="2"/>
  <c r="D395" i="2"/>
  <c r="D396" i="2"/>
  <c r="C395" i="2"/>
  <c r="J394" i="2"/>
  <c r="C389" i="2"/>
  <c r="D388" i="2"/>
  <c r="D390" i="2"/>
  <c r="F388" i="2"/>
  <c r="K388" i="2"/>
  <c r="F390" i="2"/>
  <c r="C388" i="2"/>
  <c r="J388" i="2"/>
  <c r="D389" i="2"/>
  <c r="G388" i="2"/>
  <c r="C380" i="2"/>
  <c r="D381" i="2"/>
  <c r="I379" i="2"/>
  <c r="C371" i="2"/>
  <c r="J370" i="2"/>
  <c r="F372" i="2"/>
  <c r="C370" i="2"/>
  <c r="L370" i="2"/>
  <c r="F370" i="2"/>
  <c r="D372" i="2"/>
  <c r="K370" i="2"/>
  <c r="H370" i="2"/>
  <c r="D371" i="2"/>
  <c r="H364" i="2"/>
  <c r="D365" i="2"/>
  <c r="D358" i="2"/>
  <c r="I358" i="2"/>
  <c r="D360" i="2"/>
  <c r="J358" i="2"/>
  <c r="L358" i="2"/>
  <c r="D359" i="2"/>
  <c r="H358" i="2"/>
  <c r="F360" i="2"/>
  <c r="G349" i="2"/>
  <c r="F349" i="2"/>
  <c r="L349" i="2"/>
  <c r="D328" i="2"/>
  <c r="E328" i="2"/>
  <c r="H328" i="2"/>
  <c r="J328" i="2"/>
  <c r="E310" i="2"/>
  <c r="G301" i="2"/>
  <c r="D303" i="2"/>
  <c r="L301" i="2"/>
  <c r="C302" i="2"/>
  <c r="D302" i="2"/>
  <c r="E301" i="2"/>
  <c r="F303" i="2"/>
  <c r="F301" i="2"/>
  <c r="C301" i="2"/>
  <c r="D301" i="2"/>
  <c r="K301" i="2"/>
  <c r="C277" i="2"/>
  <c r="F279" i="2"/>
  <c r="D279" i="2"/>
  <c r="E277" i="2"/>
  <c r="H277" i="2"/>
  <c r="L277" i="2"/>
  <c r="C278" i="2"/>
  <c r="G277" i="2"/>
  <c r="K277" i="2"/>
  <c r="J277" i="2"/>
  <c r="F277" i="2"/>
  <c r="D277" i="2"/>
  <c r="D268" i="2"/>
  <c r="J268" i="2"/>
  <c r="K259" i="2"/>
  <c r="J259" i="2"/>
  <c r="G259" i="2"/>
  <c r="D261" i="2"/>
  <c r="C259" i="2"/>
  <c r="F259" i="2"/>
  <c r="D260" i="2"/>
  <c r="C260" i="2"/>
  <c r="F261" i="2"/>
  <c r="I259" i="2"/>
  <c r="E259" i="2"/>
  <c r="K253" i="2"/>
  <c r="F255" i="2"/>
  <c r="D254" i="2"/>
  <c r="F253" i="2"/>
  <c r="C253" i="2"/>
  <c r="G253" i="2"/>
  <c r="J253" i="2"/>
  <c r="C254" i="2"/>
  <c r="D255" i="2"/>
  <c r="I253" i="2"/>
  <c r="L253" i="2"/>
  <c r="E253" i="2"/>
  <c r="H253" i="2"/>
  <c r="F238" i="2"/>
  <c r="D240" i="2"/>
  <c r="H238" i="2"/>
  <c r="J238" i="2"/>
  <c r="C239" i="2"/>
  <c r="D231" i="2"/>
  <c r="F229" i="2"/>
  <c r="J229" i="2"/>
  <c r="D229" i="2"/>
  <c r="L229" i="2"/>
  <c r="C230" i="2"/>
  <c r="J214" i="2"/>
  <c r="H214" i="2"/>
  <c r="C215" i="2"/>
  <c r="F184" i="2"/>
  <c r="L184" i="2"/>
  <c r="L175" i="2"/>
  <c r="F175" i="2"/>
  <c r="D177" i="2"/>
  <c r="C176" i="2"/>
  <c r="J175" i="2"/>
  <c r="D175" i="2"/>
  <c r="J166" i="2"/>
  <c r="D168" i="2"/>
  <c r="F166" i="2"/>
  <c r="C167" i="2"/>
  <c r="F157" i="2"/>
  <c r="J157" i="2"/>
  <c r="L157" i="2"/>
  <c r="D159" i="2"/>
  <c r="C157" i="2"/>
  <c r="C158" i="2"/>
  <c r="H157" i="2"/>
  <c r="D142" i="2"/>
  <c r="H142" i="2"/>
  <c r="D144" i="2"/>
  <c r="L142" i="2"/>
  <c r="I142" i="2"/>
  <c r="C143" i="2"/>
  <c r="F142" i="2"/>
  <c r="D138" i="2"/>
  <c r="H136" i="2"/>
  <c r="F127" i="2"/>
  <c r="D129" i="2"/>
  <c r="C127" i="2"/>
  <c r="K127" i="2"/>
  <c r="H127" i="2"/>
  <c r="G127" i="2"/>
  <c r="C128" i="2"/>
  <c r="L127" i="2"/>
  <c r="J109" i="2"/>
  <c r="L109" i="2"/>
  <c r="D111" i="2"/>
  <c r="D109" i="2"/>
  <c r="D110" i="2"/>
  <c r="G109" i="2"/>
  <c r="E109" i="2"/>
  <c r="F111" i="2"/>
  <c r="C109" i="2"/>
  <c r="F109" i="2"/>
  <c r="F100" i="2"/>
  <c r="L100" i="2"/>
  <c r="D102" i="2"/>
  <c r="D100" i="2"/>
  <c r="F85" i="2"/>
  <c r="L85" i="2"/>
  <c r="H85" i="2"/>
  <c r="C86" i="2"/>
  <c r="J85" i="2"/>
  <c r="J70" i="2"/>
  <c r="D72" i="2"/>
  <c r="H55" i="2"/>
  <c r="L55" i="2"/>
  <c r="D55" i="2"/>
  <c r="J55" i="2"/>
  <c r="H37" i="2"/>
  <c r="D39" i="2"/>
  <c r="J37" i="2"/>
  <c r="F37" i="2"/>
  <c r="C38" i="2"/>
  <c r="D37" i="2"/>
  <c r="D28" i="2"/>
  <c r="C29" i="2"/>
  <c r="J28" i="2"/>
  <c r="D30" i="2"/>
  <c r="F28" i="2"/>
  <c r="H13" i="2"/>
  <c r="J13" i="2"/>
  <c r="F13" i="2"/>
  <c r="C14" i="2"/>
  <c r="D15" i="2"/>
  <c r="E4" i="2"/>
  <c r="C5" i="2"/>
  <c r="J4" i="2"/>
  <c r="F4" i="2"/>
  <c r="H4" i="2"/>
  <c r="D6" i="2"/>
  <c r="L4" i="2"/>
  <c r="C518" i="2"/>
  <c r="H379" i="2"/>
  <c r="C359" i="2"/>
  <c r="D340" i="2"/>
  <c r="D199" i="2"/>
  <c r="H259" i="2"/>
  <c r="D157" i="2"/>
  <c r="C175" i="2"/>
  <c r="C404" i="2"/>
  <c r="D444" i="2"/>
  <c r="K394" i="2"/>
  <c r="D259" i="2"/>
  <c r="E469" i="2"/>
  <c r="H469" i="2"/>
  <c r="L508" i="2"/>
  <c r="I469" i="2"/>
  <c r="C281" i="2"/>
  <c r="D471" i="2"/>
  <c r="J469" i="2"/>
  <c r="H154" i="2"/>
  <c r="L154" i="2"/>
  <c r="C431" i="2"/>
  <c r="H502" i="2"/>
  <c r="D393" i="2"/>
  <c r="F508" i="2"/>
  <c r="C194" i="2"/>
  <c r="L502" i="2"/>
  <c r="D504" i="2"/>
  <c r="D434" i="2"/>
  <c r="C478" i="2"/>
  <c r="F480" i="2"/>
  <c r="F496" i="2"/>
  <c r="F511" i="2"/>
  <c r="D478" i="2"/>
  <c r="H496" i="2"/>
  <c r="L496" i="2"/>
  <c r="H511" i="2"/>
  <c r="D513" i="2"/>
  <c r="G511" i="2"/>
  <c r="D511" i="2"/>
  <c r="K511" i="2"/>
  <c r="L487" i="2"/>
  <c r="H487" i="2"/>
  <c r="C487" i="2"/>
  <c r="J487" i="2"/>
  <c r="I487" i="2"/>
  <c r="F487" i="2"/>
  <c r="D487" i="2"/>
  <c r="C488" i="2"/>
  <c r="I463" i="2"/>
  <c r="J463" i="2"/>
  <c r="H463" i="2"/>
  <c r="F463" i="2"/>
  <c r="C464" i="2"/>
  <c r="E463" i="2"/>
  <c r="L463" i="2"/>
  <c r="D465" i="2"/>
  <c r="I415" i="2"/>
  <c r="E415" i="2"/>
  <c r="D417" i="2"/>
  <c r="L415" i="2"/>
  <c r="J415" i="2"/>
  <c r="H415" i="2"/>
  <c r="C415" i="2"/>
  <c r="D415" i="2"/>
  <c r="F415" i="2"/>
  <c r="F417" i="2"/>
  <c r="F465" i="2"/>
  <c r="F489" i="2"/>
  <c r="D496" i="2"/>
  <c r="K496" i="2"/>
  <c r="L511" i="2"/>
  <c r="F513" i="2"/>
  <c r="G496" i="2"/>
  <c r="D498" i="2"/>
  <c r="C496" i="2"/>
  <c r="E496" i="2"/>
  <c r="F498" i="2"/>
  <c r="I496" i="2"/>
  <c r="G478" i="2"/>
  <c r="D479" i="2"/>
  <c r="H478" i="2"/>
  <c r="J478" i="2"/>
  <c r="L478" i="2"/>
  <c r="C434" i="2"/>
  <c r="H433" i="2"/>
  <c r="I433" i="2"/>
  <c r="C433" i="2"/>
  <c r="D435" i="2"/>
  <c r="E433" i="2"/>
  <c r="D433" i="2"/>
  <c r="J433" i="2"/>
  <c r="F433" i="2"/>
  <c r="E487" i="2"/>
  <c r="G415" i="2"/>
  <c r="G433" i="2"/>
  <c r="G463" i="2"/>
  <c r="G487" i="2"/>
  <c r="D480" i="2"/>
  <c r="J496" i="2"/>
  <c r="E511" i="2"/>
  <c r="F478" i="2"/>
  <c r="D512" i="2"/>
  <c r="I478" i="2"/>
  <c r="L433" i="2"/>
  <c r="D463" i="2"/>
  <c r="D409" i="2"/>
  <c r="I328" i="2"/>
  <c r="L385" i="2"/>
  <c r="D342" i="2"/>
  <c r="H409" i="2"/>
  <c r="D330" i="2"/>
  <c r="C275" i="2"/>
  <c r="F262" i="2"/>
  <c r="L409" i="2"/>
  <c r="F451" i="2"/>
  <c r="D397" i="2"/>
  <c r="J397" i="2"/>
  <c r="F397" i="2"/>
  <c r="L397" i="2"/>
  <c r="L295" i="2"/>
  <c r="L163" i="2"/>
  <c r="H451" i="2"/>
  <c r="D423" i="2"/>
  <c r="C398" i="2"/>
  <c r="J163" i="2"/>
  <c r="L319" i="2"/>
  <c r="G397" i="2"/>
  <c r="D453" i="2"/>
  <c r="D485" i="2"/>
  <c r="F163" i="2"/>
  <c r="F384" i="2"/>
  <c r="H397" i="2"/>
  <c r="C452" i="2"/>
  <c r="D165" i="2"/>
</calcChain>
</file>

<file path=xl/sharedStrings.xml><?xml version="1.0" encoding="utf-8"?>
<sst xmlns="http://schemas.openxmlformats.org/spreadsheetml/2006/main" count="2962" uniqueCount="1693">
  <si>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</si>
  <si>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</si>
  <si>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</si>
  <si>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</si>
  <si>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</si>
  <si>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</si>
  <si>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</si>
  <si>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</si>
  <si>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</si>
  <si>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</si>
  <si>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</si>
  <si>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</si>
  <si>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</si>
  <si>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</si>
  <si>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</si>
  <si>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</si>
  <si>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</si>
  <si>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</si>
  <si>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</si>
  <si>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</si>
  <si>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</si>
  <si>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</si>
  <si>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</si>
  <si>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</si>
  <si>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Název akce/projektu</t>
  </si>
  <si>
    <t>Celkové předpokládané výdaje realizované akce/projektu</t>
  </si>
  <si>
    <t>Termín akce/ realizace projektu
OD - DO</t>
  </si>
  <si>
    <t>Popis akce/projektu</t>
  </si>
  <si>
    <t>Účel použití dotace na akci/projekt/konkrétní účel</t>
  </si>
  <si>
    <t>1</t>
  </si>
  <si>
    <t>Obec Jestřebí</t>
  </si>
  <si>
    <t>Jestřebí 47</t>
  </si>
  <si>
    <t>Jestřebí</t>
  </si>
  <si>
    <t>78901</t>
  </si>
  <si>
    <t>Šumperk</t>
  </si>
  <si>
    <t>Obec, městská část hlavního města Prahy</t>
  </si>
  <si>
    <t>00302732</t>
  </si>
  <si>
    <t>3523495309/0800</t>
  </si>
  <si>
    <t>Rekonstrukce tělocvičny ZŠ Jestřebí</t>
  </si>
  <si>
    <t>Rekonstrukce podlahy tělocvičny a rekonstrukce sociálního zázemí přilehlého k tělocvičně.</t>
  </si>
  <si>
    <t>Celý projekt rekonstrukce - výměna podlahy a rekonstrukce sociálního zařízení (nové omítky, obklady).</t>
  </si>
  <si>
    <t>1/2020</t>
  </si>
  <si>
    <t>12/2020</t>
  </si>
  <si>
    <t>2</t>
  </si>
  <si>
    <t>Obec Bystrovany</t>
  </si>
  <si>
    <t>Šrámkova 115/9</t>
  </si>
  <si>
    <t>Bystrovany</t>
  </si>
  <si>
    <t>77900</t>
  </si>
  <si>
    <t>Olomouc</t>
  </si>
  <si>
    <t>48770078</t>
  </si>
  <si>
    <t>86-6502240247/0100</t>
  </si>
  <si>
    <t>Zbudování kmenové třídy ZŠ Bystrovany</t>
  </si>
  <si>
    <t>Vybudování kmenové třídy pro ZŠ Bystrovany.</t>
  </si>
  <si>
    <t>Celkové náklady na zbudování kmenové třídy.</t>
  </si>
  <si>
    <t>3</t>
  </si>
  <si>
    <t>Obec Oldřichov</t>
  </si>
  <si>
    <t>Oldřichov 17</t>
  </si>
  <si>
    <t>Oldřichov</t>
  </si>
  <si>
    <t>75111</t>
  </si>
  <si>
    <t>Přerov</t>
  </si>
  <si>
    <t>00636428</t>
  </si>
  <si>
    <t>25621831/0100</t>
  </si>
  <si>
    <t>Komunikace v obci Oldřichov</t>
  </si>
  <si>
    <t>Dojde k vybudování komunikace k rodinným domům.</t>
  </si>
  <si>
    <t>Celkové vybudování komunikace v obci Oldřichov - odstranění nezpevněného materiálu, odvoz tohoto materiálu, vybudování několika vrstev a finální vrstva asfaltu.</t>
  </si>
  <si>
    <t>4</t>
  </si>
  <si>
    <t>Obec Police</t>
  </si>
  <si>
    <t>Police 5</t>
  </si>
  <si>
    <t>Úsov</t>
  </si>
  <si>
    <t>789 73</t>
  </si>
  <si>
    <t>00635880</t>
  </si>
  <si>
    <t>1809453359/0800</t>
  </si>
  <si>
    <t>Výstavba komunikace při zasíťování obecních parcel v Polici</t>
  </si>
  <si>
    <t>V rámci zasíťování obecních parcel bude vybudována komunikace pro zpřístupnění 25 parcel pro výstavbu nových rodinných domů. Nová komunikace bude mít 2 235 m2 asfaltové plochy.</t>
  </si>
  <si>
    <t>Z investiční dotace bude hrazena výstavba místní komunikace pro zpřístupnění 25 stavebních parcel. Celkem bude vybudováno 2 235 m2 asfaltové plochy.</t>
  </si>
  <si>
    <t>5</t>
  </si>
  <si>
    <t>Obec Újezd</t>
  </si>
  <si>
    <t>Újezd 83</t>
  </si>
  <si>
    <t>Újezd</t>
  </si>
  <si>
    <t>78396</t>
  </si>
  <si>
    <t>00299618</t>
  </si>
  <si>
    <t>153150448/0300</t>
  </si>
  <si>
    <t>Rekonstrukce kulturního domu v Rybníčku</t>
  </si>
  <si>
    <t>Jedná se výměnu původní  břidlicové střešní krytiny  a rekonstrukci  půdního prostoru kulturního domu v  Újezdu, místní část Rybníček se vznikem dvou nových místností.</t>
  </si>
  <si>
    <t>Stavební práce: výměna střešní krytiny  za plechovou, výměna žlabů, okapů včetně odvodnění, oplechování, instalace hromosvodu, zbudování podkroví z montovaných dílců včetně elektroinstalace.</t>
  </si>
  <si>
    <t>6</t>
  </si>
  <si>
    <t>Obec Hradec-Nová Ves</t>
  </si>
  <si>
    <t>Hradec-Nová Ves 12</t>
  </si>
  <si>
    <t>Hradec-Nová Ves</t>
  </si>
  <si>
    <t>79084</t>
  </si>
  <si>
    <t>Jeseník</t>
  </si>
  <si>
    <t>00636011</t>
  </si>
  <si>
    <t>188307417/0300</t>
  </si>
  <si>
    <t>Oprava místní komunikace 2c - 2. etapa, Hradec-Nová Ves</t>
  </si>
  <si>
    <t>Celoplošná oprava úseku páteřní místní komunikace 2c - 2. etapa,v délce 325 m, Hradec-Nová Ves.</t>
  </si>
  <si>
    <t>Stavební práce - oprava komunikace, položka dodávky - materiál pro živičné kryty komunikace (asfaltobeton ložný a obrusný).</t>
  </si>
  <si>
    <t>7</t>
  </si>
  <si>
    <t>Obec Nová Hradečná</t>
  </si>
  <si>
    <t>Nová Hradečná 193</t>
  </si>
  <si>
    <t>Nová Hradečná</t>
  </si>
  <si>
    <t>78383</t>
  </si>
  <si>
    <t>00575658</t>
  </si>
  <si>
    <t>1801446349/0800</t>
  </si>
  <si>
    <t>Rekonstrukce a opravy objektů v majetku obce</t>
  </si>
  <si>
    <t>Přístavba garáže požární zbrojnice v Nové Hradečné a výměna střešní krytiny na fotbalové tribuně.</t>
  </si>
  <si>
    <t>5/2020</t>
  </si>
  <si>
    <t>8</t>
  </si>
  <si>
    <t>Obec Nemile</t>
  </si>
  <si>
    <t>Nemile 93</t>
  </si>
  <si>
    <t>Nemile</t>
  </si>
  <si>
    <t>00635871</t>
  </si>
  <si>
    <t>94-4619521/0710</t>
  </si>
  <si>
    <t>Obnova místních komunikací v obci Nemile</t>
  </si>
  <si>
    <t>Obnova 3 komunikací v obci Nemile o celkové délce cca 400 metrů.</t>
  </si>
  <si>
    <t>Úprava terénu v šíři komunikace (výkopové práce, hutnění, atd.)
-pokládka asfaltového povrchu
-uložení obrub
-uložení srážek a vpustí do dešťové kanalizace.</t>
  </si>
  <si>
    <t>9</t>
  </si>
  <si>
    <t>Obec Tvorovice</t>
  </si>
  <si>
    <t>Tvorovice 51</t>
  </si>
  <si>
    <t>Tvorovice</t>
  </si>
  <si>
    <t>79823</t>
  </si>
  <si>
    <t>Prostějov</t>
  </si>
  <si>
    <t>00487872</t>
  </si>
  <si>
    <t>9828701/0100</t>
  </si>
  <si>
    <t>Technická infrastruktura pro novou zástavbu v Tvorovicích</t>
  </si>
  <si>
    <t>Projekt řeší výstavbu techické infrastruktury pro plánovanou zástavbu šesti rodinných domů v obci Tvorovice. Jedná se o výstavbu místní komunikace, přístupového chodníku, vjezdů, parkovacích stání, vodovodu, plynovodu a veřejného osvětlení.</t>
  </si>
  <si>
    <t>Účelem poskytnutí dotace je částečná úhrada uznatelných výdajů na výstavbu místní komunikace, přístupového chodníku, vjezdů, parkovacích stání a veřejného osvětlení.</t>
  </si>
  <si>
    <t>3/2020</t>
  </si>
  <si>
    <t>10/2020</t>
  </si>
  <si>
    <t>10</t>
  </si>
  <si>
    <t>Obec Rovensko</t>
  </si>
  <si>
    <t>Rovensko 59</t>
  </si>
  <si>
    <t>Rovensko</t>
  </si>
  <si>
    <t>00303305</t>
  </si>
  <si>
    <t>1905635339/0800</t>
  </si>
  <si>
    <t>Oprava komunikace u ZŠ a MŠ Rovensko</t>
  </si>
  <si>
    <t>Projekt řeší opravu místní komunikace u ZŠ a MŠ, která je v havarijním stavu.</t>
  </si>
  <si>
    <t>Zemní a stavební práce na komunikaci, podklad pod komunikaci štěrkový, asfaltový povrch, betonová přídlažba, obrubníky, zámková dlažba, poklopy šoupat, kanalizační vpustě, zatravňovací prvky.</t>
  </si>
  <si>
    <t>6/2020</t>
  </si>
  <si>
    <t>11</t>
  </si>
  <si>
    <t>Obec Zdětín</t>
  </si>
  <si>
    <t>Zdětín 49</t>
  </si>
  <si>
    <t>Zdětín</t>
  </si>
  <si>
    <t>79843</t>
  </si>
  <si>
    <t>00600105</t>
  </si>
  <si>
    <t>21528701/0100</t>
  </si>
  <si>
    <t>Oprava místních komunikací ve Zdětíně</t>
  </si>
  <si>
    <t>Akce „Oprava místních komunikací ve Zdětíně “ řeší radikální zlepšení současného nevyhovujícího stavu stávajících ploch místních komunikací v návaznosti na plochy nové bytové výstavby. Vznikne tak kvalitní spojnice mezi jednotlivými částmi obce.</t>
  </si>
  <si>
    <t>Z dotace budou hrazeny výdaje na opravu místních komunikací v obci.</t>
  </si>
  <si>
    <t>12</t>
  </si>
  <si>
    <t>Obec Čechy pod Kosířem</t>
  </si>
  <si>
    <t>náměstí Svobody 289</t>
  </si>
  <si>
    <t>Čechy pod Kosířem</t>
  </si>
  <si>
    <t>79858</t>
  </si>
  <si>
    <t>00288128</t>
  </si>
  <si>
    <t>94-1711701/0710</t>
  </si>
  <si>
    <t>Oprava části chodníku v ulici Wolkerova, Čechy pod Kosířem</t>
  </si>
  <si>
    <t>V rámci akce bude provedena oprava chodníku o délce cca 140 m, jež je jedinou pěší spojnicí východní části obce a centra (Ob. úřad, pošta, obchod, zast. BUS...). Aktuální stav je technicky nevyhovující a může vést k dopravně nebezpečným situacím.</t>
  </si>
  <si>
    <t>Stavební práce při opravě chodníkové trasy.</t>
  </si>
  <si>
    <t>13</t>
  </si>
  <si>
    <t>Obec Stará Červená Voda</t>
  </si>
  <si>
    <t>Stará Červená Voda 204</t>
  </si>
  <si>
    <t>Stará Červená Voda</t>
  </si>
  <si>
    <t>79053</t>
  </si>
  <si>
    <t>00303356</t>
  </si>
  <si>
    <t>94-2210861/0710</t>
  </si>
  <si>
    <t>Oprava místních komunikací v obci Stará Červená Voda v rámci POV 2020</t>
  </si>
  <si>
    <t>Předkládaný projekt počítá s opravou 6-ti vybraných místních komunikací v obci Stará Červená Voda s předpokládanými celkovými náklady 1,2 mil. Kč.</t>
  </si>
  <si>
    <t>Účelem poskytnutí dotace je částečná úhrada uznatelných výdajů spojených s opravou nového povrchu u  6 vybraných místních komunikací.</t>
  </si>
  <si>
    <t>11/2020</t>
  </si>
  <si>
    <t>14</t>
  </si>
  <si>
    <t>Obec Oskava</t>
  </si>
  <si>
    <t>Oskava 112</t>
  </si>
  <si>
    <t>Oskava</t>
  </si>
  <si>
    <t>78801</t>
  </si>
  <si>
    <t>00303101</t>
  </si>
  <si>
    <t>94-2419841/0710</t>
  </si>
  <si>
    <t>Rekonstrukce vytápění komunitního domu v Oskavě</t>
  </si>
  <si>
    <t>2/2020</t>
  </si>
  <si>
    <t>15</t>
  </si>
  <si>
    <t>Obec Postřelmůvek</t>
  </si>
  <si>
    <t>Postřelmůvek 73</t>
  </si>
  <si>
    <t>Zábřeh</t>
  </si>
  <si>
    <t>789 01</t>
  </si>
  <si>
    <t>00635961</t>
  </si>
  <si>
    <t>1905642379/0800</t>
  </si>
  <si>
    <t>Rekonstrukce chodníků a místní komunikace v obci Postřelmůvek</t>
  </si>
  <si>
    <t>Oprava chodníků z betonové dlažby na třech místech v obci a jedné místní komunikace.
Stávající chodníky i komunikace jsou v havarijním stavu a nedají se udržovat ve schůdném stavu pro bezpečný pohyb obyvatel.</t>
  </si>
  <si>
    <t>Stavební práce: odstranění stávajících povrchů, úprava zemní pláně, oprava dešťové kanalizace a uliční vpustě, uložení a hutnění podkladních vrstev, osazení nových obrub a zámkové dlažby, zaasfaltování komunikace podél obrub.</t>
  </si>
  <si>
    <t>16</t>
  </si>
  <si>
    <t>Obec Lipová</t>
  </si>
  <si>
    <t>Lipová 22</t>
  </si>
  <si>
    <t>Lipová</t>
  </si>
  <si>
    <t>75114</t>
  </si>
  <si>
    <t>00636363</t>
  </si>
  <si>
    <t>26229831/0100</t>
  </si>
  <si>
    <t>Oprava místní komunikace U pálenice- I. etapa</t>
  </si>
  <si>
    <t>Předmětem realizace je oprava povrchu místní komunikace U pálenice v délce 175 m.</t>
  </si>
  <si>
    <t>Oprava povrchu místní komunikace.</t>
  </si>
  <si>
    <t>8/2020</t>
  </si>
  <si>
    <t>9/2020</t>
  </si>
  <si>
    <t>17</t>
  </si>
  <si>
    <t>Město Vidnava</t>
  </si>
  <si>
    <t>Mírové náměstí 80</t>
  </si>
  <si>
    <t>Vidnava</t>
  </si>
  <si>
    <t>79055</t>
  </si>
  <si>
    <t>00303585</t>
  </si>
  <si>
    <t>107-1942380267/0100</t>
  </si>
  <si>
    <t>Výstavba komunikace ulice U Lesa, Vidnava</t>
  </si>
  <si>
    <t>Výstavba nové místní komunikace na zelené louce - ulice U Lesa ve Vidnavě - u stavebních parcel, kde nyní probíhá výstavba rodinných domů a je třeba již letos zajistit nezbytnou infrastrukturu - příjezd. komunikaci k dalším stav. parcelám.</t>
  </si>
  <si>
    <t>Zemní práce, výstavba vozovky, doplňující práce na komunikaci (obrubníky) a staveništní přesun hmot.</t>
  </si>
  <si>
    <t>18</t>
  </si>
  <si>
    <t>Obec Maletín</t>
  </si>
  <si>
    <t>Starý Maletín 21</t>
  </si>
  <si>
    <t>Maletín</t>
  </si>
  <si>
    <t>00302988</t>
  </si>
  <si>
    <t>8829841/0100</t>
  </si>
  <si>
    <t>Informační systém obce Maletín - bezdrátový rozhlas</t>
  </si>
  <si>
    <t>Výměna a rozšíření nefunkčního informačního systému - bezdrátový rozhlas.</t>
  </si>
  <si>
    <t>Vysílací zařízení AMO II - 1 ks, vysílací anténa - 1 ks, záložní baterie - 1 ks, ovládací software AMO - 1 ks, zaškolení obsluhy, montáž zařízení, vysílací přijímače AMO II - 22 ks, reproduktory tlakové - 57 ks, montáž  a oživení.</t>
  </si>
  <si>
    <t>19</t>
  </si>
  <si>
    <t>Obec Skrbeň</t>
  </si>
  <si>
    <t>Na Návsi 131/2</t>
  </si>
  <si>
    <t>Skrbeň</t>
  </si>
  <si>
    <t>78335</t>
  </si>
  <si>
    <t>00635693</t>
  </si>
  <si>
    <t>1801723369/0800</t>
  </si>
  <si>
    <t>Skrbeň - veřejné osvětlení - Na Návsi, Podvrbí, Spálená, Za Školkou - IV. etapa</t>
  </si>
  <si>
    <t>Rekonstrukce veřejného osvětlení a místního rozhlasu v části obce Skrbeň.</t>
  </si>
  <si>
    <t>Dotace bude použita na dodávku a montáž kabelových rozvodů, stožárů, svítidel, veškerého souvisejícího instalačního materiálu a na demontážní práce.</t>
  </si>
  <si>
    <t>20</t>
  </si>
  <si>
    <t>Obec Bohdíkov</t>
  </si>
  <si>
    <t>Bohdíkov 163</t>
  </si>
  <si>
    <t>Bohdíkov</t>
  </si>
  <si>
    <t>78964</t>
  </si>
  <si>
    <t>00302376</t>
  </si>
  <si>
    <t>94-616841/0710</t>
  </si>
  <si>
    <t>Stavební úpravy objektu č.p. 101, Požární zbrojnice Raškov</t>
  </si>
  <si>
    <t>Jedná se o rekonstrukci objektu č.p. 101 v Raškově, podstatná část nově rekonstruovaného objektu bude sloužit jako požární zbrojnice. Na rekonstrukci je také poskytnuta dotace z MV ČR.</t>
  </si>
  <si>
    <t>Účelem poskytnutí dotace je částečná úhrada uznatelných nákladů vzniklých v rámci rekonstrukce stávajícího objektu na Požární zbrojnici.</t>
  </si>
  <si>
    <t>21</t>
  </si>
  <si>
    <t>Městys Dřevohostice</t>
  </si>
  <si>
    <t>Náměstí 74</t>
  </si>
  <si>
    <t>Dřevohostice</t>
  </si>
  <si>
    <t>00301213</t>
  </si>
  <si>
    <t>187721747/0300</t>
  </si>
  <si>
    <t>Dřevohostice ul. Lapač - chodníky a zpevněné plochy</t>
  </si>
  <si>
    <t>Předmětem tohoto projektu jsou stavební úpravy v ulici Lapač v Dřevohosticích, navazující na rekonstrukci komunikace, která byla provedena v roce 2019. Nově budou vybudovány chodníky, vjezdy ze zámkové dlažby a zpevněné plochy.</t>
  </si>
  <si>
    <t>Účelem poskytnuté dotace je částečná úhrada uznatelných investičních výdajů na vybudování chodníků, vjezdů, zpevněných ploch a s tím souvisejících činností na ulici Lapač v Dřevohosticích.</t>
  </si>
  <si>
    <t>22</t>
  </si>
  <si>
    <t>Obec Moravičany</t>
  </si>
  <si>
    <t>Moravičany 67</t>
  </si>
  <si>
    <t>Moravičany</t>
  </si>
  <si>
    <t>78982</t>
  </si>
  <si>
    <t>00303046</t>
  </si>
  <si>
    <t>1905686339/0800</t>
  </si>
  <si>
    <t>Oprava střechy obecního bytového  domu pro seniory</t>
  </si>
  <si>
    <t>Oprava střechy obecního bytového domu s 8 byty určeného pro seniory. Jedná se o výměnu střešní krytiny, ošetření střešních trámů, výměnu okapů a svodů  a úpravu římsy.</t>
  </si>
  <si>
    <t>Úhrada nákladů na opravu  střechy, především na pořízení a montáž střešní krytiny a příslušenství střešního pláště.</t>
  </si>
  <si>
    <t>4/2020</t>
  </si>
  <si>
    <t>23</t>
  </si>
  <si>
    <t>Městys Protivanov</t>
  </si>
  <si>
    <t>Náměstí 32</t>
  </si>
  <si>
    <t>Protivanov</t>
  </si>
  <si>
    <t>79848</t>
  </si>
  <si>
    <t>00288675</t>
  </si>
  <si>
    <t>1922701/0100</t>
  </si>
  <si>
    <t>Stavba místní komunikace, VO, VR, Protivanov</t>
  </si>
  <si>
    <t>Novostavba místní komunikace vč. chodníku, veřejného osvětlení a rozhlasu pro plánovanou zástavbu 7 rodinných domů na parc. č. 836/39, 853/10, 836/60, 1144/1 k. ú. Protivanov.</t>
  </si>
  <si>
    <t>Stavba místní komunikace, veřejného osvětlení a rozhlasu na parc. č. 836/39, 853/10, 836/60, 1144/1 k. ú. Protivanov.</t>
  </si>
  <si>
    <t>24</t>
  </si>
  <si>
    <t>Obec Dobrochov</t>
  </si>
  <si>
    <t>Dobrochov 43</t>
  </si>
  <si>
    <t>Dobrochov</t>
  </si>
  <si>
    <t>79807</t>
  </si>
  <si>
    <t>47922311</t>
  </si>
  <si>
    <t>1501983329/0800</t>
  </si>
  <si>
    <t>Oprava hasičské zbrojnice 1. etapa</t>
  </si>
  <si>
    <t>Realizace akce spočívá v opravě vnějších omítek a střechy hasičské zbrojnice, vč. klempířských výrobků.</t>
  </si>
  <si>
    <t>Omítky, střecha, okapy a klempířské výrobky.</t>
  </si>
  <si>
    <t>25</t>
  </si>
  <si>
    <t>Obec Rejchartice</t>
  </si>
  <si>
    <t>Rejchartice 47</t>
  </si>
  <si>
    <t>Rejchartice</t>
  </si>
  <si>
    <t>78701</t>
  </si>
  <si>
    <t>00635910</t>
  </si>
  <si>
    <t>94-3518841/0710</t>
  </si>
  <si>
    <t>Oprava mostu přes Rejchartický potok</t>
  </si>
  <si>
    <t>V rámci akce bude provedena oprava mostu přes Rejchartický potok, jež je jedinou přístupovou cestou k obecnímu bytovému domu a dalším 5 RD. Z důvodů havarijního stavu je nyní pro vozidla nad 1,5 t neprůjezdný.</t>
  </si>
  <si>
    <t>Náklady stavebních prací opravy mostu včetně souvisejících prací (přechodné DZ, provizorní přejezd potoka).</t>
  </si>
  <si>
    <t>26</t>
  </si>
  <si>
    <t>Obec Majetín</t>
  </si>
  <si>
    <t>Lipová 25</t>
  </si>
  <si>
    <t>Majetín</t>
  </si>
  <si>
    <t>751 03</t>
  </si>
  <si>
    <t>00299197</t>
  </si>
  <si>
    <t>1883114339/0800</t>
  </si>
  <si>
    <t>Výstavba parkovacích stání v obci Majetín</t>
  </si>
  <si>
    <t>V rámci projektu bude v centru obce Majetín vybudováno 5 parkovacích stání, doplněných o sadové úpravy. Nová podélná stání podél silnice III/0552 přispějí ke zvýšení kapacity parkovacích míst a zmírnění dopravní zátěže v lokalitě.</t>
  </si>
  <si>
    <t>Náklady realizace stavby (vybudování parkovacích míst, sadové úpravy).</t>
  </si>
  <si>
    <t>27</t>
  </si>
  <si>
    <t>Obec Palonín</t>
  </si>
  <si>
    <t>Palonín 17</t>
  </si>
  <si>
    <t>Palonín</t>
  </si>
  <si>
    <t>78983</t>
  </si>
  <si>
    <t>00303127</t>
  </si>
  <si>
    <t>1905689329/0800</t>
  </si>
  <si>
    <t>Oprava střechy hasičské zbrojnice</t>
  </si>
  <si>
    <t>V budově jsou tři místnosti, které slouží jako sklad hasičského vybavení, šatna a garáž pro hasičskou avii.
Oprava střechy  zahrnuje výměnu krytiny, dřevěných dílů střešní konstrukce, klempířských prvků a nátěr dřevěných prvků.</t>
  </si>
  <si>
    <t>Výměnu krytiny, dřevěných dílů střešní konstrukce, klempířských prvků a nátěr dřevěných prvků.</t>
  </si>
  <si>
    <t>28</t>
  </si>
  <si>
    <t>Obec Senička</t>
  </si>
  <si>
    <t>Senička 32</t>
  </si>
  <si>
    <t>Senička</t>
  </si>
  <si>
    <t>78345</t>
  </si>
  <si>
    <t>00635324</t>
  </si>
  <si>
    <t>1801702349/0800</t>
  </si>
  <si>
    <t>Rekonstrukce obecní budovy č.p. 82 v Seničce</t>
  </si>
  <si>
    <t>Předmětem žádosti je kompletní výměna oken a dveří a oprava přístupového chodníku k objektu, ve kterém působí knihovna, klubovna skautů, Dětská skupina Modřínek a zázemí pro volnočasové aktivity.</t>
  </si>
  <si>
    <t>Kompletní výměna oken a dveří, rekonstrukce přístupového chodníku k objektu.</t>
  </si>
  <si>
    <t>29</t>
  </si>
  <si>
    <t>Město Žulová</t>
  </si>
  <si>
    <t>Hlavní 36</t>
  </si>
  <si>
    <t>Žulová</t>
  </si>
  <si>
    <t>79065</t>
  </si>
  <si>
    <t>00303682</t>
  </si>
  <si>
    <t>2929841/0100</t>
  </si>
  <si>
    <t>Oprava místní komunikace č. 1B - "Nádraží - Nytra, 2. etapa".</t>
  </si>
  <si>
    <t>Oprava místní komunikace č. 1B - "Nádraží - Nytra - 2. etapa" - položení nového asfaltového povrchu.</t>
  </si>
  <si>
    <t>Z poskytnuté dotace budou hrazeny stavební práce na opravě MK - srovnání stávající nevyhovující MK, stržení a srovnání krajnic, položení nového asfaltového povrchu.</t>
  </si>
  <si>
    <t>7/2020</t>
  </si>
  <si>
    <t>Obec Šléglov</t>
  </si>
  <si>
    <t>Šléglov 1</t>
  </si>
  <si>
    <t>Šléglov</t>
  </si>
  <si>
    <t>78825</t>
  </si>
  <si>
    <t>00853097</t>
  </si>
  <si>
    <t>190370378/0600</t>
  </si>
  <si>
    <t>31</t>
  </si>
  <si>
    <t>Obec Niva</t>
  </si>
  <si>
    <t>Niva 61</t>
  </si>
  <si>
    <t>Niva</t>
  </si>
  <si>
    <t>79861</t>
  </si>
  <si>
    <t>00288519</t>
  </si>
  <si>
    <t>94-3813701/0710</t>
  </si>
  <si>
    <t>Oprava fasády a vybudování nového parkoviště u č.p. Niva 119</t>
  </si>
  <si>
    <t>32</t>
  </si>
  <si>
    <t>Oprava komunikace Kronfelzov</t>
  </si>
  <si>
    <t>Do osady Kronfelzov vede jediná zpevněná komunikace 2,5 km dlouhá. Z této délky je cca 1 km na území obce Šléglov, v jejím majetku a v havarijním stavu, a proto ji míníme  opravit. Užívají ji osadníci, 
rekreanti i zemědělci, popřípadě vozy IZS.</t>
  </si>
  <si>
    <t>Zemní práce, komunikace, dokončovací práce, přesuny staveništní.</t>
  </si>
  <si>
    <t>33</t>
  </si>
  <si>
    <t>Obec Jívová</t>
  </si>
  <si>
    <t>Jívová 69</t>
  </si>
  <si>
    <t>Jívová</t>
  </si>
  <si>
    <t>783 16</t>
  </si>
  <si>
    <t>00299031</t>
  </si>
  <si>
    <t>9424811/0100</t>
  </si>
  <si>
    <t>Rekonstrukce místních komunikací - předláždění náměstí v obci Jívová</t>
  </si>
  <si>
    <t>V rámci akce bude v Jívové předlážděno centrální náměstí, které se nachází v památkové zóně. Rekonstrukce dlážděných ploch uvede toto prostranství do původní podoby a odstraní architektonicky nevhodné pozdější úpravy.</t>
  </si>
  <si>
    <t>Náklady realizace stavby (předláždění náměstí).</t>
  </si>
  <si>
    <t>35</t>
  </si>
  <si>
    <t>Obec Bratrušov</t>
  </si>
  <si>
    <t>Bratrušov 176</t>
  </si>
  <si>
    <t>Bratrušov</t>
  </si>
  <si>
    <t>00635847</t>
  </si>
  <si>
    <t>22129841/0100</t>
  </si>
  <si>
    <t>Stavební úpravy požární zbrojnice v Bratrušově</t>
  </si>
  <si>
    <t>Projekt předkládá vybudování stanice základní složky IZS (kategorie je JPO III.) v Bratrušově. Projektem bude zvýšena odolnost stanice vůči účinkům mimořádných událostí tak, aby jednotka a její vybavení mohla plnit své úkoly.</t>
  </si>
  <si>
    <t>Stavební práce.</t>
  </si>
  <si>
    <t>36</t>
  </si>
  <si>
    <t>Obec Měrovice nad Hanou</t>
  </si>
  <si>
    <t>Měrovice nad Hanou 131</t>
  </si>
  <si>
    <t>Měrovice nad Hanou</t>
  </si>
  <si>
    <t>75201</t>
  </si>
  <si>
    <t>00636380</t>
  </si>
  <si>
    <t>103900378/0300</t>
  </si>
  <si>
    <t>Rekonstrukce oplocení a povrchu dvora obecního úřadu</t>
  </si>
  <si>
    <t>Bude provedena celková rekonstrukce dvora OÚ. V rámci rekonstrukce oplocení bude staré zdivo a původní povrch dvora odstraněn, bude vyzděna nová zeď, osazena nová vstupní brána a položen nový povrch dvora.</t>
  </si>
  <si>
    <t>Z investiční dotace budou hrazeny veškeré práce související s rekonstrukcí oplocení a povrchu dvora obecního úřadu.</t>
  </si>
  <si>
    <t>37</t>
  </si>
  <si>
    <t>Obec Rakůvka</t>
  </si>
  <si>
    <t>Rakůvka 29</t>
  </si>
  <si>
    <t>Rakůvka</t>
  </si>
  <si>
    <t>79857</t>
  </si>
  <si>
    <t>00600075</t>
  </si>
  <si>
    <t>94-1316701/0710</t>
  </si>
  <si>
    <t>Oprava Obecního domu Rakůvka</t>
  </si>
  <si>
    <t>Výměna  otvorových výplní Obecního domu Rakůvka.</t>
  </si>
  <si>
    <t>Kompletní výměna otvorových výplní budovy Obecního domu.</t>
  </si>
  <si>
    <t>38</t>
  </si>
  <si>
    <t>Obec Dlouhomilov</t>
  </si>
  <si>
    <t>Dlouhomilov 138</t>
  </si>
  <si>
    <t>Dlouhomilov</t>
  </si>
  <si>
    <t>78976</t>
  </si>
  <si>
    <t>00302490</t>
  </si>
  <si>
    <t>94-5919841/0710</t>
  </si>
  <si>
    <t>Oprava autobusových zastávek Dlouhomilov a Medelské</t>
  </si>
  <si>
    <t>V rámci projektu dojde k rekonstrukci 2 autobusových zastávek- v obci Dlouhomilov a místní části Medelské. Současné zastávkové přístřešky jsou v technicky nevyhovujícím stavu, železná konstrukce je nestabilní a hrozí pádem.</t>
  </si>
  <si>
    <t>39</t>
  </si>
  <si>
    <t>Obec Domašov u Šternberka</t>
  </si>
  <si>
    <t>Domašov u Šternberka 61</t>
  </si>
  <si>
    <t>Domašov u Šternberka</t>
  </si>
  <si>
    <t>78501</t>
  </si>
  <si>
    <t>00635286</t>
  </si>
  <si>
    <t>5303295339/0800</t>
  </si>
  <si>
    <t>Výstavba a úprava zázemí pro veřejné akce - Domašov u Šternberka</t>
  </si>
  <si>
    <t>Akce řeší výstavbu sociálního zařízení a přístřešku v centru obce, kde se konají všechny veřejné akce a toto zázemí zde chybí. Součástí akce je i úprava zeleně a veřejných ploch v tomto prostoru.</t>
  </si>
  <si>
    <t>Výstavba sociálního zařízení a přístřešku u hřiště a výsadba zeleně a terénní úpravy.</t>
  </si>
  <si>
    <t>40</t>
  </si>
  <si>
    <t>Obec Slatinky</t>
  </si>
  <si>
    <t>Slatinky 111</t>
  </si>
  <si>
    <t>Slatinky</t>
  </si>
  <si>
    <t>78342</t>
  </si>
  <si>
    <t>00288764</t>
  </si>
  <si>
    <t>4200006114/6800</t>
  </si>
  <si>
    <t>Rekonstrukce topení v Obecním domě ve Slatinkách (dům s kulturním sálem, knihovnou
a kancelářemi OÚ)</t>
  </si>
  <si>
    <t>Obecní dům ve Slatinkách – nezbytná rekonstrukce topení včetně výměny plynových kotlů v havarijním stavu, zajištění ohřevu chybějící teplé vody a regulace topení z důvodu úspor energie.</t>
  </si>
  <si>
    <t>Rekonstrukce topení – výměna dvou plynových kotlů v havarijním stavu (demontáž, montáž, nákup kotlů), úprava kotelny, úprava komínů, ohřev vody a regulace topných těles = úspora energií.</t>
  </si>
  <si>
    <t>41</t>
  </si>
  <si>
    <t>Obec Kamenná</t>
  </si>
  <si>
    <t>Kamenná 2</t>
  </si>
  <si>
    <t>Kamenná</t>
  </si>
  <si>
    <t>78974</t>
  </si>
  <si>
    <t>00302759</t>
  </si>
  <si>
    <t>4828841/0100</t>
  </si>
  <si>
    <t>Oprava místních komunikací Kamenná 2020</t>
  </si>
  <si>
    <t>V roce 2019 začal budovat Svazek obcí Bradlo kanalizaci a ČOV. Svazek vznikl spojením obcí Kamenná a Rohle. V současné době už byl  položen hlavní řád a obec Kamenná by chtěla získat dotaci na opravu alespoň části místních komunikací.</t>
  </si>
  <si>
    <t>Oprava místních komunikací.</t>
  </si>
  <si>
    <t>42</t>
  </si>
  <si>
    <t>Obec Sušice</t>
  </si>
  <si>
    <t>Sušice 63</t>
  </si>
  <si>
    <t>Sušice</t>
  </si>
  <si>
    <t>00636606</t>
  </si>
  <si>
    <t>1882951389/0800</t>
  </si>
  <si>
    <t>Obnova antukového hřiště v obci Sušice</t>
  </si>
  <si>
    <t>Předmětem akce je obnova antukového hřiště v obci Sušice spočívající v obnově konstrukce hrací plochy včetně odvodnění, sportovního příslušenství, obnovy oplocení hřiště a části stávající přilehlé opěrné zdi.</t>
  </si>
  <si>
    <t>43</t>
  </si>
  <si>
    <t>Obec Město Libavá</t>
  </si>
  <si>
    <t>Berounská 41</t>
  </si>
  <si>
    <t>Město Libavá</t>
  </si>
  <si>
    <t>78307</t>
  </si>
  <si>
    <t>04498704</t>
  </si>
  <si>
    <t>4218648369/0800</t>
  </si>
  <si>
    <t>Rekonstrukce kotelny v ZŠ Město Libavá</t>
  </si>
  <si>
    <t>Jedná se rekonstrukci  a výměnu zdroje  vytápění  kotelny při ZŠ + MŠ Libavá.</t>
  </si>
  <si>
    <t>Rekonstrukce a zdroje vytápění  v kotelně ZŠ a MŠ Libavá.</t>
  </si>
  <si>
    <t>44</t>
  </si>
  <si>
    <t>Obec Otinoves</t>
  </si>
  <si>
    <t>Otinoves 177</t>
  </si>
  <si>
    <t>Otinoves</t>
  </si>
  <si>
    <t>00288594</t>
  </si>
  <si>
    <t>11223701/0100</t>
  </si>
  <si>
    <t>Oprava pravé boční zdi požární nádrže Otinoves</t>
  </si>
  <si>
    <t>Etapa řeší opravu pravé boční zdi požární nádrže Otinoves. Je v havarijním stavu a ohrožuje okolí. Vedle je zastávka BUS a křižovatka silnic OLK  II/378 a III/37728. Z důvodu fin. náročnosti rozfázována na etapy, neboť náklady činí 2/3 rozpočtu obce.</t>
  </si>
  <si>
    <t>Odstranění degradovaného betonu, vytvoření konstrukce z ocelových sítí, přibetonování nové vrstvy vodostavebního betonu ke stávajícímu povrchu, nová římsa.</t>
  </si>
  <si>
    <t>45</t>
  </si>
  <si>
    <t>Obec Hnojice</t>
  </si>
  <si>
    <t>Hnojice 117</t>
  </si>
  <si>
    <t>Hnojice</t>
  </si>
  <si>
    <t>00298921</t>
  </si>
  <si>
    <t>1801713339/0800</t>
  </si>
  <si>
    <t>Rekonstrukce chodníku na hřbitově - I. etapa</t>
  </si>
  <si>
    <t>Záměrem je celková rekonstrukce chodníku na hřbitově v Hnojicích, který je v současnosti již v nevyhovujícím stavu.</t>
  </si>
  <si>
    <t>Uznatelné výdaje na odstranění původního povrchu,vytvoření nového podkladu, založení nových obrubníků, položení zámkové dlažby.</t>
  </si>
  <si>
    <t>46</t>
  </si>
  <si>
    <t>Obec Dubicko</t>
  </si>
  <si>
    <t>Velká Strana 56</t>
  </si>
  <si>
    <t>Dubicko</t>
  </si>
  <si>
    <t>78972</t>
  </si>
  <si>
    <t>00302538</t>
  </si>
  <si>
    <t>153788011/0300</t>
  </si>
  <si>
    <t>Výměna rozhlasové ústředny a rekonstrukce části veřejného osvětlení</t>
  </si>
  <si>
    <t>Výměna rozhlasové ústředny v budově obecního úřadu  a rekonstrukce části veřejného osvětlení v obci Dubicko.</t>
  </si>
  <si>
    <t>Stavební a elektromontážní práce spojené s výměnou zemních kabelů a výměnou sloupů a svítidel. Náklady spojené s výměnou rozhlasové ústředny.</t>
  </si>
  <si>
    <t>47</t>
  </si>
  <si>
    <t>Obec Velké Kunětice</t>
  </si>
  <si>
    <t>Velké Kunětice 146</t>
  </si>
  <si>
    <t>Velké Kunětice</t>
  </si>
  <si>
    <t>79052</t>
  </si>
  <si>
    <t>00635952</t>
  </si>
  <si>
    <t>94-311861/0710</t>
  </si>
  <si>
    <t>Oprava sociálního zázemí - OÚ Velké Kunětice</t>
  </si>
  <si>
    <t>Oprava vstupního schodiště a sociálního zařízení obecního úřadu.</t>
  </si>
  <si>
    <t>Oprava sociálního zázemí OÚ, nákup materiálu a stavební práce.</t>
  </si>
  <si>
    <t>48</t>
  </si>
  <si>
    <t>Obec Liboš</t>
  </si>
  <si>
    <t>Liboš 82</t>
  </si>
  <si>
    <t>Liboš</t>
  </si>
  <si>
    <t>78313</t>
  </si>
  <si>
    <t>00635758</t>
  </si>
  <si>
    <t>1801705339/0800</t>
  </si>
  <si>
    <t>Liboš - místní komunikace Malý Jilkov</t>
  </si>
  <si>
    <t>Jedná se o obnovu komunikace podél mlýnského náhonu ke kulturnímu domu a dále zástavbou ke hřišti, víceúčelovému sportovišti s umělým povrchem až k obecním rybníkům.</t>
  </si>
  <si>
    <t>Výdaje na stavební část budované komunikace dle projektové dokumentace a stavebního povolení.</t>
  </si>
  <si>
    <t>49</t>
  </si>
  <si>
    <t>Obec Lazníčky</t>
  </si>
  <si>
    <t>Lazníčky 35</t>
  </si>
  <si>
    <t>Lazníčky</t>
  </si>
  <si>
    <t>75125</t>
  </si>
  <si>
    <t>00636321</t>
  </si>
  <si>
    <t>3218555379/0800</t>
  </si>
  <si>
    <t>Rekonstrukce a stavba veřejného osvětlení a rozhlasu Lazníčky</t>
  </si>
  <si>
    <t>V návaznosti na obnovu sítě nízkého napětí ČEZ  v r. 2020 obec  musí  rekonstruovat VO i rozhlas. Dojde k uložení  VO a MR do země podél výkopů ČEZ bezdrátově a k postavení nových sloupů. V jiných částech obce k výměně starých sloupů ČEZ na nové.</t>
  </si>
  <si>
    <t>Účelem poskytnutí dotace je částečná úhrada výdajů na rekonstrukci a stavbu veřejného osvětlení a rozhlasu Lazníčky. Jedná se o výměnu kabelů, lamp veřejného osvětlení, amplionů rozhlasu, stavbu nových sloupů, částečnou kabelizaci sítě.</t>
  </si>
  <si>
    <t>50</t>
  </si>
  <si>
    <t>Obec Hrabová</t>
  </si>
  <si>
    <t>Hrabová 113</t>
  </si>
  <si>
    <t>Hrabová</t>
  </si>
  <si>
    <t>00636061</t>
  </si>
  <si>
    <t>19122841/0100</t>
  </si>
  <si>
    <t>Rozšíření komunikace „V Záhumení“ – I. etapa</t>
  </si>
  <si>
    <t>Stavbou bude upravena část místní komunikace V Záhumení, která je napojena přes existující připojení na silnici
II/315. Jedná se o vysoce frekventovanou silnici v obci kolem evangelického kostela a regionálního muzea k zástavbě rodinných domů.</t>
  </si>
  <si>
    <t>Stavební náklady rekonstrukce.</t>
  </si>
  <si>
    <t>51</t>
  </si>
  <si>
    <t>Obec Bílsko</t>
  </si>
  <si>
    <t>Bílsko 11</t>
  </si>
  <si>
    <t>Bílsko</t>
  </si>
  <si>
    <t>78322</t>
  </si>
  <si>
    <t>00576239</t>
  </si>
  <si>
    <t>1801686369/0800</t>
  </si>
  <si>
    <t>Regenerace veřejné zeleně v obci Bílsko</t>
  </si>
  <si>
    <t>V rámci akce budou regenerovány stávající zelené plochy v obci a vzniknou nové plochy s parkovou zelení v obci Bílsko, které přispějí ke zlepšení životního prostředí a  zkvalitnění života obyvatel v obci a klientů DZR Bílsko, o.p.s..</t>
  </si>
  <si>
    <t>Odtěžení a likvidace starého asfaltového povrchu, betonových žlabů a obrub, vyrovnání povrchu a navezení skrývky, osázení parkovou zelení (stromy, keře, trvalky), vytvoření míst k posezení a mobiliář dle architektonického návrhu.</t>
  </si>
  <si>
    <t>52</t>
  </si>
  <si>
    <t>Obec Žerotín</t>
  </si>
  <si>
    <t>Žerotín 13</t>
  </si>
  <si>
    <t>Žerotín</t>
  </si>
  <si>
    <t>78401</t>
  </si>
  <si>
    <t>00299758</t>
  </si>
  <si>
    <t>1801707369/0800</t>
  </si>
  <si>
    <t>Nový chodník a parkoviště u Obecního úřadu</t>
  </si>
  <si>
    <t>Vybudování nového chodníku spojující část obce, kde chodník není a parkoviště u kulturně společenského zařízení, kde je sídlo i Obecního úřadu.</t>
  </si>
  <si>
    <t>Zemní práce, zakládání, svislé a kompletní konstrukce, komunikace pozemní, ostatní konstrukce a práce, bourání, přesun sutě a hmot, kladení dlažby, dopravní značení. Vybudování chodníku a parkoviště.</t>
  </si>
  <si>
    <t>53</t>
  </si>
  <si>
    <t>Obec Lužice</t>
  </si>
  <si>
    <t>Lužice 58</t>
  </si>
  <si>
    <t>Šternberk</t>
  </si>
  <si>
    <t>00849529</t>
  </si>
  <si>
    <t>101831292/2250</t>
  </si>
  <si>
    <t>Oprava elektroinstalace v mateřské škole</t>
  </si>
  <si>
    <t>Projekt řeší kompletní výměnu elektroinstalace v budově mateřské školy.</t>
  </si>
  <si>
    <t>Výdaje spojené s výměnou elektroinstalace a souvisejícími pracemi.</t>
  </si>
  <si>
    <t>54</t>
  </si>
  <si>
    <t>Obec Nahošovice</t>
  </si>
  <si>
    <t>Nahošovice 39</t>
  </si>
  <si>
    <t>Nahošovice</t>
  </si>
  <si>
    <t>00636401</t>
  </si>
  <si>
    <t>1882970379/0800</t>
  </si>
  <si>
    <t>Snížení energetické náročnosti VO obce Nahošovice</t>
  </si>
  <si>
    <t>Předmětem projektu je realizace výstavby veřejného osvětlení v obci. Budou nainstalována ekologická LED
svítidla. Realizací projektu dojde ke snížení energetické náročnosti veřejného osvětlení min. o 50%.</t>
  </si>
  <si>
    <t>Náklady spojené s výměnou svítidel, stožáry a související stavební a elektromontážní práce.</t>
  </si>
  <si>
    <t>55</t>
  </si>
  <si>
    <t>Obec Výkleky</t>
  </si>
  <si>
    <t>Výkleky 72</t>
  </si>
  <si>
    <t>Výkleky</t>
  </si>
  <si>
    <t>00850659</t>
  </si>
  <si>
    <t>29825831/0100</t>
  </si>
  <si>
    <t>Obnova konstrukce krovu střechy klubovny ve Výklekách</t>
  </si>
  <si>
    <t>Předmětem projektu je výměna stávajících prvků krovu objektu klubovny ve Výklekách, který sestává z krokví, pozednic a střední vaznice. Součástí je také oprava a částečná výměna stávajícího železobetonového věnce pod konstrukcí krovu.</t>
  </si>
  <si>
    <t>Výměnu stávajících prvků krovu objektu klubovny ve Výklekách, který sestává z krokví, pozednic a střední vaznice. Součástí je také oprava a částečná výměna stávajícího železobetonového věnce pod konstrukcí krovu.</t>
  </si>
  <si>
    <t>56</t>
  </si>
  <si>
    <t>Obec Veselíčko</t>
  </si>
  <si>
    <t>Veselíčko 68</t>
  </si>
  <si>
    <t>Veselíčko</t>
  </si>
  <si>
    <t>00302198</t>
  </si>
  <si>
    <t>94-5612831/0710</t>
  </si>
  <si>
    <t>Bezpečná cesta do Veselí - rekonstrukce chodníku a žlabů v centru obce</t>
  </si>
  <si>
    <t>Revitalizace chodníku a stávajících odtokových žlabů podél krajské silnice III/43612 vedoucích do místní lokality zvané "Veselí".</t>
  </si>
  <si>
    <t>SO 103, SO 104; HSV - zemní práce, komunikace pozemní, úpravy povrchů, trubní vedení, ostatní konstrukce a práce, bourání, přesuny sutě, přesuny hmot; PSV - izolace proti vodě, vlhkosti a plynům.</t>
  </si>
  <si>
    <t>Město Úsov</t>
  </si>
  <si>
    <t>nám. Míru 86</t>
  </si>
  <si>
    <t>78973</t>
  </si>
  <si>
    <t>00303500</t>
  </si>
  <si>
    <t>1905692309/0800</t>
  </si>
  <si>
    <t>Rekonstrukce VO - Úsov</t>
  </si>
  <si>
    <t>58</t>
  </si>
  <si>
    <t>Obec Hraničné Petrovice</t>
  </si>
  <si>
    <t>Hraničné Petrovice 75</t>
  </si>
  <si>
    <t>Hraničné Petrovice</t>
  </si>
  <si>
    <t>78306</t>
  </si>
  <si>
    <t>00601144</t>
  </si>
  <si>
    <t>25328811/0100</t>
  </si>
  <si>
    <t>Výstavba příjezdové komunikace ke hřbitovu v Hraničných Petrovicích - I. etapa</t>
  </si>
  <si>
    <t>Záměrem je vybudování I. etapy příjezdové komunikace ke hřbitovu v obci Hraničné Petrovice, která bude plnohodnotně nahrazovat současnou provizorní cestu.</t>
  </si>
  <si>
    <t>Výdaje spojené s vybudováním příjezdové komunikace.</t>
  </si>
  <si>
    <t>59</t>
  </si>
  <si>
    <t>Obec Drozdov</t>
  </si>
  <si>
    <t>Drozdov 150</t>
  </si>
  <si>
    <t>Drozdov</t>
  </si>
  <si>
    <t>00853151</t>
  </si>
  <si>
    <t>26322841/0100</t>
  </si>
  <si>
    <t>Rekonstrukce budovy hasičské zbrojnice</t>
  </si>
  <si>
    <t>Oprava budovy hasičské zbrojnice spočívá ve výměně oken, dveří a vrat, rekonstrukci sociálního zařízení, elektroinstalace, podlah a stropů. Projekt zahrnuje také opravu fasády budovy.</t>
  </si>
  <si>
    <t>Výdaje související s rekonstrukcí hasičské zbrojnice.</t>
  </si>
  <si>
    <t>60</t>
  </si>
  <si>
    <t>Obec Pavlovice u Přerova</t>
  </si>
  <si>
    <t>Pavlovice u Přerova 102</t>
  </si>
  <si>
    <t>Pavlovice u Přerova</t>
  </si>
  <si>
    <t>00301710</t>
  </si>
  <si>
    <t>1882950319/0800</t>
  </si>
  <si>
    <t>Mateřská škola Pavlovice u Přerova - změna vytápění</t>
  </si>
  <si>
    <t>Obsahem projektu je změna vytápění v Mateřské škole Pavlovice u Přerova, odstranění stávajícího systému elektrických akumulačních kamen a jeho nahrazení systémem plynového vytápění včetně zhotovení plynové přípojky k MŠ.</t>
  </si>
  <si>
    <t>Změnu vytápění v Mateřské škole Pavlovice u Přerova, odstranění stávajícího systému elektrických akumulačních kamen a jeho nahrazení systémem plynového vytápění včetně zhotovení plynové přípojky k MŠ.</t>
  </si>
  <si>
    <t>61</t>
  </si>
  <si>
    <t>Obec Alojzov</t>
  </si>
  <si>
    <t>Alojzov 113</t>
  </si>
  <si>
    <t>Alojzov</t>
  </si>
  <si>
    <t>79804</t>
  </si>
  <si>
    <t>00488542</t>
  </si>
  <si>
    <t>20226701/0100</t>
  </si>
  <si>
    <t>Rekonstrukce a optimalizace VO Alojzov</t>
  </si>
  <si>
    <t>Výměna a doplnění svítidel veřejného osvětlení v obci včetně řízení osvětlení. Je to pokračování  1.etapy rekonstrukce z r. 2019, kdy byly osazeny nové sloupy včetně rozvodů s výložníky a také nové rozhlasové reproduktory.</t>
  </si>
  <si>
    <t>LED svítidla včetně instalace, výložníky, kabely a další materiál potřebný pro instalaci svítidel, systém řízení osvětlení (skládá se z plast. skříně, vč. řídící a napájecí jednotky, routru, čidla a výzbroj řídícího rozvaděče) včetně instalace.</t>
  </si>
  <si>
    <t>62</t>
  </si>
  <si>
    <t>Obec Opatovice</t>
  </si>
  <si>
    <t>Hlavní 170</t>
  </si>
  <si>
    <t>Opatovice</t>
  </si>
  <si>
    <t>75356</t>
  </si>
  <si>
    <t>00301655</t>
  </si>
  <si>
    <t>3625831/0100</t>
  </si>
  <si>
    <t>Opravy místních komunikací v obci Opatovice včetně realizace veřejného osvětlení 
– obnova SO 101, 102, 403, 404 a 405</t>
  </si>
  <si>
    <t>Předmětem projektu je obnova místních komunikací v obci Opatovice včetně realizace veřejného osvětlení.</t>
  </si>
  <si>
    <t>Dotace bude použita na nákup materiálu a stavební práce vyplývající z obnovy místních komunikací a výstavby veřejného osvětlení včetně všech uznatelných nákladů s obnovou a výstavbou souvisejících.</t>
  </si>
  <si>
    <t>63</t>
  </si>
  <si>
    <t>Obec Doloplazy</t>
  </si>
  <si>
    <t>Doloplazy 15</t>
  </si>
  <si>
    <t>Doloplazy</t>
  </si>
  <si>
    <t>79826</t>
  </si>
  <si>
    <t>00288195</t>
  </si>
  <si>
    <t>1501967329/0800</t>
  </si>
  <si>
    <t>Zámek Doloplazy - obnova oken v 1. NP</t>
  </si>
  <si>
    <t>Projekt řeší obnovu oken na zámku v Doloplazech v 1. NP. Současný stav oken je havarijní, povrchovou úpravu mají zcela strávenou a na většině povrchu se odlupuje. Odhalené dřevo je silně zvětralé, do hloubky rozpraskané a místy shnilé.</t>
  </si>
  <si>
    <t>Výrobu nových oken včetně vnitřních parapetů, vybourání původních oken a zajištění jejich likvidace, montáž nových oken a zednické práce na zapravení nových oken.</t>
  </si>
  <si>
    <t>64</t>
  </si>
  <si>
    <t>Obec Bochoř</t>
  </si>
  <si>
    <t>Náves 202/41</t>
  </si>
  <si>
    <t>Bochoř</t>
  </si>
  <si>
    <t>75002</t>
  </si>
  <si>
    <t>00301051</t>
  </si>
  <si>
    <t>94-3318831/0710</t>
  </si>
  <si>
    <t>Chodníky a zpevněná plocha pro stání automobilů</t>
  </si>
  <si>
    <t>Tento projekt zahrnuje realizaci 2 dílčích investičních akcí: 1. vybudování zpevněné plochy pro stání automobilů a k ní vedoucí přístupový chodník; 2. obnova chodníků v okolí 5 bytových domů.</t>
  </si>
  <si>
    <t>Příprava území, směrové, výškové a sklonové poměry, komunikace, chodníky, bezbariérový přístup a vstup do stávajících objektů, odvodnění dešťové vody a zemní práce.</t>
  </si>
  <si>
    <t>65</t>
  </si>
  <si>
    <t>Obec Lazníky</t>
  </si>
  <si>
    <t>Lazníky 116</t>
  </si>
  <si>
    <t>Lazníky</t>
  </si>
  <si>
    <t>00301451</t>
  </si>
  <si>
    <t>1882933359/0800</t>
  </si>
  <si>
    <t>Oprava stávající střešní krytiny na budově Základní a Mateřské školy Lazníky</t>
  </si>
  <si>
    <t>Oprava stávající střešní krytiny na budově Základní a Mateřské školy Lazníky.</t>
  </si>
  <si>
    <t>Oprava stávající střešní krytiny na budově  Základní a Mateřské školy Lazníky.</t>
  </si>
  <si>
    <t>66</t>
  </si>
  <si>
    <t>Obec Křtomil</t>
  </si>
  <si>
    <t>Křtomil 60</t>
  </si>
  <si>
    <t>Křtomil</t>
  </si>
  <si>
    <t>00636312</t>
  </si>
  <si>
    <t>1883127359/0800</t>
  </si>
  <si>
    <t>Oprava autobusových čekáren ve Křtomili</t>
  </si>
  <si>
    <t>Technický stav autobusových čekáren  je vzhledem k jejich stáří v již naprosto katastrofálním stavu. Zatékající dešťová voda poškodila i deskové bednění, v některých místech chybí krytina úplně.</t>
  </si>
  <si>
    <t>Oprava celého střešního systému,  celé fasády vč. soklu a doprovodná zeleň.</t>
  </si>
  <si>
    <t>67</t>
  </si>
  <si>
    <t>Obec Jedlí</t>
  </si>
  <si>
    <t>Jedlí 16</t>
  </si>
  <si>
    <t>Jedlí</t>
  </si>
  <si>
    <t>00302716</t>
  </si>
  <si>
    <t>94-5118841/0710</t>
  </si>
  <si>
    <t>Místní komunikace Jedlí</t>
  </si>
  <si>
    <t>Předmětem projektu je rekonstrukce místních komunikací a kanálů v obci Jedlí. Místní komunikace značně poničeny po lokální povodni 1. září 2019.</t>
  </si>
  <si>
    <t>Stavební práce - opravy místních komunikací.</t>
  </si>
  <si>
    <t>68</t>
  </si>
  <si>
    <t>Celková výměna VO v Úsově, včetně rozvodů, z důvodu rušení sloupů el. vedení firmou ČEZ, která bude svoje rozvody pokládat do země.</t>
  </si>
  <si>
    <t>69</t>
  </si>
  <si>
    <t>Obec Huzová</t>
  </si>
  <si>
    <t>Huzová 131</t>
  </si>
  <si>
    <t>Huzová</t>
  </si>
  <si>
    <t>79351</t>
  </si>
  <si>
    <t>00296040</t>
  </si>
  <si>
    <t>5027771/0100</t>
  </si>
  <si>
    <t>Rekonstrukce chodníku v obci Huzová</t>
  </si>
  <si>
    <t>Cílem projektu je rekonstrukce komunikace pro pěší podél budov č.p. 319, 320, 329, 321 a 322 v obci Huzová za účelem realizace investičního projektu, který je v majetku obce.</t>
  </si>
  <si>
    <t>Zemní práce, rozebrání původních vrstev včetně odvozu, výměna konstrukčních vrstev, výměna betonové dlažby za zámkovou, související práce spojené se stavbou tj. zřízení, provoz a odstranění staveniště, vytyčení sítí, dokumentace skutečného stavu.</t>
  </si>
  <si>
    <t>70</t>
  </si>
  <si>
    <t>Obec Provodovice</t>
  </si>
  <si>
    <t>Provodovice 49</t>
  </si>
  <si>
    <t>Provodovice</t>
  </si>
  <si>
    <t>75353</t>
  </si>
  <si>
    <t>00636487</t>
  </si>
  <si>
    <t>25824831/0100</t>
  </si>
  <si>
    <t>Obnova hasičského domu - kulturního zařízení v Provodovicích</t>
  </si>
  <si>
    <t>V rámci realizace projektu bude provedena obnova hasičského domu - kulturního zařízení obce Provodovice.</t>
  </si>
  <si>
    <t>Dotace bude použita na nákup materiálu a stavební práce vyplývající z rekonstrukce hasičského domu včetně všech uznatelných nákladů s rekonstrukcí souvisejících.</t>
  </si>
  <si>
    <t>71</t>
  </si>
  <si>
    <t>Obec Tučín</t>
  </si>
  <si>
    <t>Tučín 127</t>
  </si>
  <si>
    <t>Tučín</t>
  </si>
  <si>
    <t>75116</t>
  </si>
  <si>
    <t>00636631</t>
  </si>
  <si>
    <t>1882946379/0800</t>
  </si>
  <si>
    <t>Půdní vestavba MŠ Tučín - II. etapa</t>
  </si>
  <si>
    <t>Vznikne půdní vestavba přístavby MŠ navazující na I.etapu podpořenou OLK.  Nové prostory budou využívány pro rukodělné a výtvarné práce dětí, rodičů i veřejnosti všech generací pro podporu rozvoje vzdělanosti, zručnosti a volnočasových aktivit.</t>
  </si>
  <si>
    <t>Příčky, překlady, podlaha a krytina, vnitřní omítky, malby a nátěry, zateplení, kazetový strop, střešní okna, vnitřní dveře, rozvody vody, odpadů a topení, plynový kotel,topná tělesa, elektroinstalace, zdravotní technika, vzduchotechnika, práce.</t>
  </si>
  <si>
    <t>72</t>
  </si>
  <si>
    <t>Obec Biskupice</t>
  </si>
  <si>
    <t>Biskupice 61</t>
  </si>
  <si>
    <t>Biskupice</t>
  </si>
  <si>
    <t>79812</t>
  </si>
  <si>
    <t>00288021</t>
  </si>
  <si>
    <t>94-7013701/0710</t>
  </si>
  <si>
    <t>Výstavba chodníků v obci Biskupice - III. etapa</t>
  </si>
  <si>
    <t>Projekt "Výstavba chodníků v obci Biskupice - III. etapa"  zahrnuje celkem tři úseky chodníků podél dvou místních komunikací a parkovací místa u budovy obecního úřadu, kterých je v obci výrazný nedostatek.</t>
  </si>
  <si>
    <t>Výstavbu chodníků a parkovacích stání v obci Biskupice.</t>
  </si>
  <si>
    <t>73</t>
  </si>
  <si>
    <t>Obec Buková</t>
  </si>
  <si>
    <t>Buková 9</t>
  </si>
  <si>
    <t>Buková</t>
  </si>
  <si>
    <t>00288098</t>
  </si>
  <si>
    <t>1891892309/0800</t>
  </si>
  <si>
    <t>Oprava havarijního stavu místních komunikací v obci Buková</t>
  </si>
  <si>
    <t>Žádost řeší opravu místních komunikací na p.č. 424/46, p.č. 424/6 a p.č. 99/10, které jsou v havarijním stavu. Celková oprava by přispěla ke zkvalitnění občanského života a k zajištění bezpečnosti občanů.</t>
  </si>
  <si>
    <t>Výdaje na opravu místních komunikací spočívají od zaříznutí propadlé části komunikace až po konečné úpravy terénu.</t>
  </si>
  <si>
    <t>74</t>
  </si>
  <si>
    <t>Obec Dolní Újezd</t>
  </si>
  <si>
    <t>Dolní Újezd 155</t>
  </si>
  <si>
    <t>Dolní Újezd</t>
  </si>
  <si>
    <t>75123</t>
  </si>
  <si>
    <t>00636223</t>
  </si>
  <si>
    <t>5022831/0100</t>
  </si>
  <si>
    <t>Stavební úprava ZŠ Dolní Újezd</t>
  </si>
  <si>
    <t>Rekonstrukci stávajících WC v I. a II. NP objektu základní školy - I. stupně v Dolním Újezdě.</t>
  </si>
  <si>
    <t>75</t>
  </si>
  <si>
    <t>Obec Střítež nad Ludinou</t>
  </si>
  <si>
    <t>Střítež nad Ludinou 122</t>
  </si>
  <si>
    <t>Střítež nad Ludinou</t>
  </si>
  <si>
    <t>75363</t>
  </si>
  <si>
    <t>00302023</t>
  </si>
  <si>
    <t>1883008309/0800</t>
  </si>
  <si>
    <t>Rekonstrukce spolkového a volnočasového domu</t>
  </si>
  <si>
    <t>Rekonstrukce spolkového a volnočasového domu.</t>
  </si>
  <si>
    <t>Zateplení budovy, pořízení a montáž plynového kotle, komínu, radiátorů, trubek a příslušenství, montáž a revize,vybudování betonové podlahy včetně podlahových krytin,zdících materiálů a příslušenství, pořízení vchodových dveří a vrat včetně montáže.</t>
  </si>
  <si>
    <t>76</t>
  </si>
  <si>
    <t>Obec Rájec</t>
  </si>
  <si>
    <t>Rájec 98</t>
  </si>
  <si>
    <t>Rájec</t>
  </si>
  <si>
    <t>00303267</t>
  </si>
  <si>
    <t>1905645369/0800</t>
  </si>
  <si>
    <t>Rájec - oprava zázemí kulturního domu</t>
  </si>
  <si>
    <t>Oprava zázemí pro chod kulturního domu Rájec spočívá v celkové rekonstrukci sociálního zařízení a kuchyňky pro přípravu nápojů a pokrmů (obklady, odpady, voda, topení, sanitární technika), výměna stropních světel.</t>
  </si>
  <si>
    <t>Oprava zázemí sociálního zařízení a kuchyňky pro přípravu nápojů a pokrmů (obklady, odpady, voda, topení, sanitární technika), výměna stropních světel.</t>
  </si>
  <si>
    <t>77</t>
  </si>
  <si>
    <t>Doloplazy 82</t>
  </si>
  <si>
    <t>78356</t>
  </si>
  <si>
    <t>00534927</t>
  </si>
  <si>
    <t>1801427359/0800</t>
  </si>
  <si>
    <t>Rekonstrukce veřejného osvětlení Doloplazy</t>
  </si>
  <si>
    <t>Při rekonstrukci vedení elektrické energie firmou ČEZ v obci Doloplazy, dojde k demontáži prvků, které zároveň zajišťují i veřejné osvětlení obce Doloplazy a to i podél krajské silnice II. třídy č. 436. Obec musí vybudovat nové VO na 1/2 svého území.</t>
  </si>
  <si>
    <t>Pokládka propojovacích kabelů, instalace sloupů veřejného osvětlení s led svítidly, instalace rozvodných a ovládacích prvků.</t>
  </si>
  <si>
    <t>78</t>
  </si>
  <si>
    <t>Obec Sobotín</t>
  </si>
  <si>
    <t>Sobotín 54</t>
  </si>
  <si>
    <t>Sobotín</t>
  </si>
  <si>
    <t>78816</t>
  </si>
  <si>
    <t>00303348</t>
  </si>
  <si>
    <t>94-4617841/0710</t>
  </si>
  <si>
    <t>Oprava povrchu místní komunikace v obci Sobotín, část Rudoltice - I.etapa</t>
  </si>
  <si>
    <t>Obnova povrchu místní komunikace v  obci Sobotín, místní části Rudoltice v délce 1 km včetně instalace svodnic. (1.etapa)</t>
  </si>
  <si>
    <t>Obnova povrchu místní komunikace v místní části Rudoltice.</t>
  </si>
  <si>
    <t>79</t>
  </si>
  <si>
    <t>Obec Malhotice</t>
  </si>
  <si>
    <t>Malhotice 1</t>
  </si>
  <si>
    <t>Malhotice</t>
  </si>
  <si>
    <t>00636371</t>
  </si>
  <si>
    <t>24629831/0100</t>
  </si>
  <si>
    <t>Oprava místních komunikací, ploch a vjezdů v obci Malhotice - II. etapa</t>
  </si>
  <si>
    <t>Cílem předkládaného projektu je oprava místních komunikací v obci Malhotice.</t>
  </si>
  <si>
    <t>Dotace bude použita na nákup materiálu a stavební práce vyplývající z opravy místních komunikací včetně všech uznatelných nákladů s opravou souvisejících.</t>
  </si>
  <si>
    <t>80</t>
  </si>
  <si>
    <t>Obec Prostějovičky</t>
  </si>
  <si>
    <t>Prostějovičky 67</t>
  </si>
  <si>
    <t>Prostějovičky</t>
  </si>
  <si>
    <t>79803</t>
  </si>
  <si>
    <t>00288667</t>
  </si>
  <si>
    <t>94-6010701/0710</t>
  </si>
  <si>
    <t>Rekonstrukce místní komunikace Točna</t>
  </si>
  <si>
    <t>Projekt řeší obnovu místní komunikace v obci Prostějovičky v lokalitě Točna.</t>
  </si>
  <si>
    <t>Z dotace bude hrazena rekonstrukce části komunikace par. č. 570/1 v k. ú. Prostějovičky sloužící jako autobusová točna a příjezd k rodinné zástavbě.</t>
  </si>
  <si>
    <t>81</t>
  </si>
  <si>
    <t>Obec Horní Studénky</t>
  </si>
  <si>
    <t>Horní Studénky 44</t>
  </si>
  <si>
    <t>Horní Studénky</t>
  </si>
  <si>
    <t>00635944</t>
  </si>
  <si>
    <t>13628841/0100</t>
  </si>
  <si>
    <t>Rekonstrukce obecního úřadu Horní Studénky - III. etapa</t>
  </si>
  <si>
    <t>Rekonstrukce OÚ Horní Studénky - III. etapa - zateplení vnější obvodové konstrukce včetně fasády, zastřešení vstupů do budovy.</t>
  </si>
  <si>
    <t>Zateplení obvodového pláště budovy obecního úřadu včetně fasády, zastřešení vstupů do budovy.</t>
  </si>
  <si>
    <t>82</t>
  </si>
  <si>
    <t>Obec Lesnice</t>
  </si>
  <si>
    <t>Lesnice 46</t>
  </si>
  <si>
    <t>Lesnice</t>
  </si>
  <si>
    <t>00302872</t>
  </si>
  <si>
    <t>94-2515841/0710</t>
  </si>
  <si>
    <t>Rekonstrukce elektroinstalace v KD Lesnice</t>
  </si>
  <si>
    <t>Předmětem projektu je rekonstrukce vnitřní elektroinstalace včetně zapravení v KD Lesnice, kde je umístěna i kuchyně pro místní ZŠ a MŠ.</t>
  </si>
  <si>
    <t>Rekonstrukce vnitřní elektroinstalace včetně zapravení.</t>
  </si>
  <si>
    <t>83</t>
  </si>
  <si>
    <t>Obec Rouské</t>
  </si>
  <si>
    <t>Rouské 64</t>
  </si>
  <si>
    <t>Rouské</t>
  </si>
  <si>
    <t>00636550</t>
  </si>
  <si>
    <t>25322831/0100</t>
  </si>
  <si>
    <t>Úprava veřejného prostranství za kaplí Povýšení sv. Kříže v Rouském</t>
  </si>
  <si>
    <t>Hlavním cílem projektu je úprava veřejného prostranství za kaplí Povýšení sv. Kříže v Rouském.</t>
  </si>
  <si>
    <t>Dotace bude použita na nákup materiálu a stavební práce vyplývající z úpravy veřejných prostranství včetně všech uznatelných nákladů s úpravou souvisejících.</t>
  </si>
  <si>
    <t>84</t>
  </si>
  <si>
    <t>Obec Určice</t>
  </si>
  <si>
    <t>Určice 81</t>
  </si>
  <si>
    <t>Určice</t>
  </si>
  <si>
    <t>00288870</t>
  </si>
  <si>
    <t>4060003682/6800</t>
  </si>
  <si>
    <t>Rekonstrukce veřejného osvětlení - místní část Trpínky</t>
  </si>
  <si>
    <t>Předmětem stavby je rekonstrukce veřejného osvětlení v části obce Určice ( místní část Trpínky) v lokalitě obnovy distribuční sítě NN E.ON a v místě plánované výstavby/rekonstrukce krajské komunikace a přilehlých ploch.</t>
  </si>
  <si>
    <t>85</t>
  </si>
  <si>
    <t>Obec Pěnčín</t>
  </si>
  <si>
    <t>Pěnčín 109</t>
  </si>
  <si>
    <t>Pěnčín</t>
  </si>
  <si>
    <t>798 57</t>
  </si>
  <si>
    <t>00288616</t>
  </si>
  <si>
    <t>8120701/0100</t>
  </si>
  <si>
    <t>Výměna vrat a rekonstrukce elektrické instalace obecní budovy st. 267</t>
  </si>
  <si>
    <t>Výměna vrat a rekonstrukce elektrické instalace s příslušenstvím v obecní budově st. 267.</t>
  </si>
  <si>
    <t>86</t>
  </si>
  <si>
    <t>Obec Bohuslavice</t>
  </si>
  <si>
    <t>Bohuslavice 2</t>
  </si>
  <si>
    <t>Bohuslavice</t>
  </si>
  <si>
    <t>00302384</t>
  </si>
  <si>
    <t>1905637369/0800</t>
  </si>
  <si>
    <t>Výměna osvětlení v KD</t>
  </si>
  <si>
    <t>Bude provedena oprava osvětlení v kulturním domě, které se umístí do stropu, s tím souvisí výměna světel, úprava celého stropního podhledu, úprava elektrických rozvodů, zednické zapravení a výmalba v kulturním domě.</t>
  </si>
  <si>
    <t>Výměna světel, výměna celého stropního podhledu, do kterého budou světla zasazeny, zateplení stropu, úprava elektrických rozvodů, zednické zapravení a výmalba v kulturním domě.</t>
  </si>
  <si>
    <t>87</t>
  </si>
  <si>
    <t>Obec Vícov</t>
  </si>
  <si>
    <t>Vícov 46</t>
  </si>
  <si>
    <t>Vícov</t>
  </si>
  <si>
    <t>00288896</t>
  </si>
  <si>
    <t>94-9318701/0710</t>
  </si>
  <si>
    <t>Oprava fasády Obecního úřadu ve Vícově</t>
  </si>
  <si>
    <t>Záměrem projektu je oprava fasády budovy Obecního úřadu ve Vícově, zahrnující opravu vnějších omítek a zajištění trvalého snížení vlhkosti nadzákladového zdiva budovy.</t>
  </si>
  <si>
    <t>Úhrada materiálu a stavební práce.</t>
  </si>
  <si>
    <t>88</t>
  </si>
  <si>
    <t>Obec Vlčice</t>
  </si>
  <si>
    <t>Vlčice 95</t>
  </si>
  <si>
    <t>Vlčice</t>
  </si>
  <si>
    <t>00636045</t>
  </si>
  <si>
    <t>107-4309590297/0100</t>
  </si>
  <si>
    <t>Oprava budovy obecního úřadu ve Vlčicích - závěrečná etapa</t>
  </si>
  <si>
    <t>Budova OÚ prochází již pět let  opravou. Oprava kanceláří, pošta, kotelna, knihovna, střecha. V letošním roce  závěrečná etapa - stavební práce na fasádě budovy - oprava a barva. Vstupní chodba - nová elektroinstalace, schodiště, obklady a dlažba.</t>
  </si>
  <si>
    <t>Svislé a kompletní konstrukce, úpravy povrchů vnitřní, úpravy povrchů vnější, lešení a stavební výtahy, prorážení otvorů, staveništní přesun hmot, konstrukce truhlářské, klempířské, podlahy z dlaždic a obklady, malby, elektroninstalace.</t>
  </si>
  <si>
    <t>89</t>
  </si>
  <si>
    <t>Obec Říkovice</t>
  </si>
  <si>
    <t>Říkovice 68</t>
  </si>
  <si>
    <t>Říkovice</t>
  </si>
  <si>
    <t>75118</t>
  </si>
  <si>
    <t>00636568</t>
  </si>
  <si>
    <t>104117967/0300</t>
  </si>
  <si>
    <t>Odstavná místa před místním hřbitovem v obci Říkovice</t>
  </si>
  <si>
    <t>Předmětem dotace je zpřístupnění místního hřbitova a to vybudováním zpevněné plochy a 4 odstavných stání.</t>
  </si>
  <si>
    <t>90</t>
  </si>
  <si>
    <t>Obec Skalička</t>
  </si>
  <si>
    <t>Skalička ev. 2</t>
  </si>
  <si>
    <t>Skalička</t>
  </si>
  <si>
    <t>75352</t>
  </si>
  <si>
    <t>00301949</t>
  </si>
  <si>
    <t>4142454399/0800</t>
  </si>
  <si>
    <t>Rekonstrukce víceúčelového domu, č.p. 2</t>
  </si>
  <si>
    <t>Projekt řeší navazující II. etapu rekonstrukce víceúčelového domu č.p. 2. V této etapě dojde k  vybudování zázemí pro spolky a pro občany obce Skalička, kde se budou scházet ke kulturním, společenským a spolkovým činnostem.</t>
  </si>
  <si>
    <t>Stavební výdaje na rekonstrukci.</t>
  </si>
  <si>
    <t>91</t>
  </si>
  <si>
    <t>Obec Mírov</t>
  </si>
  <si>
    <t>Mírov 47</t>
  </si>
  <si>
    <t>Mírov</t>
  </si>
  <si>
    <t>78953</t>
  </si>
  <si>
    <t>00635995</t>
  </si>
  <si>
    <t>14022841/0100</t>
  </si>
  <si>
    <t>Parkovací plochy v místní části Kolonie</t>
  </si>
  <si>
    <t>Realizací projektu dojde k vybudování šesti parkovacích stanovišť pro celkem 31 osobních automobilů v místní části Kolonie. Současně bude řešeno také odvodnění celé stavby.</t>
  </si>
  <si>
    <t>92</t>
  </si>
  <si>
    <t>Městys Nezamyslice</t>
  </si>
  <si>
    <t>Tjabinova 111</t>
  </si>
  <si>
    <t>Nezamyslice</t>
  </si>
  <si>
    <t>00288501</t>
  </si>
  <si>
    <t>2829701/0100</t>
  </si>
  <si>
    <t>Obnova veřejného osvětlení Nezamyslice 2020</t>
  </si>
  <si>
    <t>Projekt řeší obnovu veřejného osvětlení v Nezamyslicích. Většina veřejného osvětlení byla vybudována v 70. a 80.-tých letech minulého století, vedení v zemi je v hliníku. "Zubem času" je nutné některé sloupy vyměnit, stejně tak i rozvody v zemi.</t>
  </si>
  <si>
    <t>Obnova části sloupů veřejného osvětlení v Nezamyslicích, obnova zemního vedení elektrické energie k VO.</t>
  </si>
  <si>
    <t>93</t>
  </si>
  <si>
    <t>Obec Kolšov</t>
  </si>
  <si>
    <t>Kolšov 160</t>
  </si>
  <si>
    <t>Kolšov</t>
  </si>
  <si>
    <t>78821</t>
  </si>
  <si>
    <t>00302791</t>
  </si>
  <si>
    <t>1905618379/0800</t>
  </si>
  <si>
    <t>Oprava účelové komunikace Obecní úřad a kulturní dům Kolšov</t>
  </si>
  <si>
    <t>Oprava účelové komunikace, která je přístupovou cestou k Obecnímu úřadu, kulturnímu domu a také k Základní a mateřské škole v Kolšově.</t>
  </si>
  <si>
    <t>94</t>
  </si>
  <si>
    <t>Obec Suchdol</t>
  </si>
  <si>
    <t>Jednov 38</t>
  </si>
  <si>
    <t>Suchdol</t>
  </si>
  <si>
    <t>79845</t>
  </si>
  <si>
    <t>00288837</t>
  </si>
  <si>
    <t>4429701/0100</t>
  </si>
  <si>
    <t>Obecní dům Suchdol - 2. etapa</t>
  </si>
  <si>
    <t>Jedná se o druhou etapu rekonstrukce obecního úřadu - obecního domu v obci Suchdol, Jednov č.p. 38.</t>
  </si>
  <si>
    <t>Výdaje na stavební úpravy objektu - zdravoinstalace, elektroinstalace, podlahy, obklady, úpravy povrchů, venkovní úpravy.</t>
  </si>
  <si>
    <t>95</t>
  </si>
  <si>
    <t>Obec Sudkov</t>
  </si>
  <si>
    <t>Sudkov 96</t>
  </si>
  <si>
    <t>Sudkov</t>
  </si>
  <si>
    <t>00303411</t>
  </si>
  <si>
    <t>94-6217841/0710</t>
  </si>
  <si>
    <t>Rekonstrukce sociálních zařízení v Mateřské škole Sudkov</t>
  </si>
  <si>
    <t>Předmětem projektu je rekonstrukce sociálních zařízení v budově Mateřské školy Sudkov za účelem zlepšení hygienické, kapacitní a kvalitativní stránky využití objektu. Realizací projektu dojde k významnému zlepšení kvality života obyvatel obce Sudkov.</t>
  </si>
  <si>
    <t>96</t>
  </si>
  <si>
    <t>Obec Samotišky</t>
  </si>
  <si>
    <t>Vybíralova 4/8</t>
  </si>
  <si>
    <t>Samotišky</t>
  </si>
  <si>
    <t>48769967</t>
  </si>
  <si>
    <t>377848343/0300</t>
  </si>
  <si>
    <t>Oprava obecního úřadu - I. etapa - střecha</t>
  </si>
  <si>
    <t>Budova Obecního úřadu je v havarijním stavu. Musí postupně projít celkovou rekonstrukcí. Záměrem I. etapy je celková rekonstrucke střechy, která  je v havarijním stavu. Z pohledu obce Samotišky se jedná o zcela klíčovou stavbu.</t>
  </si>
  <si>
    <t>Z dotace budou hrazeny náklady na demontáž stávající krytiny, latí, odvoz a likvidace rumiska, ošetření stávajícího krovu včetně výměny postižených částí, montáž nové fólie, nákup a montáž krytiny, laťování, větrací mřížky, okapy a svody.</t>
  </si>
  <si>
    <t>97</t>
  </si>
  <si>
    <t>Obec Hoštejn</t>
  </si>
  <si>
    <t>Hoštejn 20</t>
  </si>
  <si>
    <t>Hoštejn</t>
  </si>
  <si>
    <t>00302589</t>
  </si>
  <si>
    <t>8124841/0100</t>
  </si>
  <si>
    <t>Oprava chodníků kolem silnice II/315 v obci Hoštejn</t>
  </si>
  <si>
    <t>Výměna obrubníků chodníku kolem silnice II/315 z důvodu jejich špatného stavu a souběhu s rekonstrukcí uvedené silnice.</t>
  </si>
  <si>
    <t>Nákup materiálu a související práce při výměně obrubníků.</t>
  </si>
  <si>
    <t>98</t>
  </si>
  <si>
    <t>Obec Buk</t>
  </si>
  <si>
    <t>Buk 21</t>
  </si>
  <si>
    <t>Prosenice</t>
  </si>
  <si>
    <t>75121</t>
  </si>
  <si>
    <t>00636151</t>
  </si>
  <si>
    <t>22527831/0100</t>
  </si>
  <si>
    <t>Nová chodníková trasa podél silnice III/4368 obce Buk - začátek obce</t>
  </si>
  <si>
    <t>Předmětem projektu je dobudování chodníků v celé obci Buk tak, aby byl zajištěn bezpečný pohyb chodců po celé obci, jíž probíhá velmi frekventovaná krajská komunikace silnice III/4368. Předmětem této akce je dobudování  chodníku v délce  175 m.</t>
  </si>
  <si>
    <t>Vybudování nové chodníkové trasy v délce 175 m. - výkopy, uložení obrub, uložení dlažby.</t>
  </si>
  <si>
    <t>99</t>
  </si>
  <si>
    <t>Obec Polkovice</t>
  </si>
  <si>
    <t>Polkovice 15</t>
  </si>
  <si>
    <t>Polkovice</t>
  </si>
  <si>
    <t>75144</t>
  </si>
  <si>
    <t>00301752</t>
  </si>
  <si>
    <t>1883100359/0800</t>
  </si>
  <si>
    <t>Dokončení opravy místní komunikace na pozemku p.č. 895 v k.ú. Polkovice.</t>
  </si>
  <si>
    <t>Projekt řeší dokončení opravy místní komunikace na pozemku p.č. 895 v k.ú. Polkovice. Tato místní komunikace propojuje za obcí silnice II/367 a II/435 a slouží jako tzv. obchvat obce.</t>
  </si>
  <si>
    <t>Z neinvestiční dotace bude hrazen nákup stavebního materiálu a budou hrazeny stavební práce při realizaci opravy místní komunikace.</t>
  </si>
  <si>
    <t>100</t>
  </si>
  <si>
    <t>Obec Kopřivná</t>
  </si>
  <si>
    <t>Kopřivná 115</t>
  </si>
  <si>
    <t>Kopřivná</t>
  </si>
  <si>
    <t>78833</t>
  </si>
  <si>
    <t>00635251</t>
  </si>
  <si>
    <t>22225841/0100</t>
  </si>
  <si>
    <t>Obnova místních komunilací  - 3. etapa</t>
  </si>
  <si>
    <t>Cílem projektu je obnova místních komunikací č. 1c  dle pasportu komunikací obce Kopřivná.</t>
  </si>
  <si>
    <t>101</t>
  </si>
  <si>
    <t>Obec Dzbel</t>
  </si>
  <si>
    <t>Dzbel 23</t>
  </si>
  <si>
    <t>Dzbel</t>
  </si>
  <si>
    <t>79853</t>
  </si>
  <si>
    <t>47922575</t>
  </si>
  <si>
    <t>9584420287/0100</t>
  </si>
  <si>
    <t>Rekonstrukce obecní budovy.</t>
  </si>
  <si>
    <t>Obec Dzbel se v letošním roce rozhodla požádat Ol. kraj o dotaci a pokračovat v rekonstrukci obecní budovy, výměna starých oken, nátěr fasády a zateplení budovy.</t>
  </si>
  <si>
    <t>102</t>
  </si>
  <si>
    <t>Obec Ústín</t>
  </si>
  <si>
    <t>Ústín 9</t>
  </si>
  <si>
    <t>Ústín</t>
  </si>
  <si>
    <t>783 46</t>
  </si>
  <si>
    <t>00635618</t>
  </si>
  <si>
    <t>94-5714811/0710</t>
  </si>
  <si>
    <t>Rekonstrukce místní komunikace - náves 2. část</t>
  </si>
  <si>
    <t>V roce 2018 jsme začali s rekonstrukcí místní komunikace na návsi. Vzhledem k vysoké finanční náročnosti byla zrekonstruována jen 1/3. V případě, že získáme finanční podporu, v letošním roce dílo dokončíme.</t>
  </si>
  <si>
    <t>Uznatelné výdaje - materiál a práce na dílo v celkové délce 180 m (plocha cca 1.700 m2). Bude odstraněn zbytek povrchu a starých podkladových vrstev. Tyto budou nahrazeny novým materiálem  dle Projektové dokumentace.</t>
  </si>
  <si>
    <t>103</t>
  </si>
  <si>
    <t>Obec Vilémov</t>
  </si>
  <si>
    <t>Vilémov 7</t>
  </si>
  <si>
    <t>Vilémov</t>
  </si>
  <si>
    <t>00635316</t>
  </si>
  <si>
    <t>1820799369/0800</t>
  </si>
  <si>
    <t>Oprava střechy místní Pošty</t>
  </si>
  <si>
    <t>Výměna střešní krytiny na budově místní pošty, která je v majetku obce Vilémov č.p. 146. K velkému poškození střechy došlo v roce 2019, kdy obec během jednoho měsíce 2x zasáhlo krupobití a silný přívaloví déšť.</t>
  </si>
  <si>
    <t>Oprava střechy místní pošty (materiál, práce) - budova Vilémov č.p. 146.</t>
  </si>
  <si>
    <t>104</t>
  </si>
  <si>
    <t>Obec Rakov</t>
  </si>
  <si>
    <t>Rakov 34</t>
  </si>
  <si>
    <t>Rakov</t>
  </si>
  <si>
    <t>75354</t>
  </si>
  <si>
    <t>00636541</t>
  </si>
  <si>
    <t>1880233359/0800</t>
  </si>
  <si>
    <t>Bezdrátový rozhlas obec Rakov</t>
  </si>
  <si>
    <t>Cílem projektu je obnova infrastruktury obce v majetku obce Rakov, a to pořízením bezdrátového rozhlasu.</t>
  </si>
  <si>
    <t>Dotace bude použita na likvidaci stávajícího místního rozhlasu a dodávku a montáž bezdrátového rozhlasu včetně všech uznatelných nákladů s dodávkou a montáží souvisejících.</t>
  </si>
  <si>
    <t>105</t>
  </si>
  <si>
    <t>Obec Měrotín</t>
  </si>
  <si>
    <t>Měrotín 19</t>
  </si>
  <si>
    <t>Měrotín</t>
  </si>
  <si>
    <t>78324</t>
  </si>
  <si>
    <t>00635341</t>
  </si>
  <si>
    <t>1808761309/0800</t>
  </si>
  <si>
    <t>Rekonstrukce hřbitovní zídky</t>
  </si>
  <si>
    <t>Rekonstrukce hřbitovní zdi-odstranění staticky nevyhovujícího stavu ohrožující majetek vlastníků hrobových míst a vytvoření důstojného estetického vzhledu pietního místa z r. 1837.</t>
  </si>
  <si>
    <t>Finanční prostředky budou použity na výdaje spojené s rekonstrukcí hřbitovní zídky (nákup materiálu, na náklady za výkopové práce a zednické práce).</t>
  </si>
  <si>
    <t>106</t>
  </si>
  <si>
    <t>Obec Obědkovice</t>
  </si>
  <si>
    <t>Obědkovice 79</t>
  </si>
  <si>
    <t>Obědkovice</t>
  </si>
  <si>
    <t>00488569</t>
  </si>
  <si>
    <t>1500557379/0800</t>
  </si>
  <si>
    <t>Rekonstrukce vjezdu a dvoru obecního úřadu Obědkovice</t>
  </si>
  <si>
    <t>Rekonstrukce vjezdu a dvoru obecního úřadu Obědkovice.</t>
  </si>
  <si>
    <t>Rekonstrukci vjezdu a dvoru obecního úřadu Obědkovice.</t>
  </si>
  <si>
    <t>107</t>
  </si>
  <si>
    <t>Obec Vitčice</t>
  </si>
  <si>
    <t>Vitčice 31</t>
  </si>
  <si>
    <t>Vitčice</t>
  </si>
  <si>
    <t>79827</t>
  </si>
  <si>
    <t>00600091</t>
  </si>
  <si>
    <t>21325701/0100</t>
  </si>
  <si>
    <t>Oprava fasády na obecních budovách ve Vitčicích</t>
  </si>
  <si>
    <t>Tento projekt řeší opravu fasád a jejich okolí na již zrekonstruovaných obecních budovách a částečné zateplení.</t>
  </si>
  <si>
    <t>108</t>
  </si>
  <si>
    <t>Obec Kobylá nad Vidnavkou</t>
  </si>
  <si>
    <t>Kobylá nad Vidnavkou 53</t>
  </si>
  <si>
    <t>Kobylá nad Vidnavkou</t>
  </si>
  <si>
    <t>70599971</t>
  </si>
  <si>
    <t>1907243339/0800</t>
  </si>
  <si>
    <t>Oprava střechy ZŠ a MŠ Kobylá - řešení havarijního stavu</t>
  </si>
  <si>
    <t>Opravou střechy ZŠ a MŠ dojde k řešení havarijního stavu. Budou zabezpečeny nově vzniklé prostory proti zatečení a jejich zničení. Krytina je ve špatném stavu, uvolňující tašky mohou ohrozit bezpečnost procházejících občanů a žáků.</t>
  </si>
  <si>
    <t>Konstrukce tesařské, konstrukce klempířské, krytiny tvrdé.</t>
  </si>
  <si>
    <t>109</t>
  </si>
  <si>
    <t>Obec Haňovice</t>
  </si>
  <si>
    <t>Haňovice 62</t>
  </si>
  <si>
    <t>Haňovice</t>
  </si>
  <si>
    <t>78321</t>
  </si>
  <si>
    <t>00635723</t>
  </si>
  <si>
    <t>1801684339/0800</t>
  </si>
  <si>
    <t>Oprava chodníku u ZŠ a MŠ Haňovice</t>
  </si>
  <si>
    <t>Projekt řeší obnovu chodníků a obrubníků kolem ZŠ a MŠ v obci Haňovice.</t>
  </si>
  <si>
    <t>Stavební práce, dodávka branky, terénní úpravy.</t>
  </si>
  <si>
    <t>110</t>
  </si>
  <si>
    <t>Obec Polom</t>
  </si>
  <si>
    <t>Polom 95</t>
  </si>
  <si>
    <t>Polom</t>
  </si>
  <si>
    <t>75364</t>
  </si>
  <si>
    <t>00850675</t>
  </si>
  <si>
    <t>1883026339/0800</t>
  </si>
  <si>
    <t>Oprava chodníků a přístupových ploch k č.p. 52</t>
  </si>
  <si>
    <t>Předmětem projektu je oprava chodníků a přístupových ploch k č.p. 52, což je obecní budova, ve které je mateřská škola a sociální byty.</t>
  </si>
  <si>
    <t>Stavební výdaje na opravu chodníků a přilehlých ploch.</t>
  </si>
  <si>
    <t>111</t>
  </si>
  <si>
    <t>Obec Luká</t>
  </si>
  <si>
    <t>Luká 80</t>
  </si>
  <si>
    <t>Luká</t>
  </si>
  <si>
    <t>00299171</t>
  </si>
  <si>
    <t>1801721339/0800</t>
  </si>
  <si>
    <t>Březina - oprava povrchu místní komunikace</t>
  </si>
  <si>
    <t>Kompletní oprava povrchu vozovky místní komunikace v obci Luká, části Březina.</t>
  </si>
  <si>
    <t>Zemní práce, komunikace, trubní vedení, ostatní konstrukce a práce, bourání, přesun sutě, přesun hmot, VRN.</t>
  </si>
  <si>
    <t>112</t>
  </si>
  <si>
    <t>Obec Hvozd</t>
  </si>
  <si>
    <t>Hvozd 90</t>
  </si>
  <si>
    <t>Hvozd</t>
  </si>
  <si>
    <t>79855</t>
  </si>
  <si>
    <t>00288306</t>
  </si>
  <si>
    <t>3522701/0100</t>
  </si>
  <si>
    <t>Oprava střechy na budově OÚ ve Hvozdě</t>
  </si>
  <si>
    <t>Výměna krytiny a poškozených konstrukčních prvků na střeše budovy obecního úřadu ve Hvozdě.</t>
  </si>
  <si>
    <t>Výměna krytiny a poškozených částí dřevěné vazby, hromosvodu a klempířských prvků, odbourání komínů, nové laťování včetně folie a výměna 3 ks střešních oken.</t>
  </si>
  <si>
    <t>113</t>
  </si>
  <si>
    <t>Obec Želeč</t>
  </si>
  <si>
    <t>Želeč 62</t>
  </si>
  <si>
    <t>Želeč</t>
  </si>
  <si>
    <t>00288993</t>
  </si>
  <si>
    <t>7427701/0100</t>
  </si>
  <si>
    <t>Oprava obecního majetku - výměna oken a dveří, snížení energetické náročnosti budov.</t>
  </si>
  <si>
    <t>Výměna vchodových dveří na budově obecního úřadu a výměna kastlových oken na budově zahrádkářů, která je také v majetku obce, snížení energetické náročnosti budov.</t>
  </si>
  <si>
    <t>5 ks plastových oken s parapety, 1 ks hliníkových dveří s příslušenstvím a zabezpečovacím systémem, vše s demontáží, montáží a  zednickým zapravením.</t>
  </si>
  <si>
    <t>114</t>
  </si>
  <si>
    <t>Městys Velký Újezd</t>
  </si>
  <si>
    <t>Olomoucká 15</t>
  </si>
  <si>
    <t>Velký Újezd</t>
  </si>
  <si>
    <t>78355</t>
  </si>
  <si>
    <t>00299677</t>
  </si>
  <si>
    <t>185580346/0300</t>
  </si>
  <si>
    <t>Místní komunikace ul. Kopanina a Válečných hrdinů</t>
  </si>
  <si>
    <t>Předmětem projektu je kompletní přestavba místní komunikace ul. Kopanina a ul. Válečných hrdinů ve východní části městyse
Velký Újezd včetně přidruženého prostoru.</t>
  </si>
  <si>
    <t>Z investiční dotace budou hrazeny výdaje, které jsou v rozpočtu specifikovány jako:
Zpevněné dopravní plochy - osa 1, 2, 3, 4.</t>
  </si>
  <si>
    <t>115</t>
  </si>
  <si>
    <t>Obec Střeň</t>
  </si>
  <si>
    <t>Střeň 19</t>
  </si>
  <si>
    <t>Střeň</t>
  </si>
  <si>
    <t>78332</t>
  </si>
  <si>
    <t>47997265</t>
  </si>
  <si>
    <t>1801698319/0800</t>
  </si>
  <si>
    <t>Výstavba veřejné infrastruktury, osvětlení a vegetační úpravy Střeň</t>
  </si>
  <si>
    <t>Předmětem projektu je vznik infrastruktury pro výstavbu rodinného bydlení, jako jedno z opatření sloužících  k zabránění  snižování počtu obyvatel obce. Dojde k vybudování veřejné komunikace, osvětlení a budou provedeny vegetační úpravy.</t>
  </si>
  <si>
    <t>Komunikace vozidlová - komunikace příjezdu do stavební zóny Střeň TVRD
Veřejné osvětlení
Vegetační úpravy a rekultivace.</t>
  </si>
  <si>
    <t>116</t>
  </si>
  <si>
    <t>Obec Přestavlky</t>
  </si>
  <si>
    <t>Přestavlky 109</t>
  </si>
  <si>
    <t>Přestavlky</t>
  </si>
  <si>
    <t>00636495</t>
  </si>
  <si>
    <t>23925831/0100</t>
  </si>
  <si>
    <t>Snížení energetické náročnosti a zefektivnění veřejného osvětlení v obci Přestavlky</t>
  </si>
  <si>
    <t>Záměrem obce je výměna nehospodárných, poruchových a zastaralých sodíkových svítidel veřejného osvětlení za svítidla s LED technologií a na některých menších sloupech VO instalace nádstavců pro lepší osvětlenost vedlejších komunikací v obci.</t>
  </si>
  <si>
    <t>Nákup LED svítidel, výložníků a nádstavců, montážní práce a montážní materiál, pronájem plošiny.</t>
  </si>
  <si>
    <t>117</t>
  </si>
  <si>
    <t>Bohuslavice 25</t>
  </si>
  <si>
    <t>79856</t>
  </si>
  <si>
    <t>00288039</t>
  </si>
  <si>
    <t>3725701/0100</t>
  </si>
  <si>
    <t>Přístavba hasičské zbrojnice Bohuslavice</t>
  </si>
  <si>
    <t>Přístavba hasičské zbrojnice ke stávající budově. V přístavbě budou umístěny především hygienické místnosti, které ve stávající budově chybí. Současně bude provedena nová přípojka pitné vody.</t>
  </si>
  <si>
    <t>118</t>
  </si>
  <si>
    <t>Obec Jezernice</t>
  </si>
  <si>
    <t>Jezernice 206</t>
  </si>
  <si>
    <t>Jezernice</t>
  </si>
  <si>
    <t>75131</t>
  </si>
  <si>
    <t>70040915</t>
  </si>
  <si>
    <t>164392178/0300</t>
  </si>
  <si>
    <t>Zahrada v přírodním stylu při MŠ Jezernice</t>
  </si>
  <si>
    <t>Na projekt Zahrada v přírodním stylu při MŠ Jezernice obec požádala 3.2.2020 o dotaci z Národního programu Životní prostředí. Z POV OK žádáme na prvky, které jsou v NPŽP neuznatelným nákladem: hrací plocha, venkovní učebna.</t>
  </si>
  <si>
    <t>Rekonstrukce hrací plochy, venkovní učebna.</t>
  </si>
  <si>
    <t>119</t>
  </si>
  <si>
    <t>Obec Býškovice</t>
  </si>
  <si>
    <t>Býškovice 71</t>
  </si>
  <si>
    <t>Býškovice</t>
  </si>
  <si>
    <t>00636134</t>
  </si>
  <si>
    <t>2633114349/0800</t>
  </si>
  <si>
    <t>Chodník a přechod pro chodce na PK III/4387 v obci Býškovice</t>
  </si>
  <si>
    <t>Cílem předkládané žádosti jsou stavební úpravy chodníku včetně zřízení nového přechodu pro chodce.</t>
  </si>
  <si>
    <t>Dotace bude použita na nákup materiálu a stavební práce vyplývající ze stavebních úprav chodníku a zřízení nového přechodu pro chodce včetně osvětlení a všech souvisejících uznatelných nákladů.</t>
  </si>
  <si>
    <t>120</t>
  </si>
  <si>
    <t>Obec Lukavice</t>
  </si>
  <si>
    <t>Lukavice 47</t>
  </si>
  <si>
    <t>Lukavice</t>
  </si>
  <si>
    <t>00302961</t>
  </si>
  <si>
    <t>1905640349/0800</t>
  </si>
  <si>
    <t>Oprava chodníku u panelových domů v Lukavici</t>
  </si>
  <si>
    <t>Oprava chodníku u panelových domů v Lukavici. Špatný technický stav, nebezpečí úrazu. Vysoce frekventovaný úsek směrem k vlakovému nádraží. Velký pohyb osob, občanů i turistů poznávajících krásy a zajímavosti Olomouckého kraje.</t>
  </si>
  <si>
    <t>Stavební práce související s opravou chodníku u panelových domů v Lukavici.</t>
  </si>
  <si>
    <t>121</t>
  </si>
  <si>
    <t>Obec Klokočí</t>
  </si>
  <si>
    <t>Klokočí 40</t>
  </si>
  <si>
    <t>Klokočí</t>
  </si>
  <si>
    <t>75361</t>
  </si>
  <si>
    <t>00301361</t>
  </si>
  <si>
    <t>5531955319/0800</t>
  </si>
  <si>
    <t>Úprava okolí multifunkčního obecního domu</t>
  </si>
  <si>
    <t>Úprava prostranství kolem multifunkčního obecního domu.</t>
  </si>
  <si>
    <t>Výdaje na rekonstrukci skladu obecního majetku, obnova trávníku, výsadba zeleně, osazení mobiliáře.</t>
  </si>
  <si>
    <t>122</t>
  </si>
  <si>
    <t>Obec Vyšehoří</t>
  </si>
  <si>
    <t>Vyšehoří 50</t>
  </si>
  <si>
    <t>Vyšehoří</t>
  </si>
  <si>
    <t>00853101</t>
  </si>
  <si>
    <t>1905624349/0800</t>
  </si>
  <si>
    <t>Vyšehoří - rekonstrukce chodníků</t>
  </si>
  <si>
    <t>Rekonstrukce chodníků v obci Vyšehoří podél silnice  II/369. Realizace projektu posílí dostupnost veřejné autobusové dopravy, zajistí bezpečnost a bezbariérovost trasy obyvatel do zaměstnání, do školských zařízení, k lékaři a ke službám.</t>
  </si>
  <si>
    <t>Zemní práce, odstranění původních povrchů a obrubníků, zakládání a zhutnění podloží, přesun hmot, stavební materiál, osazení obrubníků a pokládka bezbariérových sjezdů, kladení dlažby a stavební práce dle projektové dokumentace.</t>
  </si>
  <si>
    <t>123</t>
  </si>
  <si>
    <t>Obec Zborov</t>
  </si>
  <si>
    <t>Zborov 28</t>
  </si>
  <si>
    <t>Zborov</t>
  </si>
  <si>
    <t>00853143</t>
  </si>
  <si>
    <t>26226841/0100</t>
  </si>
  <si>
    <t>Oprava místní komunikace 11C, v obci Zborov</t>
  </si>
  <si>
    <t>Jedná se o opravu povrchu místní komunikace označené dle Pasportu místních komunikací jako MK 11C. Jedná se o komunikaci zajišťující přístup a příjezd ke třem rodinným domům. Komunikace je dlouhodobě v nevyhovujícím stavebně technickém stavu.</t>
  </si>
  <si>
    <t>Opravu místní komunikace 11C.</t>
  </si>
  <si>
    <t>124</t>
  </si>
  <si>
    <t>Obec Radkova Lhota</t>
  </si>
  <si>
    <t>Radkova Lhota 20</t>
  </si>
  <si>
    <t>Radkova Lhota</t>
  </si>
  <si>
    <t>00636509</t>
  </si>
  <si>
    <t>26827831/0100</t>
  </si>
  <si>
    <t>Obnova obecního domu v Radkové Lhotě - II.etapa</t>
  </si>
  <si>
    <t>Výměna degradované  konstrukce krovu střechy obecního domu vč. provedení nového ŽB věnce, s opětovným osazením stávající plech.krytiny, odstranění vlhkosti zdiva ve dvorní části vč. odvlhčení, zasypání části sklepa a dozdění otvoru.</t>
  </si>
  <si>
    <t>125</t>
  </si>
  <si>
    <t>Obec Citov</t>
  </si>
  <si>
    <t>Citov 14/14</t>
  </si>
  <si>
    <t>Citov</t>
  </si>
  <si>
    <t>75103</t>
  </si>
  <si>
    <t>00301116</t>
  </si>
  <si>
    <t>94-7714831/0710</t>
  </si>
  <si>
    <t>Stavební úpravy hasičské zbrojnice v Citově</t>
  </si>
  <si>
    <t>U stávajícího objektu hasičské zbrojnice v Citově bude provedena vnitřní změna dispozice objektu spočívající v rozšíření sborové – zasedací místnosti a k posunutí a rozšíření sociálního zázemí do části prostor bývalého skladu.</t>
  </si>
  <si>
    <t>126</t>
  </si>
  <si>
    <t>Obec Loučany</t>
  </si>
  <si>
    <t>Loučany 749</t>
  </si>
  <si>
    <t>Loučany</t>
  </si>
  <si>
    <t>78344</t>
  </si>
  <si>
    <t>00635651</t>
  </si>
  <si>
    <t>1817702319/0800</t>
  </si>
  <si>
    <t>Obec Loučany - chodník podél III/44921 ke hřbitovu, II. etapa</t>
  </si>
  <si>
    <t>Vybudování chodníku podél komunikace III/44921 ke hřbitovu, II. etapa, zvýšení bezpečnosti a plynulosti dopravy v tomto úseku komunikace.</t>
  </si>
  <si>
    <t>Vybudování chodníku - stavební práce.</t>
  </si>
  <si>
    <t>127</t>
  </si>
  <si>
    <t>Obec Bušín</t>
  </si>
  <si>
    <t>Bušín 84</t>
  </si>
  <si>
    <t>Bušín</t>
  </si>
  <si>
    <t>78962</t>
  </si>
  <si>
    <t>00302457</t>
  </si>
  <si>
    <t>94-2910841/0710</t>
  </si>
  <si>
    <t>Úpravy školní zahrady</t>
  </si>
  <si>
    <t>Předmětem projektu jsou úpravy školní zahrady  - konkrétně nové oplocení zahrady, úpravy dlážděných ploch v areálu, nové pískoviště a vybudování hmatového chodníku.</t>
  </si>
  <si>
    <t>Stavební úpravy - rekonstrukce oplocení školní zahrady, nové zpevněné plochy, pískoviště a hmatový chodník.</t>
  </si>
  <si>
    <t>128</t>
  </si>
  <si>
    <t>Obec Těšetice</t>
  </si>
  <si>
    <t>Těšetice 75</t>
  </si>
  <si>
    <t>Těšetice</t>
  </si>
  <si>
    <t>78346</t>
  </si>
  <si>
    <t>00299545</t>
  </si>
  <si>
    <t>94-24010641/0710</t>
  </si>
  <si>
    <t>Oprava chodníku z Těšetic do Vojnic</t>
  </si>
  <si>
    <t>Oprava chodníku z Těšetic do Vojnic v délce cca 370 metrů, šířka 2 metry.</t>
  </si>
  <si>
    <t>Oprava chodníku z Těšetic do Vojnic v úseku od konce zástavby RD v Těšeticích po začátek Vojnic, včetně opravy dřevěné lávky.
stavební dodávky práce - oprava afaltového povrchu, nová zámková dlažba, nové krycí desky lávky.</t>
  </si>
  <si>
    <t>129</t>
  </si>
  <si>
    <t>Obec Uhřičice</t>
  </si>
  <si>
    <t>Uhřičice 111</t>
  </si>
  <si>
    <t>Uhřičice</t>
  </si>
  <si>
    <t>00636657</t>
  </si>
  <si>
    <t>1883097399/0800</t>
  </si>
  <si>
    <t>Rekonstrukce střechy na budově Obecního úřadu  Uhřičice</t>
  </si>
  <si>
    <t>Výměna střešní krytiny na budově Obecního úřadu, která vzhledem ke svému stáří je značně opotřebená a popraskaná a dochází k postupnému zatékání do půdních prostor.</t>
  </si>
  <si>
    <t>Jelikož se jedná o investici, bude hrazený veškerý materiál, dodávka, montáž a všechny práce související s uvedenou akcí.</t>
  </si>
  <si>
    <t>130</t>
  </si>
  <si>
    <t>Obec Malé Hradisko</t>
  </si>
  <si>
    <t>Malé Hradisko 60</t>
  </si>
  <si>
    <t>Malé Hradisko</t>
  </si>
  <si>
    <t>79849</t>
  </si>
  <si>
    <t>00288454</t>
  </si>
  <si>
    <t>135644292/0300</t>
  </si>
  <si>
    <t>Oprava místní komunikace ke Šlepru</t>
  </si>
  <si>
    <t>Oprava místní komunikace ke Šlepru.
Morálně a fyzicky časem znehodnocená. Délka 312 m.
Součástí naučné stezky na Keltské oppidum Staré hradisko.</t>
  </si>
  <si>
    <t>Oprava místní komunikace ke Šlepru.</t>
  </si>
  <si>
    <t>131</t>
  </si>
  <si>
    <t>Obec Vrchoslavice</t>
  </si>
  <si>
    <t>Vrchoslavice 100</t>
  </si>
  <si>
    <t>Vrchoslavice</t>
  </si>
  <si>
    <t>00288942</t>
  </si>
  <si>
    <t>3020701/0100</t>
  </si>
  <si>
    <t>Komplexní rekonstrukce ulice na Žabáku - I. etapa</t>
  </si>
  <si>
    <t>Jde o komplexní rekonstrukci místní komunikace, veřejného osvětlení, parkovacích stání a prostor okolo čerpací šachty obecní splaškové kanalizace. Cesta má v "Pasportu komunikací obce Vrchoslavice" z roku 2016 označení MK 9C.</t>
  </si>
  <si>
    <t>Rekonstrukce cca 86 m MK, výměna a doplnění 3 ks VO, odvodnění MK a zpevněných ploch, 4 parkovací stání pro osobní automobil, zpevněná plocha a oplocení okolo čerpací stanice splaškové kanalizace,  úprava terénu a zeleně v závislosti na pracích.</t>
  </si>
  <si>
    <t>132</t>
  </si>
  <si>
    <t>Obec Osek nad Bečvou</t>
  </si>
  <si>
    <t>Osek nad Bečvou 65</t>
  </si>
  <si>
    <t>Osek nad Bečvou</t>
  </si>
  <si>
    <t>75122</t>
  </si>
  <si>
    <t>00301680</t>
  </si>
  <si>
    <t>94-1013831/0710</t>
  </si>
  <si>
    <t>Osek nad Bečvou - chodník podél sil. I/47 (etapa 7), stavební úprava MK 9c</t>
  </si>
  <si>
    <t>Vybudování nového chodníku ze zámkové dlažby na místě stávajícího asfaltobetonového a stavební úprava MK 9c - obrusná vrstva ze zámkové dlažby místo nestmeleného kameniva.</t>
  </si>
  <si>
    <t>Výdaje spojené s realizací chodníku podél sil. I/47 (etapa 7), a stavebních úprav MK 9c.</t>
  </si>
  <si>
    <t>133</t>
  </si>
  <si>
    <t>Obec Bezuchov</t>
  </si>
  <si>
    <t>Bezuchov 14</t>
  </si>
  <si>
    <t>Bezuchov</t>
  </si>
  <si>
    <t>00636118</t>
  </si>
  <si>
    <t>23124831/0100</t>
  </si>
  <si>
    <t>Rekonstrukce veřejného osvělení v obci Bezuchov</t>
  </si>
  <si>
    <t>Celoplošné veřejné osvětlení bylo v obci Bezuchov realizováno v 50. letech 20. století, je umístěno na samostatných betonových sloupech.</t>
  </si>
  <si>
    <t>Dodávka a montáž LED svítidel, včetně odstranění a ekologické likvidace starých pouličních lamp.</t>
  </si>
  <si>
    <t>134</t>
  </si>
  <si>
    <t>Obec Hradčany-Kobeřice</t>
  </si>
  <si>
    <t>Hradčany 14</t>
  </si>
  <si>
    <t>Hradčany-Kobeřice</t>
  </si>
  <si>
    <t>00530468</t>
  </si>
  <si>
    <t>10722701/0100</t>
  </si>
  <si>
    <t>Oprava střechy, výměna klempířských prvků a střešních oken na bytovém domě v Hradčanech č.p. 21</t>
  </si>
  <si>
    <t>Rekonstrukce střechy zahrnující výměnu střešních oken včetně oplechování, výměnu nutných částí střešní konstrukce a následná pokládka nové střešní krytiny, nutné stavební úpravy pro úpravu střechy, výměna klempířských prvků.</t>
  </si>
  <si>
    <t>Výměna střešních oken včetně oplechování, výměna nutných částí střešní konstrukce a následná pokládka nové střešní krytiny, nutné stavební úpravy pro úpravu střechy, výměna klempířských prvků ( okapy, svody, oplechování apod.).</t>
  </si>
  <si>
    <t>135</t>
  </si>
  <si>
    <t>Obec Zámrsky</t>
  </si>
  <si>
    <t>Zámrsky 23</t>
  </si>
  <si>
    <t>Zámrsky</t>
  </si>
  <si>
    <t>75301</t>
  </si>
  <si>
    <t>00600881</t>
  </si>
  <si>
    <t>21620831/0100</t>
  </si>
  <si>
    <t>Chodník Zámrsky</t>
  </si>
  <si>
    <t>Vybudování chodníku.</t>
  </si>
  <si>
    <t>Stavební výdaje na vybudování chodníku.</t>
  </si>
  <si>
    <t>136</t>
  </si>
  <si>
    <t>Obec Stará Ves</t>
  </si>
  <si>
    <t>Stará Ves 75</t>
  </si>
  <si>
    <t>Stará Ves</t>
  </si>
  <si>
    <t>00636584</t>
  </si>
  <si>
    <t>22025831/0100</t>
  </si>
  <si>
    <t>Rekonstrukce veřejného osvětlení v obci Stará Ves</t>
  </si>
  <si>
    <t>Rekonstrukce veřejného osvětlení v obci Stará Ves řešící výměnu stávajících svítidel veřejného osvětlení včetně výložníků, doplnění svítidel, výměnu rozvaděče s prvky regulace, výměnu ocelových stožárů a  výměnu části kabelového vedení.</t>
  </si>
  <si>
    <t>Rekonstrukce veřejného osvětlení v obci Stará Ves spočívající ve výměně stávajících svítidel včetně výložníků, doplnění svítidel, výměně rozvaděče s prvky regulace, ocelových stožárů a části kabelového vedení, včetně souvisejících prací.</t>
  </si>
  <si>
    <t>137</t>
  </si>
  <si>
    <t>Obec Bohutín</t>
  </si>
  <si>
    <t>Bohutín 65</t>
  </si>
  <si>
    <t>Bohutín</t>
  </si>
  <si>
    <t>00302392</t>
  </si>
  <si>
    <t>194351430/0600</t>
  </si>
  <si>
    <t>Tělocvična Bohutín - výměna oken a dveří, obnova sociálního zařízení</t>
  </si>
  <si>
    <t>Výměna oken, obnova sociálního zařízení a přesměrování odpadů do splaškové kanalizace v jižním přístavku tělocvičny s WC, šatnami a umývárnami.</t>
  </si>
  <si>
    <t>Výměna oken a vstupů
Obnova sociálních zařízení (WC a umývárny)
Oprava elektroinstalace, osvětlení, topení a vzduchotechniky.</t>
  </si>
  <si>
    <t>138</t>
  </si>
  <si>
    <t>Obec Domašov nad Bystřicí</t>
  </si>
  <si>
    <t>Náměstí 35</t>
  </si>
  <si>
    <t>Domašov nad Bystřicí</t>
  </si>
  <si>
    <t>00298824</t>
  </si>
  <si>
    <t>86-6736510297/0100</t>
  </si>
  <si>
    <t>Stavební úpravy mateřské školy</t>
  </si>
  <si>
    <t>Stavební úpravy v mateřské škole.</t>
  </si>
  <si>
    <t>Stavební úpravy mateřské školy.</t>
  </si>
  <si>
    <t>139</t>
  </si>
  <si>
    <t>Městys Tištín</t>
  </si>
  <si>
    <t>Tištín 37</t>
  </si>
  <si>
    <t>Tištín</t>
  </si>
  <si>
    <t>79829</t>
  </si>
  <si>
    <t>00288853</t>
  </si>
  <si>
    <t>103638015/0300</t>
  </si>
  <si>
    <t>Oprava střechy na budově Základní školy v Tištíně</t>
  </si>
  <si>
    <t>Předmětem projektu je oprava střechy na budově ZŠ Tištín, spočívající ve výměně střešní krytiny, střešních latí, folie, částečné výměně trámů narušených hnilobou a dalších prací související s plánovanou opravou dle položkového rozpočtu.</t>
  </si>
  <si>
    <t>140</t>
  </si>
  <si>
    <t>Obec Pavlovice u Kojetína</t>
  </si>
  <si>
    <t>Pavlovice u Kojetína 55</t>
  </si>
  <si>
    <t>Pavlovice u Kojetína</t>
  </si>
  <si>
    <t>79830</t>
  </si>
  <si>
    <t>70891532</t>
  </si>
  <si>
    <t>94-5712701/0710</t>
  </si>
  <si>
    <t>Podpora rekonstrukce budovy č.p. 107 na obecní byty</t>
  </si>
  <si>
    <t>Záměrem obce je rekonstrukce dlouhodobě nevyužité budovy ve vlastnictví obce na obecní byty - nájemní bydlení v Pavlovicích u Kojetína zcela chybí a jeho absence přispívá vylidňování obce.</t>
  </si>
  <si>
    <t>Rekonstrukci ve společných částech budovy: 
-elektroinstalace, vzduchotechniku, zdravotechniku
-úpravy vnitřních a vnějších povrchů stěn, stropů i podlah
-hydroizolace
-přípojky plynu a kanalizace.</t>
  </si>
  <si>
    <t>141</t>
  </si>
  <si>
    <t>Obec Šubířov</t>
  </si>
  <si>
    <t>Šubířov 40</t>
  </si>
  <si>
    <t>Šubířov</t>
  </si>
  <si>
    <t>79852</t>
  </si>
  <si>
    <t>00288845</t>
  </si>
  <si>
    <t>94-10415701/0710</t>
  </si>
  <si>
    <t>Šubířov 40 - vybudování dětské skupiny</t>
  </si>
  <si>
    <t>Rozšíření prostor obecního úřadu. 
Vybudování dětské skupiny pro zajištění péče o děti v odpoledních hodinách.</t>
  </si>
  <si>
    <t>Nákup materiálu a stavební práce.</t>
  </si>
  <si>
    <t>142</t>
  </si>
  <si>
    <t>Obec Olšany</t>
  </si>
  <si>
    <t>Olšany 75</t>
  </si>
  <si>
    <t>Olšany</t>
  </si>
  <si>
    <t>00303097</t>
  </si>
  <si>
    <t>8925841/0100</t>
  </si>
  <si>
    <t>Rekonstrukce vytápění objektu kulturního víceúčelového domu v Klášterci</t>
  </si>
  <si>
    <t>Rekonstrukce vytápění objektu kulturního víceúčelového domu v Klášterci, obec Olšany. Náhrada akumulačních kamen ve všech veřejných prostorech centrálním vytápěním s plynovým kondenzačním kotlem.</t>
  </si>
  <si>
    <t>Demontáž stávajících akum. kamen, zhotovení rozv. plynu v budově pro připojení plyn. kotle, vybudování prostoru v půdní vestavbě pro umístění kotelny, zakoupení a inst. konden. plyn. kotle a teplovodního okruhu s radiátory do všech využ. veř. prostorů.</t>
  </si>
  <si>
    <t>143</t>
  </si>
  <si>
    <t>Obec Kokory</t>
  </si>
  <si>
    <t>Kokory 57</t>
  </si>
  <si>
    <t>Kokory</t>
  </si>
  <si>
    <t>75105</t>
  </si>
  <si>
    <t>00301388</t>
  </si>
  <si>
    <t>2825831/0100</t>
  </si>
  <si>
    <t>Obnova návsi v obci Kokory</t>
  </si>
  <si>
    <t>Obnova části návsi úpravou veřejného prostranství, její zeleně a mobiliáře v centru obce Kokory.</t>
  </si>
  <si>
    <t>Stavební práce, zahradnické práce, pořízení zeleně, mobiliář.</t>
  </si>
  <si>
    <t>144</t>
  </si>
  <si>
    <t>Obec Dolní Těšice</t>
  </si>
  <si>
    <t>Dolní Těšice 11</t>
  </si>
  <si>
    <t>Dolní Těšice</t>
  </si>
  <si>
    <t>00636215</t>
  </si>
  <si>
    <t>21524831/0100</t>
  </si>
  <si>
    <t>Oprava místní komunikace "U letiště"</t>
  </si>
  <si>
    <t>Předmětem akce je plošná oprava místní komunikace MK1C kolem "letiště".  V daném místě dojde k opravě povrchu stávající komunikace pro zajištění lepší sjízdnosti,  zvýšení bezpečnosti,  snížení hlučnosti provozu a zlepšení odvodnění.</t>
  </si>
  <si>
    <t>Oprava místní komunikace.</t>
  </si>
  <si>
    <t>145</t>
  </si>
  <si>
    <t>Obec Malá Morava</t>
  </si>
  <si>
    <t>Vysoký Potok 2</t>
  </si>
  <si>
    <t>Malá Morava</t>
  </si>
  <si>
    <t>00302970</t>
  </si>
  <si>
    <t>6727841/0100</t>
  </si>
  <si>
    <t>Oprava místních komunikací v obci Malá Morava</t>
  </si>
  <si>
    <t>Projekt řeší opravu místní komunikace č. 1B Křivá Voda a část 1B Malá Morava (od křižovatky u kostela po počátek panelové silnice). Na obou komunikacích by proběhly opravy výtluků a nerovností, na Malé Moravě bude proveden ještě dvojitý nátěr emulze.</t>
  </si>
  <si>
    <t>Opravu povrchu cesty tryskovou technologií  dle pasportu komunikací obce MK č. 1B Křivá Voda a 
- opravu povrchu cesty tryskovou technologií a dvojitý nátěr emulze části MK 1B Malá Morava (od křižovatky u kostela po počátek panelové silnice.</t>
  </si>
  <si>
    <t>146</t>
  </si>
  <si>
    <t>Obec Daskabát</t>
  </si>
  <si>
    <t>Daskabát 35</t>
  </si>
  <si>
    <t>Daskabát</t>
  </si>
  <si>
    <t>00635359</t>
  </si>
  <si>
    <t>1810476339/0800</t>
  </si>
  <si>
    <t>Rekonstrukce tělocvičny ZŠ Daskabát</t>
  </si>
  <si>
    <t>Rekonstrukce tělocvičny základní školy v obci Daskabát.</t>
  </si>
  <si>
    <t>Výměna podlahové krytiny včetně řešení hydroizolace a podloží. Výměna dřevěného obložení včetně opravy zdiva.</t>
  </si>
  <si>
    <t>147</t>
  </si>
  <si>
    <t>Obec Radslavice</t>
  </si>
  <si>
    <t>Na Návsi 103</t>
  </si>
  <si>
    <t>Radslavice</t>
  </si>
  <si>
    <t>00301884</t>
  </si>
  <si>
    <t>1882953309/0800</t>
  </si>
  <si>
    <t>Výměna výplní otvorů na hasičské zbrojnici v Radslavicích</t>
  </si>
  <si>
    <t>Výměna výplní otvorů v přízemí hasičské zbrojnice v Radslavicích je posledním krokem rekonstrukce objektu, který je pro život v obci ale i v okolí nenahraditelný a v současné době je nejvýznamějším kulturně - společenským prostorem v obci.</t>
  </si>
  <si>
    <t>Z dotace budou hrazeny výplně otvorů budovy, tedy nová plastová okna a nová průmyslová sekční vrata.</t>
  </si>
  <si>
    <t>148</t>
  </si>
  <si>
    <t>Obec Svésedlice</t>
  </si>
  <si>
    <t>Svésedlice 58</t>
  </si>
  <si>
    <t>Svésedlice</t>
  </si>
  <si>
    <t>78354</t>
  </si>
  <si>
    <t>00576271</t>
  </si>
  <si>
    <t>153151344/0300</t>
  </si>
  <si>
    <t>Vybudování parkovacích míst v obci Svésedlice</t>
  </si>
  <si>
    <t>Vybudování parkovacích míst v obci Svésedlice. Jedná se o další etapu výstavby parkovacích míst v naší obci.</t>
  </si>
  <si>
    <t>Účelem poskytnutí dotace je částečná úhrada uznatelných výdajů na výstavbu parkovacích míst v obci Svésedlice.</t>
  </si>
  <si>
    <t>149</t>
  </si>
  <si>
    <t>Obec Beňov</t>
  </si>
  <si>
    <t>Beňov 3</t>
  </si>
  <si>
    <t>Beňov</t>
  </si>
  <si>
    <t>00636126</t>
  </si>
  <si>
    <t>1882969319/0800</t>
  </si>
  <si>
    <t>Hřbitov Beňov - oprava márnice, vnitřní chodníky, čelní brány a výplně zděného oplocení</t>
  </si>
  <si>
    <t>Projekt řeší pokračování obnovy a rekonstrukce hřbitova v obci Beňov.
Oprava márnice, obnova vnitřních chodníků, výroba a osazení železných bran a železných výplní do čelního zděného oplocení hřbitova.</t>
  </si>
  <si>
    <t>Oprava márnice, obnova středového a bočního chodníku s obrubníky, výroba a montáž 2 ks železné brány, 1 ks vstupní branky, 11 ks vnitřních železných výplní  osazených do zděných sloupků.</t>
  </si>
  <si>
    <t>150</t>
  </si>
  <si>
    <t>Obec Prosenice</t>
  </si>
  <si>
    <t>Na Návsi 10</t>
  </si>
  <si>
    <t>00301809</t>
  </si>
  <si>
    <t>3828831/0100</t>
  </si>
  <si>
    <t>Rekonstrukce střechy obecní stodoly v Prosenicích</t>
  </si>
  <si>
    <t>Rekonstrukce střechy obecní stodoly, která slouží jako depozitář Muzea Prosenice a dále jako sklad pro techniku obce a místních spolků. V současné době střechou masivně zatéká a hrozí zásadnější poškození budovy i skladovaných předmětů.</t>
  </si>
  <si>
    <t>Povlakové krytiny, Konstrukce tesařské, Konstrukce klempířské, Krytiny tvrdé, Nátěry, Ostatní konstrukce a práce.</t>
  </si>
  <si>
    <t>151</t>
  </si>
  <si>
    <t>Obec Čelčice</t>
  </si>
  <si>
    <t>Čelčice 86</t>
  </si>
  <si>
    <t>Čelčice</t>
  </si>
  <si>
    <t>00288136</t>
  </si>
  <si>
    <t>6221701/0100</t>
  </si>
  <si>
    <t>Oprava a úprava hřbitova v obci Čelčice</t>
  </si>
  <si>
    <t>Jedná se o opravy a úpravy zeleně, chodníků, části hřbitovní zdi s bránou, brankami a oplocením, a hlavního kříže na hřbitově v Čelčicích.</t>
  </si>
  <si>
    <t>Stavební a výsadbové práce, doprava materiálů, odvoz suti a rostlinného materiálu, výkopové práce.</t>
  </si>
  <si>
    <t>152</t>
  </si>
  <si>
    <t>Obec Milotice nad Bečvou</t>
  </si>
  <si>
    <t>Milotice nad Bečvou 59</t>
  </si>
  <si>
    <t>Milotice nad Bečvou</t>
  </si>
  <si>
    <t>75367</t>
  </si>
  <si>
    <t>00636398</t>
  </si>
  <si>
    <t>1883118399/0800</t>
  </si>
  <si>
    <t>Revitalizace obce Milotice nad Bečvou - část 2 - kašna Žlebek a okolí</t>
  </si>
  <si>
    <t>Revitalizace veřejných prostranství obce Milotice nad Bečvou - rekonstrukce a obnova - 2. část - kašna Žlebek a okolí.</t>
  </si>
  <si>
    <t>Rekonstrukce kašny (vnitřní i vnější obklady, osvěltení kašny, zpevněné plochy kolem kašny a příjezdové plochy, a zemní úpravy a práce, venkovní lavička a výsadba zeleně.</t>
  </si>
  <si>
    <t>153</t>
  </si>
  <si>
    <t>Obec Horní Újezd</t>
  </si>
  <si>
    <t>Horní Újezd 83</t>
  </si>
  <si>
    <t>Horní Újezd</t>
  </si>
  <si>
    <t>00636274</t>
  </si>
  <si>
    <t>24426831/0100</t>
  </si>
  <si>
    <t>Obnova chodníku v centru obce Horní Újezd 2020</t>
  </si>
  <si>
    <t>Cílem projektu je obnova infrastruktury obecního majetku - chodníku v obci Horní Újezd.</t>
  </si>
  <si>
    <t>Dotace bude použita na nákup materiálu a stavební práce vyplývající z obnovy chodníků včetně všech uznatelných nákladů s obnovou souvisejících.</t>
  </si>
  <si>
    <t>154</t>
  </si>
  <si>
    <t>Obec Ochoz</t>
  </si>
  <si>
    <t>Ochoz 75</t>
  </si>
  <si>
    <t>Ochoz</t>
  </si>
  <si>
    <t>00600041</t>
  </si>
  <si>
    <t>21923701/0100</t>
  </si>
  <si>
    <t>Komunitní centrum s kulturně-sportovním areálem v obci Ochoz - SO2 - Kryté pódium</t>
  </si>
  <si>
    <t>Obec Ochoz připravuje výstavbu občanské vybavenosti - komunitního centra s víceúčelovým areálem. První etapou bude výstavba SO2 - Kryté pódium pro pořádání kulturních akcí.</t>
  </si>
  <si>
    <t>Výkopové a zemní práce, stavba zastřešeného pódia, betonový taneční parket.</t>
  </si>
  <si>
    <t>155</t>
  </si>
  <si>
    <t>Obec Držovice</t>
  </si>
  <si>
    <t>SNP 71/37</t>
  </si>
  <si>
    <t>Držovice</t>
  </si>
  <si>
    <t>79607</t>
  </si>
  <si>
    <t>75082144</t>
  </si>
  <si>
    <t>1889171369/0800</t>
  </si>
  <si>
    <t>Parkoviště Olomoucká</t>
  </si>
  <si>
    <t>Vybudování parkovacích stání.</t>
  </si>
  <si>
    <t>156</t>
  </si>
  <si>
    <t>Obec Pivín</t>
  </si>
  <si>
    <t>Pivín 220</t>
  </si>
  <si>
    <t>Pivín</t>
  </si>
  <si>
    <t>79824</t>
  </si>
  <si>
    <t>00288624</t>
  </si>
  <si>
    <t>94-8614701/0710</t>
  </si>
  <si>
    <t>Oprava místní komunikace u autobusové zastávky</t>
  </si>
  <si>
    <t>Oprava místní komunikace u autobusové zastávky, která je přímo v centru obce a je jedna z nejvíce vytížených místních komunikací v obci.</t>
  </si>
  <si>
    <t>Veškeré položky v rozpočtu jsou uznatelné - zemní práce, zakládání, vodorovné konstrukce, komunikace, trubní vedení, ostatní konstrukce, přesun hmot.</t>
  </si>
  <si>
    <t>157</t>
  </si>
  <si>
    <t>Obec Ptení</t>
  </si>
  <si>
    <t>Ptení 36</t>
  </si>
  <si>
    <t>Ptení</t>
  </si>
  <si>
    <t>00288691</t>
  </si>
  <si>
    <t>94-3514701/0710</t>
  </si>
  <si>
    <t>Oprava komunikace k nádraží Ptení</t>
  </si>
  <si>
    <t>Nákladní dopravou přepravující kalamitní dřevo na nádraží, se projevily velké propady a výtluky na komunikaci. Opravou bude provedeno odstranění stávající krytové vrstvy, upraví se podkladní vrstva vozovky a bude položen nový asfaltový beton.</t>
  </si>
  <si>
    <t>Bude provedeno odstranění stávající krytové vrstvy, upraví se podkladní vrstva vozovky a bude položen nový asfaltový beton.</t>
  </si>
  <si>
    <t>158</t>
  </si>
  <si>
    <t>Obec Milenov</t>
  </si>
  <si>
    <t>Milenov 120</t>
  </si>
  <si>
    <t>Milenov</t>
  </si>
  <si>
    <t>00301582</t>
  </si>
  <si>
    <t>6826831/0100</t>
  </si>
  <si>
    <t>Stavební úpravy vjezdu k rodinným domům v obci Milenov</t>
  </si>
  <si>
    <t>Odstranění stávajícího povrchu vč. odstranění stávajícíh panelů na toku potoka Milenovce, položení nových panelů, provedení úpravy povrchu ze vsakovací betonové dlažby vč. obrubníků a odvodnění uličními vpustěmi a následké terénní úpravy.</t>
  </si>
  <si>
    <t>Odstranění stávajícího povrchu vč. panelů, položení nových panelů, vybudování nového vjezdu z drenážní betonové dlažby vč. obrubníků, odvodnění pomocí uličních vpustí, napojení na přilehlou místní komunikaci a konečné terénní úpravy.</t>
  </si>
  <si>
    <t>159</t>
  </si>
  <si>
    <t>Obec Bílovice-Lutotín</t>
  </si>
  <si>
    <t>Bílovice 39</t>
  </si>
  <si>
    <t>Bílovice - Lutotín</t>
  </si>
  <si>
    <t>79841</t>
  </si>
  <si>
    <t>00288012</t>
  </si>
  <si>
    <t>8323701/0100</t>
  </si>
  <si>
    <t>Lutotín - Oprava komunikace</t>
  </si>
  <si>
    <t>Oprava komunikace  v obci Lutotín navazující na dokončenou výstavbu kanalizace spočívající v odstranění narušených živičných vrstev, úpravě podkladu, pokládce nových ložných a obrusných vrstev, doplnění obrubníků a výměně kanalizačních vpustí.</t>
  </si>
  <si>
    <t>Oprava místní komunikace  v obci Lutotín spočívající v odstranění narušených živičných vrstev, úpravě podkladu, pokládce nových ložných a obrusných vrstev, doplnění obrubníků a výměně kanalizačních vpustí.</t>
  </si>
  <si>
    <t>160</t>
  </si>
  <si>
    <t>Obec Klopina</t>
  </si>
  <si>
    <t>Klopina 116</t>
  </si>
  <si>
    <t>Klopina</t>
  </si>
  <si>
    <t>00302775</t>
  </si>
  <si>
    <t>9725841/0100</t>
  </si>
  <si>
    <t>Rekonstrukce zázemí pro odpočinkový areál v Klopině</t>
  </si>
  <si>
    <t>Akcí dojde k rekonstrukci budovy, která dříve sloužila jako šatny a nyní jako sklad a také jako prostor pro prodej občerstvení.
V budově se vybuduje nové sociální zázemí pro areál (WC a sprcha) a upraví se prostor pro prodej občerstvení.</t>
  </si>
  <si>
    <t>Z dotace bude hrazeno vybudování sociálního zázemí (WC a sprcha), výměna elektro rozvodů, opravy omítek a podlah, nátěry dřevěných prvků a výměna dveří.</t>
  </si>
  <si>
    <t>161</t>
  </si>
  <si>
    <t>Obec Horní Loděnice</t>
  </si>
  <si>
    <t>Horní Loděnice 114</t>
  </si>
  <si>
    <t>Horní Loděnice</t>
  </si>
  <si>
    <t>78305</t>
  </si>
  <si>
    <t>00849499</t>
  </si>
  <si>
    <t>29425811/0100</t>
  </si>
  <si>
    <t>Obchod Horní Loděnice - Bezbariérový vstup</t>
  </si>
  <si>
    <t>Prodejna smíšeného zboží Horní Loděnice č.p. 1, nemá zřízen bezbariérový přístup pro zdravotně postižené osoby a chodník vedoucí k prodejně je ve špatném stavu.</t>
  </si>
  <si>
    <t>Vybudování bezbariérového vstupu (rampa), rozebrání stávajícího chodníku, vyspravení podkladu, osazení silničních obrubníků a nové zámkové dlažby.</t>
  </si>
  <si>
    <t>162</t>
  </si>
  <si>
    <t>Obec Všechovice</t>
  </si>
  <si>
    <t>Všechovice 17</t>
  </si>
  <si>
    <t>Všechovice</t>
  </si>
  <si>
    <t>00302228</t>
  </si>
  <si>
    <t>1883130339/0800</t>
  </si>
  <si>
    <t>ZŠ Všechovice - východní fasáda atria, pavilon ŠM1</t>
  </si>
  <si>
    <t>Cílem projektu je zlepšení kvality života ve venkovských oblastech díky obnově infrastruktury obecního majetku – budovy ZŠ Všechovice.</t>
  </si>
  <si>
    <t>Dotace bude použita na nákup materiálu a stavební práce vyplývající ze zateplení fasády a  výměny oken a dveří ZŠ Všechovice včetně všech uznatelných nákladů s rekonstrukcí souvisejících.</t>
  </si>
  <si>
    <t>164</t>
  </si>
  <si>
    <t>Obec Charváty</t>
  </si>
  <si>
    <t>Charváty 98</t>
  </si>
  <si>
    <t>Charváty</t>
  </si>
  <si>
    <t>78375</t>
  </si>
  <si>
    <t>00635715</t>
  </si>
  <si>
    <t>1801823319/0800</t>
  </si>
  <si>
    <t>Oprava obecní stodoly</t>
  </si>
  <si>
    <t>Projekt řeší opravu obecní stodoly, která je využívána jako zázemí pro techniku na údržbu veřejné zeleně, sklad materiálů a nářadí. Současný stav vykazuje nedostatky k naplnění požadavků BOZP v oblasti nerovnosti podlah a zapravení nosných pilířů.</t>
  </si>
  <si>
    <t>Zděné konstrukce,  betonáže, zámečnické výrobky - osazení ocelových nosníků a sekčních vrat, vodorovné konstrukce - provedení celé skladby nové podlahy a ostatní a vedlejší náklady.</t>
  </si>
  <si>
    <t>165</t>
  </si>
  <si>
    <t>Obec Budětsko</t>
  </si>
  <si>
    <t>Budětsko 146</t>
  </si>
  <si>
    <t>Budětsko</t>
  </si>
  <si>
    <t>00599999</t>
  </si>
  <si>
    <t>94-5915701/0710</t>
  </si>
  <si>
    <t>Rekonstrukce místních komunikací v obci Budětsko</t>
  </si>
  <si>
    <t>Rekonstrukce místních komunikací v obci Budětsko.</t>
  </si>
  <si>
    <t>Účelem použití dotace je rekonstrukce místních komunikací v obci Budětsko, které jsou umístěny na různých parcelních číslech v katastrálním území Budětsko.</t>
  </si>
  <si>
    <t>166</t>
  </si>
  <si>
    <t>Obec Lobodice</t>
  </si>
  <si>
    <t>Lobodice 39</t>
  </si>
  <si>
    <t>Lobodice</t>
  </si>
  <si>
    <t>75101</t>
  </si>
  <si>
    <t>00301523</t>
  </si>
  <si>
    <t>4927831/0100</t>
  </si>
  <si>
    <t>Oprava vstupu, schodiště a přístupové cesty do školní jídelny u budovy MŠ v Lobodicích</t>
  </si>
  <si>
    <t>Oprava vstupů a okolních ploch do MŠ. Stav neodpovídá bezpečnostním požadavkům. Opěrná zídka má odloupnuté staré kachlíky, schodiště se drolí, v přístupu jsou nerovnosti, vše je zvětralé, chybí zcela madlo, to ohrožuje bezpečnost dětí i seniorů.</t>
  </si>
  <si>
    <t>Schody a opěrné zídky budou opraveny formou pokládky kamenných koberců, chodníky a ostatní přístupové cesty budou osázeny novými obrubníky a bude položena zámková dlažba, součástí projektu jsou i finální terénní úpravy.</t>
  </si>
  <si>
    <t>167</t>
  </si>
  <si>
    <t>Obec Horní Štěpánov</t>
  </si>
  <si>
    <t>Horní Štěpánov 326</t>
  </si>
  <si>
    <t>Horní Štěpánov</t>
  </si>
  <si>
    <t>79847</t>
  </si>
  <si>
    <t>00288250</t>
  </si>
  <si>
    <t>5229701/0100</t>
  </si>
  <si>
    <t>Budova obecního úřadu Horní Štěpánov</t>
  </si>
  <si>
    <t>Záměrem akce jsou nezbytné opravy v prostorách OÚ Horní Štěpánov a zateplení půdy, které povedou k dokončení modernizace budovy.</t>
  </si>
  <si>
    <t>Oprava sociálního zařízení, výměna 6 ks dveří a oprava kanceláří. Zateplení půdy.</t>
  </si>
  <si>
    <t>168</t>
  </si>
  <si>
    <t>Obec Šišma</t>
  </si>
  <si>
    <t>Šišma 59</t>
  </si>
  <si>
    <t>Šišma</t>
  </si>
  <si>
    <t>00636614</t>
  </si>
  <si>
    <t>1888229389/0800</t>
  </si>
  <si>
    <t>Oprava místních komunikací a oprava budov občanské vybavenosti</t>
  </si>
  <si>
    <t>Oprava místních komunikací, které jsou v nevyhovujícím stavu. Oprava budovy občanské vybavenosti na parcelním čísle 105, požární zbrojnice.</t>
  </si>
  <si>
    <t>169</t>
  </si>
  <si>
    <t>Obec Ostružná</t>
  </si>
  <si>
    <t>Ostružná 135</t>
  </si>
  <si>
    <t>Ostružná</t>
  </si>
  <si>
    <t>00636096</t>
  </si>
  <si>
    <t>94-1517861/0710</t>
  </si>
  <si>
    <t>Komunikace  Ostružná centrum</t>
  </si>
  <si>
    <t>Akce bude zaměřena na obnovu stávající obecní komunikace, která je svým stavem silně nevyhovující.</t>
  </si>
  <si>
    <t>170</t>
  </si>
  <si>
    <t>Obec Křenovice</t>
  </si>
  <si>
    <t>Křenovice 18</t>
  </si>
  <si>
    <t>Křenovice</t>
  </si>
  <si>
    <t>00636304</t>
  </si>
  <si>
    <t>1883099319/0800</t>
  </si>
  <si>
    <t>Rekonstrukce hasičské zbrojnice - II. etapa</t>
  </si>
  <si>
    <t>Obec Křenovice přikročila v roce 2019 k rekonstrukci hasičské zbrojnice, a  to po dlouhých letech neustálého odkládání a debatách o smyslu či nutnosti uvedené investice.</t>
  </si>
  <si>
    <t>171</t>
  </si>
  <si>
    <t>Obec Mořice</t>
  </si>
  <si>
    <t>Mořice 68</t>
  </si>
  <si>
    <t>Mořice</t>
  </si>
  <si>
    <t>79828</t>
  </si>
  <si>
    <t>00288462</t>
  </si>
  <si>
    <t>1887774369/0800</t>
  </si>
  <si>
    <t>Veřejné osvětlení a rozhlas Mořice</t>
  </si>
  <si>
    <t>Jedná se o rekonstrukci vedení veřejného osvětlení a veřejného rozhlasu v částech obce, kde proběhne v roce 2020 rekonstrukce nízkého napětí společností Eon, zrušením starého nadzemního vedení a uložením nových rozvodů do země.</t>
  </si>
  <si>
    <t>172</t>
  </si>
  <si>
    <t>Obec Brodek u Konice</t>
  </si>
  <si>
    <t>Brodek u Konice 187</t>
  </si>
  <si>
    <t>Brodek u Konice</t>
  </si>
  <si>
    <t>79846</t>
  </si>
  <si>
    <t>00288055</t>
  </si>
  <si>
    <t>94-10714701/0710</t>
  </si>
  <si>
    <t>Místní komunikace Brodek u Konice</t>
  </si>
  <si>
    <t>Cílem projektu je oprava místní komunikace s označením 30c. Aktuálně je silnice v havarijním stavu. Ve vozovce jsou  místy hluboké výmoly a výtluky. Krajnice je často nezpevněná.</t>
  </si>
  <si>
    <t>Stavební práce na opravě místní komunikace.</t>
  </si>
  <si>
    <t>173</t>
  </si>
  <si>
    <t>Obec Jindřichov</t>
  </si>
  <si>
    <t>Jindřichov 19</t>
  </si>
  <si>
    <t>Jindřichov</t>
  </si>
  <si>
    <t>00301345</t>
  </si>
  <si>
    <t>8629831/0100</t>
  </si>
  <si>
    <t>Přístupový chodník a zpevněná plocha u hřbitova a obecního úřadu</t>
  </si>
  <si>
    <t>Účelem akce je zpevnění hlavní přístupové trasy ke hřbitovu a také jednoho z přístupů k obecnímu úřadu. Součástí bude rozšířená plocha, která již dnes slouží  k setkávání  občanů při různých příležitostech. Zpevněné plochy budou z betonové dlažby.</t>
  </si>
  <si>
    <t>Náklady na zhotovení chodníků a schodů ke hřbitovu a obecnímu úřadu.</t>
  </si>
  <si>
    <t>174</t>
  </si>
  <si>
    <t>Město Potštát</t>
  </si>
  <si>
    <t>Zámecká 1</t>
  </si>
  <si>
    <t>Potštát</t>
  </si>
  <si>
    <t>75362</t>
  </si>
  <si>
    <t>00301795</t>
  </si>
  <si>
    <t>94-1419831/0710</t>
  </si>
  <si>
    <t>Chodníky Potštát</t>
  </si>
  <si>
    <t>Předmětem projektu je oprava chodníků v městě Potštát.</t>
  </si>
  <si>
    <t>Stavební výdaje na opravu chodníků ve městě Potštát.</t>
  </si>
  <si>
    <t>175</t>
  </si>
  <si>
    <t>Obec Luběnice</t>
  </si>
  <si>
    <t>Luběnice 140</t>
  </si>
  <si>
    <t>Luběnice</t>
  </si>
  <si>
    <t>00635642</t>
  </si>
  <si>
    <t>1814213309/0800</t>
  </si>
  <si>
    <t>Rekonstrukce chodníků a vjezdů Luběnice - I. etapa</t>
  </si>
  <si>
    <t>Investiční akce "Rekonstrukce chodníků a vjezdů Luběnice - I. etapa" zahrnuje opravu chodníků a vjezdů na několika místech v obci. Tyto chodníky a vjezdy svými parametry nevyhovují současným požadavkům.</t>
  </si>
  <si>
    <t>Úhrada faktur zhotovitelské firmě za provedené práce na chodnících a vjezdech.</t>
  </si>
  <si>
    <t>02_01_01_Podpora budování a obnovy infrastruktury obce 2020</t>
  </si>
  <si>
    <t>krajský dotační titul</t>
  </si>
  <si>
    <t>počet obyvatel</t>
  </si>
  <si>
    <t>Úhrada  faktur a daňových dokladů za materiál a provedené stavební práce.</t>
  </si>
  <si>
    <t>INV/NEINV</t>
  </si>
  <si>
    <t>Veřejná podpora</t>
  </si>
  <si>
    <t xml:space="preserve">INV </t>
  </si>
  <si>
    <t>NE</t>
  </si>
  <si>
    <t>INV</t>
  </si>
  <si>
    <t>NEINV</t>
  </si>
  <si>
    <t>Stavební úpravy komunitního domu č.p. 30 v Oskavě včetně rozvodů a stavebních úprav stávající kotelny v tomto domě. Havarijní stav vytápění komunitního domu v Oskavě řešený pořízením sestavy dvou úsporných kondenzačních plynových kotlů, včetně jejich veškerého příslušenství, montáže a napojení na rozvody topení, teplé vody. plynu a odtahu spalin. Revizní zpráva.</t>
  </si>
  <si>
    <t>Stavební úpravy komunitního domu č.p. 30 v Oskavě včetně rozvodů a stavebních úprav stávající kotelny v tomto domě. Pořízení dvou úsporných kondenzačních plynových kotlů s výměníkem tepla včetně všech souvisejících výdajů (instalace, odkouření, zapojení, revize).</t>
  </si>
  <si>
    <t>ANO</t>
  </si>
  <si>
    <t>Oprava fasády a vybudování nového parkoviště u č.p. Niva 119.</t>
  </si>
  <si>
    <t>Vybudování nového parkoviště u budovy Niva č.p. 119. Oprava fasády, nová fasáda, oprava skladu pro M.Š., oprava vstupů do budovy a jejich zastřešení na budově č.p. Niva 119.</t>
  </si>
  <si>
    <t>Náklady realizace stavby 2 autobusových zastávek vč. odstranění stávajících.</t>
  </si>
  <si>
    <t>Obnovu antukového hřiště v obci Sušice - konstrukce hrací plochy včetně odvodnění a položení podkladových vrstev, vymezení hřiště, obnovu oplocení hřiště a části stávající přilehlé opěrné zdi.</t>
  </si>
  <si>
    <t>Nákup LED svítidel, výkopové práce, materiál, montáž a demontáž a pokládka vedení.</t>
  </si>
  <si>
    <t>Obsahem projektu je rekonstrukce stávajících WC v I. a II. NP objektu základní školy - I. stupně v obci Dolní Újezd.</t>
  </si>
  <si>
    <t>Účelem poskytnutí dotace je částečná úhrada uznatelných výdajů na akci "Rekonstrukce veřejného osvětlení v části obce Určice (místní část Trpínky).</t>
  </si>
  <si>
    <t>Zpevněná plocha před hřbitovem a 4 odstavná stání.</t>
  </si>
  <si>
    <t>Dotace bude použita na výstavbu nových parkovacích stání.
Podélné - např. zem. práce, svislé a kompletní konstrukce, komunikace pozemní, trubní vedení, ost. konstrukce a práce, bourání kolmé - např. zem. práce, komunikace pozemní, ost. konstrukce a práce, bourání.</t>
  </si>
  <si>
    <t>Oprava asfaltového povrchu za zámkovou dlažbu.</t>
  </si>
  <si>
    <t>Z investiční dotace budou hrazeny výdaje, vynaložené na stavební úpravy sociálních zařízení v MŠ Sudkov,tzn. výdaje na svislé, vodorovné a další konstrukce, úpravy povrchů, bourání, podlahy, obklady, malby, stavební instalace, elektroinstalace a další.</t>
  </si>
  <si>
    <t>Obnova místních komunikací - očištění, zhutnění, srovnání, doplnění, položení obrusné vrstvy a zhutnění. 
Pokládka recyklátu a zhutnění položené vrstvy.</t>
  </si>
  <si>
    <t>Úpravu a nátěr fasády.
Zateplení stropu tepelnou izolací, sádrokarton. Demontáž z části starých oken za nová, výměna vnitřních a venkovních parapet.</t>
  </si>
  <si>
    <t>Nová stříška nad vstupem do budovy, sokl, zateplení stropu a stěn nové přístavby z roku 1989  - víceúčelová budova č. p. 24. Oprava fasád; oprava soklu s hydroizolací a drenáží; oprava okapových chodníků; oprava vstupních schodů č.p.24; oprava chodníku č.p. 52; výměna vstupních dveří č.p. 52; bourání komínu č.p. 24.</t>
  </si>
  <si>
    <t>Stavebně montážní práce,stavební práce - zemní práce, zakládání stavby, svislé a kompletní konstrukce, vodorovné konstrukce, úpravy povrchů, podlah a osazování výplní, zdravotechnika, ústřední vytápění, elektroinstalace, konstrukce suché stavby, obklady, malby.</t>
  </si>
  <si>
    <t>Výměna degradované konstrukce krovu střechy obec. domu vč. provedení nového ŽB věnce, s opětovným osazením stávající plech. krytiny, odstranění vlhkosti zdiva ve dvorní části včetně odvlhčení, zasypání části sklepa a dozdění otvoru.</t>
  </si>
  <si>
    <t>Stavební úpravy spočívající v provedení vnitřní změny dispozice objektu za účelem zvětšení zasedací místnosti, zřízení nového sociálního zařízení, rozšíření zázemí kuchyňky a instalace nového teplovodního topení s elektrickým kotlem.</t>
  </si>
  <si>
    <t>Doprava a pronájem lešení, úpravy povrchů vnější, lešení a stavební výtahy
Bourání konstrukcí a odvozy suti, staveništní přesuny hmot Konstrukce tesařské
Konstrukce klempířské
Krytiny tvrdé
Nátěry a další uznatelné výdaje.</t>
  </si>
  <si>
    <t>Materiál, stavební práce, technický dozor. Přeložky inženýrských sítí.</t>
  </si>
  <si>
    <t>Oprava místních komunikací, stavební úprava nemovitosti na parcelním č. 105, požární zbrojnice.</t>
  </si>
  <si>
    <t>Podkladní vrstvy komunikací a zpevněných ploch,
kryty štěrkových a živičných komunikací.</t>
  </si>
  <si>
    <t>31.12.2020</t>
  </si>
  <si>
    <t>Návrh při alokaci 40 mil. Kč</t>
  </si>
  <si>
    <t>Návrh při alokaci 40 mil. Kč - náhradní žadatelé</t>
  </si>
  <si>
    <t xml:space="preserve">Návrh při navýšení alokace a převodu FP </t>
  </si>
  <si>
    <t>Návrh při navýšení alokace a převodu FP - náhradní žadatelé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</si>
</sst>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style="thin">
        <color indexed="64"/>
      </top>
      <bottom style="thick">
        <color rgb="FFFF0000"/>
      </bottom>
      <diagonal/>
    </border>
    <border>
      <left style="medium">
        <color indexed="64"/>
      </left>
      <right style="thin">
        <color indexed="64"/>
      </right>
      <top style="thin">
        <color indexed="64"/>
      </top>
      <bottom style="thick">
        <color rgb="FFFF0000"/>
      </bottom>
      <diagonal/>
    </border>
    <border>
      <left style="medium">
        <color indexed="64"/>
      </left>
      <right style="thin">
        <color indexed="64"/>
      </right>
      <top style="thin">
        <color indexed="64"/>
      </top>
      <bottom/>
      <diagonal/>
    </border>
    <border>
      <left style="medium">
        <color indexed="64"/>
      </left>
      <right style="thin">
        <color indexed="64"/>
      </right>
      <top style="thick">
        <color rgb="FFFF0000"/>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indexed="64"/>
      </bottom>
      <diagonal/>
    </border>
    <border>
      <left/>
      <right/>
      <top style="thick">
        <color indexed="64"/>
      </top>
      <bottom/>
      <diagonal/>
    </border>
    <border>
      <left style="thin">
        <color indexed="64"/>
      </left>
      <right/>
      <top style="thin">
        <color indexed="64"/>
      </top>
      <bottom style="thick">
        <color rgb="FFFF0000"/>
      </bottom>
      <diagonal/>
    </border>
    <border>
      <left style="thin">
        <color indexed="64"/>
      </left>
      <right/>
      <top style="thin">
        <color indexed="64"/>
      </top>
      <bottom/>
      <diagonal/>
    </border>
    <border>
      <left style="thin">
        <color indexed="64"/>
      </left>
      <right/>
      <top style="thick">
        <color rgb="FFFF0000"/>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ck">
        <color rgb="FFFF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rgb="FFFF0000"/>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88">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0" fontId="1" fillId="0" borderId="10"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9" xfId="0" applyFont="1" applyFill="1" applyBorder="1" applyAlignment="1">
      <alignment horizontal="center" vertical="center" wrapText="1"/>
    </xf>
    <xf numFmtId="0" fontId="2" fillId="0" borderId="13" xfId="0" applyFont="1" applyBorder="1" applyAlignment="1">
      <alignment vertical="center"/>
    </xf>
    <xf numFmtId="0" fontId="2" fillId="0" borderId="20" xfId="0" applyFont="1" applyBorder="1" applyAlignment="1">
      <alignment horizontal="center" vertical="center"/>
    </xf>
    <xf numFmtId="0" fontId="2" fillId="0" borderId="20" xfId="0" applyFont="1" applyBorder="1" applyAlignment="1"/>
    <xf numFmtId="0" fontId="2" fillId="0" borderId="20"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4" xfId="0" applyBorder="1" applyAlignment="1">
      <alignment vertical="top" wrapText="1"/>
    </xf>
    <xf numFmtId="49" fontId="3" fillId="0" borderId="7" xfId="0" applyNumberFormat="1" applyFont="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7" xfId="0" applyNumberFormat="1" applyFont="1" applyBorder="1" applyAlignment="1">
      <alignment horizontal="right" vertical="center" wrapText="1"/>
    </xf>
    <xf numFmtId="0" fontId="3" fillId="0" borderId="0" xfId="0" applyFont="1" applyAlignment="1">
      <alignment horizontal="center" vertical="center"/>
    </xf>
    <xf numFmtId="0" fontId="3" fillId="0" borderId="15" xfId="0" applyFont="1" applyBorder="1" applyAlignment="1">
      <alignment vertical="center"/>
    </xf>
    <xf numFmtId="0" fontId="3" fillId="0" borderId="7" xfId="0" applyFont="1" applyBorder="1" applyAlignment="1">
      <alignment horizontal="left" vertical="center" wrapText="1"/>
    </xf>
    <xf numFmtId="0" fontId="1" fillId="0" borderId="7" xfId="0" applyFont="1" applyFill="1" applyBorder="1" applyAlignment="1">
      <alignment horizontal="center" vertical="center" wrapText="1"/>
    </xf>
    <xf numFmtId="3" fontId="1" fillId="0" borderId="7" xfId="0" applyNumberFormat="1" applyFont="1" applyBorder="1" applyAlignment="1">
      <alignment horizontal="center" vertical="center"/>
    </xf>
    <xf numFmtId="3" fontId="0" fillId="0" borderId="5" xfId="0" applyNumberFormat="1" applyBorder="1" applyAlignment="1"/>
    <xf numFmtId="0" fontId="1" fillId="0" borderId="7" xfId="0" applyFont="1" applyBorder="1" applyAlignment="1">
      <alignment horizontal="center" vertical="center" wrapText="1"/>
    </xf>
    <xf numFmtId="49" fontId="3" fillId="0" borderId="22" xfId="0" applyNumberFormat="1" applyFont="1" applyBorder="1" applyAlignment="1">
      <alignment horizontal="left" vertical="center" wrapText="1"/>
    </xf>
    <xf numFmtId="0" fontId="3" fillId="0" borderId="22" xfId="0" applyFont="1" applyBorder="1" applyAlignment="1">
      <alignment horizontal="left" vertical="center" wrapText="1"/>
    </xf>
    <xf numFmtId="3" fontId="3" fillId="0" borderId="22" xfId="0" applyNumberFormat="1" applyFont="1" applyBorder="1" applyAlignment="1">
      <alignment horizontal="right" vertical="center"/>
    </xf>
    <xf numFmtId="0" fontId="3" fillId="0" borderId="22" xfId="0" applyFont="1" applyBorder="1" applyAlignment="1">
      <alignment horizontal="right" vertical="center"/>
    </xf>
    <xf numFmtId="3" fontId="1" fillId="0" borderId="22" xfId="0" applyNumberFormat="1" applyFont="1" applyBorder="1" applyAlignment="1">
      <alignment horizontal="center" vertical="center"/>
    </xf>
    <xf numFmtId="0" fontId="3" fillId="0" borderId="23" xfId="0" applyFont="1" applyBorder="1" applyAlignment="1">
      <alignment vertical="center"/>
    </xf>
    <xf numFmtId="0" fontId="1" fillId="2" borderId="7" xfId="0" applyFont="1" applyFill="1" applyBorder="1" applyAlignment="1">
      <alignment horizontal="center" vertical="center"/>
    </xf>
    <xf numFmtId="0" fontId="1" fillId="2" borderId="22" xfId="0" applyFont="1" applyFill="1" applyBorder="1" applyAlignment="1">
      <alignment horizontal="center" vertical="center"/>
    </xf>
    <xf numFmtId="49" fontId="3" fillId="0" borderId="22" xfId="0" applyNumberFormat="1" applyFont="1" applyBorder="1" applyAlignment="1">
      <alignment horizontal="right" vertical="center" wrapText="1"/>
    </xf>
    <xf numFmtId="49" fontId="3" fillId="0" borderId="24" xfId="0" applyNumberFormat="1" applyFont="1" applyBorder="1" applyAlignment="1">
      <alignment horizontal="right" vertical="center" wrapText="1"/>
    </xf>
    <xf numFmtId="0" fontId="1" fillId="0" borderId="0" xfId="0" applyFont="1" applyFill="1" applyAlignment="1">
      <alignment wrapText="1"/>
    </xf>
    <xf numFmtId="0" fontId="3" fillId="0" borderId="0" xfId="0" applyFont="1" applyAlignment="1">
      <alignment horizontal="center" vertical="center" wrapText="1"/>
    </xf>
    <xf numFmtId="0" fontId="3" fillId="0" borderId="0" xfId="0" applyFont="1" applyBorder="1" applyAlignment="1">
      <alignment wrapText="1"/>
    </xf>
    <xf numFmtId="0" fontId="3" fillId="0" borderId="0" xfId="0" applyFont="1" applyAlignment="1">
      <alignment wrapText="1"/>
    </xf>
    <xf numFmtId="0" fontId="0" fillId="0" borderId="0" xfId="0" applyAlignment="1">
      <alignment wrapText="1"/>
    </xf>
    <xf numFmtId="49" fontId="3" fillId="0" borderId="8" xfId="0" applyNumberFormat="1" applyFont="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8" xfId="0" applyNumberFormat="1" applyFont="1" applyBorder="1" applyAlignment="1">
      <alignment horizontal="right" vertical="center" wrapText="1"/>
    </xf>
    <xf numFmtId="0" fontId="3" fillId="0" borderId="8" xfId="0" applyFont="1" applyBorder="1" applyAlignment="1">
      <alignment horizontal="left" vertical="center" wrapText="1"/>
    </xf>
    <xf numFmtId="0" fontId="3" fillId="0" borderId="8" xfId="0" applyFont="1" applyBorder="1" applyAlignment="1">
      <alignment horizontal="right" vertical="center"/>
    </xf>
    <xf numFmtId="49" fontId="3" fillId="0" borderId="7" xfId="0" applyNumberFormat="1" applyFont="1" applyBorder="1" applyAlignment="1">
      <alignment horizontal="right" vertical="center"/>
    </xf>
    <xf numFmtId="0" fontId="1" fillId="0" borderId="8"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3" fontId="3" fillId="0" borderId="8" xfId="0" applyNumberFormat="1" applyFont="1" applyBorder="1" applyAlignment="1">
      <alignment horizontal="right" vertical="center"/>
    </xf>
    <xf numFmtId="3" fontId="3" fillId="0" borderId="28" xfId="0" applyNumberFormat="1" applyFont="1" applyBorder="1" applyAlignment="1">
      <alignment horizontal="right" vertical="center"/>
    </xf>
    <xf numFmtId="0" fontId="3" fillId="0" borderId="28" xfId="0" applyFont="1" applyBorder="1" applyAlignment="1">
      <alignment horizontal="right" vertical="center"/>
    </xf>
    <xf numFmtId="49" fontId="3" fillId="0" borderId="8" xfId="0" applyNumberFormat="1" applyFont="1" applyBorder="1" applyAlignment="1">
      <alignment horizontal="right" vertical="center"/>
    </xf>
    <xf numFmtId="49" fontId="3" fillId="0" borderId="28" xfId="0" applyNumberFormat="1" applyFont="1" applyBorder="1" applyAlignment="1">
      <alignment horizontal="right" vertical="center"/>
    </xf>
    <xf numFmtId="0" fontId="1" fillId="0" borderId="28" xfId="0" applyFont="1" applyBorder="1" applyAlignment="1">
      <alignment horizontal="center" vertical="center" wrapText="1"/>
    </xf>
    <xf numFmtId="0" fontId="1" fillId="2" borderId="8" xfId="0" applyFont="1" applyFill="1" applyBorder="1" applyAlignment="1">
      <alignment horizontal="center" vertical="center"/>
    </xf>
    <xf numFmtId="0" fontId="1" fillId="2" borderId="28" xfId="0" applyFont="1" applyFill="1" applyBorder="1" applyAlignment="1">
      <alignment horizontal="center" vertical="center"/>
    </xf>
    <xf numFmtId="3" fontId="1" fillId="0" borderId="29" xfId="0" applyNumberFormat="1" applyFont="1" applyBorder="1" applyAlignment="1">
      <alignment horizontal="center" vertical="center"/>
    </xf>
    <xf numFmtId="49" fontId="3" fillId="0" borderId="29" xfId="0" applyNumberFormat="1" applyFont="1" applyBorder="1" applyAlignment="1">
      <alignment horizontal="right" vertical="center" wrapText="1"/>
    </xf>
    <xf numFmtId="49" fontId="3" fillId="0" borderId="28" xfId="0" applyNumberFormat="1" applyFont="1" applyBorder="1" applyAlignment="1">
      <alignment horizontal="right" vertical="center" wrapText="1"/>
    </xf>
    <xf numFmtId="49" fontId="3" fillId="0" borderId="29" xfId="0" applyNumberFormat="1" applyFont="1" applyBorder="1" applyAlignment="1">
      <alignment horizontal="left" vertical="center" wrapText="1"/>
    </xf>
    <xf numFmtId="49" fontId="3" fillId="0" borderId="22" xfId="0" applyNumberFormat="1"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49" fontId="3" fillId="0" borderId="28" xfId="0" applyNumberFormat="1" applyFont="1" applyBorder="1" applyAlignment="1">
      <alignment horizontal="left" vertical="center" wrapText="1"/>
    </xf>
    <xf numFmtId="0" fontId="3" fillId="0" borderId="30" xfId="0" applyFont="1" applyBorder="1" applyAlignment="1">
      <alignment vertical="center"/>
    </xf>
    <xf numFmtId="3" fontId="3" fillId="0" borderId="5" xfId="0" applyNumberFormat="1" applyFont="1" applyBorder="1"/>
    <xf numFmtId="3" fontId="1" fillId="0" borderId="8" xfId="0" applyNumberFormat="1"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29" xfId="0" applyFont="1" applyBorder="1" applyAlignment="1">
      <alignment horizontal="right" vertical="center"/>
    </xf>
    <xf numFmtId="3" fontId="3" fillId="0" borderId="29" xfId="0" applyNumberFormat="1" applyFont="1" applyBorder="1" applyAlignment="1">
      <alignment horizontal="right" vertical="center"/>
    </xf>
    <xf numFmtId="49" fontId="3" fillId="0" borderId="22" xfId="0" applyNumberFormat="1" applyFont="1" applyBorder="1" applyAlignment="1">
      <alignment horizontal="right" vertical="center"/>
    </xf>
    <xf numFmtId="49" fontId="3" fillId="0" borderId="29" xfId="0" applyNumberFormat="1" applyFont="1" applyBorder="1" applyAlignment="1">
      <alignment horizontal="right" vertical="center"/>
    </xf>
    <xf numFmtId="3" fontId="1" fillId="0" borderId="28" xfId="0" applyNumberFormat="1" applyFont="1" applyBorder="1" applyAlignment="1">
      <alignment horizontal="center" vertical="center"/>
    </xf>
    <xf numFmtId="0" fontId="3" fillId="0" borderId="36" xfId="0" applyFont="1" applyBorder="1" applyAlignment="1">
      <alignment vertical="center"/>
    </xf>
    <xf numFmtId="49" fontId="3" fillId="0" borderId="37" xfId="0" applyNumberFormat="1" applyFont="1" applyBorder="1" applyAlignment="1">
      <alignment horizontal="left" vertical="center" wrapText="1"/>
    </xf>
    <xf numFmtId="49" fontId="3" fillId="0" borderId="37" xfId="0" applyNumberFormat="1" applyFont="1" applyFill="1" applyBorder="1" applyAlignment="1">
      <alignment horizontal="left" vertical="center" wrapText="1"/>
    </xf>
    <xf numFmtId="49" fontId="3" fillId="0" borderId="37" xfId="0" applyNumberFormat="1" applyFont="1" applyBorder="1" applyAlignment="1">
      <alignment horizontal="right" vertical="center" wrapText="1"/>
    </xf>
    <xf numFmtId="0" fontId="3" fillId="0" borderId="37" xfId="0" applyFont="1" applyBorder="1" applyAlignment="1">
      <alignment horizontal="left" vertical="center" wrapText="1"/>
    </xf>
    <xf numFmtId="3" fontId="3" fillId="0" borderId="37" xfId="0" applyNumberFormat="1" applyFont="1" applyBorder="1" applyAlignment="1">
      <alignment horizontal="right" vertical="center"/>
    </xf>
    <xf numFmtId="0" fontId="3" fillId="0" borderId="37" xfId="0" applyFont="1" applyBorder="1" applyAlignment="1">
      <alignment horizontal="right" vertical="center"/>
    </xf>
    <xf numFmtId="49" fontId="3" fillId="0" borderId="37" xfId="0" applyNumberFormat="1" applyFont="1" applyBorder="1" applyAlignment="1">
      <alignment horizontal="right" vertical="center"/>
    </xf>
    <xf numFmtId="0" fontId="1" fillId="0" borderId="37" xfId="0" applyFont="1" applyBorder="1" applyAlignment="1">
      <alignment horizontal="center" vertical="center" wrapText="1"/>
    </xf>
    <xf numFmtId="0" fontId="1" fillId="2" borderId="37" xfId="0" applyFont="1" applyFill="1" applyBorder="1" applyAlignment="1">
      <alignment horizontal="center" vertical="center"/>
    </xf>
    <xf numFmtId="3" fontId="1" fillId="0" borderId="37" xfId="0" applyNumberFormat="1" applyFont="1" applyBorder="1" applyAlignment="1">
      <alignment horizontal="center" vertical="center"/>
    </xf>
    <xf numFmtId="0" fontId="0" fillId="0" borderId="38" xfId="0" applyBorder="1" applyAlignment="1">
      <alignment vertical="center" wrapText="1"/>
    </xf>
    <xf numFmtId="0" fontId="0" fillId="0" borderId="38" xfId="0" applyBorder="1" applyAlignment="1">
      <alignment vertical="top" wrapText="1"/>
    </xf>
    <xf numFmtId="0" fontId="0" fillId="0" borderId="39" xfId="0" applyBorder="1" applyAlignment="1">
      <alignment vertical="center" wrapText="1"/>
    </xf>
    <xf numFmtId="0" fontId="8" fillId="0" borderId="39" xfId="0" applyFont="1" applyBorder="1" applyAlignment="1">
      <alignment vertical="top" wrapText="1"/>
    </xf>
    <xf numFmtId="3" fontId="3"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3" fontId="3" fillId="0" borderId="25" xfId="0" applyNumberFormat="1" applyFont="1" applyBorder="1" applyAlignment="1">
      <alignment horizontal="center" vertical="center"/>
    </xf>
    <xf numFmtId="3" fontId="3" fillId="0" borderId="35"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27" xfId="0" applyNumberFormat="1" applyFont="1" applyBorder="1" applyAlignment="1">
      <alignment horizontal="center" vertical="center"/>
    </xf>
    <xf numFmtId="49" fontId="3" fillId="0" borderId="29" xfId="0" applyNumberFormat="1" applyFont="1" applyBorder="1" applyAlignment="1">
      <alignment horizontal="center" vertical="center"/>
    </xf>
    <xf numFmtId="0" fontId="3" fillId="0" borderId="25" xfId="0" applyFont="1" applyBorder="1" applyAlignment="1">
      <alignment horizontal="center" vertical="center" wrapText="1"/>
    </xf>
    <xf numFmtId="3" fontId="3" fillId="0" borderId="40" xfId="0" applyNumberFormat="1" applyFont="1" applyBorder="1" applyAlignment="1">
      <alignment horizontal="right" vertical="center"/>
    </xf>
    <xf numFmtId="3" fontId="3" fillId="0" borderId="41" xfId="0" applyNumberFormat="1" applyFont="1" applyBorder="1" applyAlignment="1">
      <alignment horizontal="right" vertical="center"/>
    </xf>
    <xf numFmtId="3" fontId="3" fillId="0" borderId="0" xfId="0" applyNumberFormat="1" applyFont="1" applyBorder="1"/>
    <xf numFmtId="3" fontId="3" fillId="0" borderId="25" xfId="0" applyNumberFormat="1" applyFont="1" applyBorder="1" applyAlignment="1">
      <alignment horizontal="right" vertical="center"/>
    </xf>
    <xf numFmtId="3" fontId="3" fillId="0" borderId="26" xfId="0" applyNumberFormat="1" applyFont="1" applyBorder="1" applyAlignment="1">
      <alignment horizontal="right" vertical="center"/>
    </xf>
    <xf numFmtId="3" fontId="3" fillId="0" borderId="42" xfId="0" applyNumberFormat="1" applyFont="1" applyBorder="1" applyAlignment="1">
      <alignment horizontal="right" vertical="center"/>
    </xf>
    <xf numFmtId="3" fontId="3" fillId="0" borderId="43" xfId="0" applyNumberFormat="1" applyFont="1" applyBorder="1" applyAlignment="1">
      <alignment horizontal="right" vertical="center"/>
    </xf>
    <xf numFmtId="49" fontId="3" fillId="0" borderId="44" xfId="0" applyNumberFormat="1" applyFont="1" applyBorder="1" applyAlignment="1">
      <alignment horizontal="center" vertical="center"/>
    </xf>
    <xf numFmtId="3" fontId="3" fillId="0" borderId="8"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3" fontId="3" fillId="0" borderId="45" xfId="0" applyNumberFormat="1" applyFont="1" applyBorder="1" applyAlignment="1">
      <alignment horizontal="center" vertical="center"/>
    </xf>
    <xf numFmtId="0" fontId="3" fillId="2" borderId="25" xfId="0" applyFont="1" applyFill="1" applyBorder="1" applyAlignment="1">
      <alignment horizontal="center" vertical="center" wrapText="1"/>
    </xf>
    <xf numFmtId="49" fontId="3" fillId="0" borderId="46" xfId="0" applyNumberFormat="1" applyFont="1" applyBorder="1" applyAlignment="1">
      <alignment horizontal="center" vertical="center"/>
    </xf>
    <xf numFmtId="0" fontId="3" fillId="0" borderId="47" xfId="0" applyFont="1" applyBorder="1" applyAlignment="1">
      <alignment horizontal="center" vertical="center" wrapText="1"/>
    </xf>
    <xf numFmtId="3" fontId="3" fillId="0" borderId="48" xfId="0" applyNumberFormat="1" applyFont="1" applyBorder="1" applyAlignment="1">
      <alignment horizontal="center" vertical="center"/>
    </xf>
    <xf numFmtId="0" fontId="3" fillId="0" borderId="3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38" xfId="0" applyBorder="1" applyAlignment="1">
      <alignment horizontal="center" vertical="center"/>
    </xf>
  </cellXfs>
  <cellStyles count="1">
    <cellStyle name="Normální" xfId="0" builtinId="0"/>
  </cellStyles>
  <dxfs count="2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9"/>
  <sheetViews>
    <sheetView topLeftCell="N46" workbookViewId="0">
      <selection activeCell="X8" sqref="X8:AA10"/>
    </sheetView>
  </sheetViews>
  <sheetFormatPr defaultRowHeight="14.4" x14ac:dyDescent="0.3"/>
  <cols>
    <col min="1" max="1" width="4.5546875" customWidth="1"/>
    <col min="2" max="2" width="6.6640625" customWidth="1"/>
    <col min="3" max="7" width="14.44140625" customWidth="1"/>
    <col min="8" max="8" width="14.44140625" hidden="1" customWidth="1"/>
    <col min="9" max="10" width="14.44140625" customWidth="1"/>
    <col min="11" max="11" width="17.88671875" hidden="1" customWidth="1"/>
    <col min="12" max="12" width="17.88671875" customWidth="1"/>
    <col min="13" max="13" width="34.33203125" customWidth="1"/>
    <col min="14" max="14" width="33.33203125" customWidth="1"/>
    <col min="15" max="15" width="14.33203125" customWidth="1"/>
    <col min="16" max="16" width="13.6640625" customWidth="1"/>
    <col min="17" max="17" width="12.44140625" customWidth="1"/>
    <col min="18" max="18" width="13.5546875" customWidth="1"/>
    <col min="19" max="19" width="9.109375" customWidth="1"/>
    <col min="21" max="22" width="9.109375" customWidth="1"/>
    <col min="23" max="23" width="8.88671875" customWidth="1"/>
    <col min="24" max="29" width="9.109375" customWidth="1"/>
    <col min="30" max="30" width="9.109375" hidden="1" customWidth="1"/>
    <col min="31" max="31" width="9.109375" style="100"/>
  </cols>
  <sheetData>
    <row r="1" spans="1:31" s="17" customFormat="1" ht="10.5" customHeight="1" x14ac:dyDescent="0.2">
      <c r="AE1" s="96"/>
    </row>
    <row r="2" spans="1:31" s="17" customFormat="1" ht="10.5" customHeight="1" x14ac:dyDescent="0.2">
      <c r="AE2" s="96"/>
    </row>
    <row r="3" spans="1:31" s="17" customFormat="1" ht="10.5" customHeight="1" x14ac:dyDescent="0.2">
      <c r="AE3" s="96"/>
    </row>
    <row r="4" spans="1:31" s="17" customFormat="1" ht="10.5" customHeight="1" x14ac:dyDescent="0.2">
      <c r="AE4" s="96"/>
    </row>
    <row r="5" spans="1:31" s="17" customFormat="1" ht="10.5" customHeight="1" x14ac:dyDescent="0.2">
      <c r="AE5" s="96"/>
    </row>
    <row r="6" spans="1:31" s="17" customFormat="1" ht="10.5" customHeight="1" x14ac:dyDescent="0.2">
      <c r="AE6" s="96"/>
    </row>
    <row r="7" spans="1:31" s="17" customFormat="1" ht="10.5" customHeight="1" thickBot="1" x14ac:dyDescent="0.25">
      <c r="AE7" s="96"/>
    </row>
    <row r="8" spans="1:31" s="21" customFormat="1" ht="53.25" customHeight="1" thickBot="1" x14ac:dyDescent="0.25">
      <c r="B8" s="13" t="s">
        <v>0</v>
      </c>
      <c r="C8" s="58" t="s">
        <v>1</v>
      </c>
      <c r="D8" s="18"/>
      <c r="E8" s="18"/>
      <c r="F8" s="18"/>
      <c r="G8" s="18"/>
      <c r="H8" s="18"/>
      <c r="I8" s="18"/>
      <c r="J8" s="18"/>
      <c r="K8" s="19"/>
      <c r="L8" s="15" t="s">
        <v>24</v>
      </c>
      <c r="M8" s="20" t="s">
        <v>27</v>
      </c>
      <c r="N8" s="15" t="s">
        <v>2</v>
      </c>
      <c r="O8" s="11" t="s">
        <v>3</v>
      </c>
      <c r="P8" s="16" t="s">
        <v>4</v>
      </c>
      <c r="Q8" s="20"/>
      <c r="R8" s="16" t="s">
        <v>5</v>
      </c>
      <c r="S8" s="108" t="s">
        <v>6</v>
      </c>
      <c r="T8" s="41" t="s">
        <v>7</v>
      </c>
      <c r="U8" s="42"/>
      <c r="V8" s="42"/>
      <c r="W8" s="40"/>
      <c r="X8" s="176" t="s">
        <v>1689</v>
      </c>
      <c r="Y8" s="176" t="s">
        <v>1690</v>
      </c>
      <c r="Z8" s="176" t="s">
        <v>1691</v>
      </c>
      <c r="AA8" s="176" t="s">
        <v>1692</v>
      </c>
      <c r="AB8" s="180" t="s">
        <v>1658</v>
      </c>
      <c r="AC8" s="180" t="s">
        <v>1659</v>
      </c>
      <c r="AD8" s="178" t="s">
        <v>1656</v>
      </c>
    </row>
    <row r="9" spans="1:31" s="21" customFormat="1" ht="13.5" customHeight="1" x14ac:dyDescent="0.25">
      <c r="B9" s="14"/>
      <c r="C9" s="59" t="s">
        <v>8</v>
      </c>
      <c r="D9" s="22"/>
      <c r="E9" s="22"/>
      <c r="F9" s="22"/>
      <c r="G9" s="46"/>
      <c r="H9" s="45"/>
      <c r="I9" s="23"/>
      <c r="J9" s="23"/>
      <c r="K9" s="60"/>
      <c r="L9" s="12"/>
      <c r="M9" s="24"/>
      <c r="N9" s="12"/>
      <c r="O9" s="12"/>
      <c r="P9" s="25"/>
      <c r="Q9" s="26"/>
      <c r="R9" s="25"/>
      <c r="S9" s="39"/>
      <c r="T9" s="176" t="s">
        <v>9</v>
      </c>
      <c r="U9" s="176" t="s">
        <v>10</v>
      </c>
      <c r="V9" s="176" t="s">
        <v>11</v>
      </c>
      <c r="W9" s="176" t="s">
        <v>12</v>
      </c>
      <c r="X9" s="179"/>
      <c r="Y9" s="179"/>
      <c r="Z9" s="179"/>
      <c r="AA9" s="179"/>
      <c r="AB9" s="181"/>
      <c r="AC9" s="181"/>
      <c r="AD9" s="178"/>
    </row>
    <row r="10" spans="1:31" s="21" customFormat="1" ht="15.75" customHeight="1" thickBot="1" x14ac:dyDescent="0.3">
      <c r="B10" s="27"/>
      <c r="C10" s="61" t="s">
        <v>13</v>
      </c>
      <c r="D10" s="62" t="s">
        <v>14</v>
      </c>
      <c r="E10" s="62" t="s">
        <v>15</v>
      </c>
      <c r="F10" s="62" t="s">
        <v>16</v>
      </c>
      <c r="G10" s="63" t="s">
        <v>17</v>
      </c>
      <c r="H10" s="64" t="s">
        <v>18</v>
      </c>
      <c r="I10" s="65" t="s">
        <v>19</v>
      </c>
      <c r="J10" s="65" t="s">
        <v>20</v>
      </c>
      <c r="K10" s="66" t="s">
        <v>21</v>
      </c>
      <c r="L10" s="28"/>
      <c r="M10" s="29"/>
      <c r="N10" s="28"/>
      <c r="O10" s="28"/>
      <c r="P10" s="30" t="s">
        <v>22</v>
      </c>
      <c r="Q10" s="31" t="s">
        <v>23</v>
      </c>
      <c r="R10" s="30"/>
      <c r="S10" s="32"/>
      <c r="T10" s="177"/>
      <c r="U10" s="177"/>
      <c r="V10" s="177"/>
      <c r="W10" s="177"/>
      <c r="X10" s="177"/>
      <c r="Y10" s="177"/>
      <c r="Z10" s="177"/>
      <c r="AA10" s="177"/>
      <c r="AB10" s="182"/>
      <c r="AC10" s="182"/>
      <c r="AD10" s="178"/>
    </row>
    <row r="11" spans="1:31" s="79" customFormat="1" ht="80.099999999999994" customHeight="1" x14ac:dyDescent="0.3">
      <c r="A11" s="79">
        <v>1</v>
      </c>
      <c r="B11" s="80" t="s">
        <v>540</v>
      </c>
      <c r="C11" s="76" t="s">
        <v>541</v>
      </c>
      <c r="D11" s="76" t="s">
        <v>542</v>
      </c>
      <c r="E11" s="77" t="s">
        <v>543</v>
      </c>
      <c r="F11" s="78" t="s">
        <v>192</v>
      </c>
      <c r="G11" s="76" t="s">
        <v>59</v>
      </c>
      <c r="H11" s="76" t="s">
        <v>35</v>
      </c>
      <c r="I11" s="78" t="s">
        <v>544</v>
      </c>
      <c r="J11" s="78" t="s">
        <v>545</v>
      </c>
      <c r="K11" s="78"/>
      <c r="L11" s="81" t="s">
        <v>546</v>
      </c>
      <c r="M11" s="81" t="s">
        <v>547</v>
      </c>
      <c r="N11" s="81" t="s">
        <v>548</v>
      </c>
      <c r="O11" s="72">
        <v>3269694.67</v>
      </c>
      <c r="P11" s="71" t="s">
        <v>199</v>
      </c>
      <c r="Q11" s="71" t="s">
        <v>42</v>
      </c>
      <c r="R11" s="72">
        <v>500000</v>
      </c>
      <c r="S11" s="106" t="s">
        <v>1688</v>
      </c>
      <c r="T11" s="85">
        <v>200</v>
      </c>
      <c r="U11" s="92">
        <v>190</v>
      </c>
      <c r="V11" s="83">
        <v>100</v>
      </c>
      <c r="W11" s="83">
        <f t="shared" ref="W11:W42" si="0">SUM(T11:V11)</f>
        <v>490</v>
      </c>
      <c r="X11" s="162">
        <v>500000</v>
      </c>
      <c r="Y11" s="88">
        <v>0</v>
      </c>
      <c r="Z11" s="88">
        <v>500000</v>
      </c>
      <c r="AA11" s="88">
        <v>0</v>
      </c>
      <c r="AB11" s="151" t="s">
        <v>1662</v>
      </c>
      <c r="AC11" s="174" t="s">
        <v>1661</v>
      </c>
      <c r="AD11" s="169">
        <v>163</v>
      </c>
      <c r="AE11" s="97"/>
    </row>
    <row r="12" spans="1:31" s="79" customFormat="1" ht="80.099999999999994" customHeight="1" x14ac:dyDescent="0.3">
      <c r="A12" s="79">
        <v>2</v>
      </c>
      <c r="B12" s="80" t="s">
        <v>1321</v>
      </c>
      <c r="C12" s="76" t="s">
        <v>1322</v>
      </c>
      <c r="D12" s="76" t="s">
        <v>1323</v>
      </c>
      <c r="E12" s="77" t="s">
        <v>1324</v>
      </c>
      <c r="F12" s="78" t="s">
        <v>1325</v>
      </c>
      <c r="G12" s="76" t="s">
        <v>120</v>
      </c>
      <c r="H12" s="76" t="s">
        <v>35</v>
      </c>
      <c r="I12" s="78" t="s">
        <v>1326</v>
      </c>
      <c r="J12" s="78" t="s">
        <v>1327</v>
      </c>
      <c r="K12" s="78"/>
      <c r="L12" s="81" t="s">
        <v>1328</v>
      </c>
      <c r="M12" s="81" t="s">
        <v>1329</v>
      </c>
      <c r="N12" s="81" t="s">
        <v>1684</v>
      </c>
      <c r="O12" s="72">
        <v>1383823</v>
      </c>
      <c r="P12" s="71" t="s">
        <v>41</v>
      </c>
      <c r="Q12" s="71" t="s">
        <v>42</v>
      </c>
      <c r="R12" s="72">
        <v>500000</v>
      </c>
      <c r="S12" s="106" t="s">
        <v>1688</v>
      </c>
      <c r="T12" s="85">
        <v>190</v>
      </c>
      <c r="U12" s="92">
        <v>200</v>
      </c>
      <c r="V12" s="83">
        <v>100</v>
      </c>
      <c r="W12" s="83">
        <f t="shared" si="0"/>
        <v>490</v>
      </c>
      <c r="X12" s="162">
        <v>500000</v>
      </c>
      <c r="Y12" s="72">
        <v>0</v>
      </c>
      <c r="Z12" s="72">
        <v>500000</v>
      </c>
      <c r="AA12" s="72">
        <v>0</v>
      </c>
      <c r="AB12" s="152" t="s">
        <v>1663</v>
      </c>
      <c r="AC12" s="153" t="s">
        <v>1661</v>
      </c>
      <c r="AD12" s="158">
        <v>487</v>
      </c>
      <c r="AE12" s="168"/>
    </row>
    <row r="13" spans="1:31" s="79" customFormat="1" ht="80.099999999999994" customHeight="1" x14ac:dyDescent="0.3">
      <c r="A13" s="79">
        <v>3</v>
      </c>
      <c r="B13" s="80" t="s">
        <v>377</v>
      </c>
      <c r="C13" s="76" t="s">
        <v>378</v>
      </c>
      <c r="D13" s="76" t="s">
        <v>379</v>
      </c>
      <c r="E13" s="77" t="s">
        <v>380</v>
      </c>
      <c r="F13" s="78" t="s">
        <v>381</v>
      </c>
      <c r="G13" s="76" t="s">
        <v>120</v>
      </c>
      <c r="H13" s="76" t="s">
        <v>35</v>
      </c>
      <c r="I13" s="78" t="s">
        <v>382</v>
      </c>
      <c r="J13" s="78" t="s">
        <v>383</v>
      </c>
      <c r="K13" s="78"/>
      <c r="L13" s="81" t="s">
        <v>384</v>
      </c>
      <c r="M13" s="81" t="s">
        <v>385</v>
      </c>
      <c r="N13" s="81" t="s">
        <v>386</v>
      </c>
      <c r="O13" s="72">
        <v>200000</v>
      </c>
      <c r="P13" s="71" t="s">
        <v>41</v>
      </c>
      <c r="Q13" s="71" t="s">
        <v>42</v>
      </c>
      <c r="R13" s="72">
        <v>100000</v>
      </c>
      <c r="S13" s="106" t="s">
        <v>1688</v>
      </c>
      <c r="T13" s="85">
        <v>180</v>
      </c>
      <c r="U13" s="92">
        <v>190</v>
      </c>
      <c r="V13" s="83">
        <v>100</v>
      </c>
      <c r="W13" s="83">
        <f t="shared" si="0"/>
        <v>470</v>
      </c>
      <c r="X13" s="162">
        <v>100000</v>
      </c>
      <c r="Y13" s="72">
        <v>0</v>
      </c>
      <c r="Z13" s="72">
        <v>100000</v>
      </c>
      <c r="AA13" s="72">
        <v>0</v>
      </c>
      <c r="AB13" s="152" t="s">
        <v>1663</v>
      </c>
      <c r="AC13" s="153" t="s">
        <v>1666</v>
      </c>
      <c r="AD13" s="158">
        <v>94</v>
      </c>
      <c r="AE13" s="168"/>
    </row>
    <row r="14" spans="1:31" s="79" customFormat="1" ht="80.099999999999994" customHeight="1" x14ac:dyDescent="0.3">
      <c r="A14" s="79">
        <v>4</v>
      </c>
      <c r="B14" s="80" t="s">
        <v>1583</v>
      </c>
      <c r="C14" s="76" t="s">
        <v>1584</v>
      </c>
      <c r="D14" s="76" t="s">
        <v>1585</v>
      </c>
      <c r="E14" s="77" t="s">
        <v>1586</v>
      </c>
      <c r="F14" s="78" t="s">
        <v>58</v>
      </c>
      <c r="G14" s="76" t="s">
        <v>59</v>
      </c>
      <c r="H14" s="76" t="s">
        <v>35</v>
      </c>
      <c r="I14" s="78" t="s">
        <v>1587</v>
      </c>
      <c r="J14" s="78" t="s">
        <v>1588</v>
      </c>
      <c r="K14" s="78"/>
      <c r="L14" s="81" t="s">
        <v>1589</v>
      </c>
      <c r="M14" s="81" t="s">
        <v>1590</v>
      </c>
      <c r="N14" s="81" t="s">
        <v>1686</v>
      </c>
      <c r="O14" s="72">
        <v>800000</v>
      </c>
      <c r="P14" s="71" t="s">
        <v>41</v>
      </c>
      <c r="Q14" s="71" t="s">
        <v>42</v>
      </c>
      <c r="R14" s="72">
        <v>400000</v>
      </c>
      <c r="S14" s="106" t="s">
        <v>1688</v>
      </c>
      <c r="T14" s="85">
        <v>200</v>
      </c>
      <c r="U14" s="92">
        <v>170</v>
      </c>
      <c r="V14" s="83">
        <v>100</v>
      </c>
      <c r="W14" s="83">
        <f t="shared" si="0"/>
        <v>470</v>
      </c>
      <c r="X14" s="162">
        <v>400000</v>
      </c>
      <c r="Y14" s="72">
        <v>0</v>
      </c>
      <c r="Z14" s="72">
        <v>400000</v>
      </c>
      <c r="AA14" s="72">
        <v>0</v>
      </c>
      <c r="AB14" s="152" t="s">
        <v>1662</v>
      </c>
      <c r="AC14" s="170" t="s">
        <v>1661</v>
      </c>
      <c r="AD14" s="175">
        <v>218</v>
      </c>
      <c r="AE14" s="168"/>
    </row>
    <row r="15" spans="1:31" s="79" customFormat="1" ht="80.099999999999994" customHeight="1" x14ac:dyDescent="0.3">
      <c r="A15" s="79">
        <v>5</v>
      </c>
      <c r="B15" s="80" t="s">
        <v>966</v>
      </c>
      <c r="C15" s="76" t="s">
        <v>967</v>
      </c>
      <c r="D15" s="76" t="s">
        <v>968</v>
      </c>
      <c r="E15" s="77" t="s">
        <v>969</v>
      </c>
      <c r="F15" s="78" t="s">
        <v>970</v>
      </c>
      <c r="G15" s="76" t="s">
        <v>120</v>
      </c>
      <c r="H15" s="76" t="s">
        <v>35</v>
      </c>
      <c r="I15" s="78" t="s">
        <v>971</v>
      </c>
      <c r="J15" s="78" t="s">
        <v>972</v>
      </c>
      <c r="K15" s="78"/>
      <c r="L15" s="81" t="s">
        <v>973</v>
      </c>
      <c r="M15" s="81" t="s">
        <v>974</v>
      </c>
      <c r="N15" s="81" t="s">
        <v>1679</v>
      </c>
      <c r="O15" s="72">
        <v>480000</v>
      </c>
      <c r="P15" s="71" t="s">
        <v>41</v>
      </c>
      <c r="Q15" s="71" t="s">
        <v>42</v>
      </c>
      <c r="R15" s="72">
        <v>220000</v>
      </c>
      <c r="S15" s="106" t="s">
        <v>1688</v>
      </c>
      <c r="T15" s="85">
        <v>130</v>
      </c>
      <c r="U15" s="92">
        <v>190</v>
      </c>
      <c r="V15" s="83">
        <v>150</v>
      </c>
      <c r="W15" s="83">
        <f t="shared" si="0"/>
        <v>470</v>
      </c>
      <c r="X15" s="162">
        <v>220000</v>
      </c>
      <c r="Y15" s="72">
        <v>0</v>
      </c>
      <c r="Z15" s="72">
        <v>220000</v>
      </c>
      <c r="AA15" s="72">
        <v>0</v>
      </c>
      <c r="AB15" s="152" t="s">
        <v>1658</v>
      </c>
      <c r="AC15" s="153" t="s">
        <v>1666</v>
      </c>
      <c r="AD15" s="158">
        <v>236</v>
      </c>
      <c r="AE15" s="168"/>
    </row>
    <row r="16" spans="1:31" s="79" customFormat="1" ht="80.099999999999994" customHeight="1" x14ac:dyDescent="0.3">
      <c r="A16" s="79">
        <v>6</v>
      </c>
      <c r="B16" s="80" t="s">
        <v>1163</v>
      </c>
      <c r="C16" s="76" t="s">
        <v>1164</v>
      </c>
      <c r="D16" s="76" t="s">
        <v>1165</v>
      </c>
      <c r="E16" s="77" t="s">
        <v>1166</v>
      </c>
      <c r="F16" s="78" t="s">
        <v>33</v>
      </c>
      <c r="G16" s="76" t="s">
        <v>34</v>
      </c>
      <c r="H16" s="76" t="s">
        <v>35</v>
      </c>
      <c r="I16" s="78" t="s">
        <v>1167</v>
      </c>
      <c r="J16" s="78" t="s">
        <v>1168</v>
      </c>
      <c r="K16" s="78"/>
      <c r="L16" s="81" t="s">
        <v>1169</v>
      </c>
      <c r="M16" s="81" t="s">
        <v>1170</v>
      </c>
      <c r="N16" s="81" t="s">
        <v>1171</v>
      </c>
      <c r="O16" s="72">
        <v>3500000</v>
      </c>
      <c r="P16" s="71" t="s">
        <v>258</v>
      </c>
      <c r="Q16" s="71" t="s">
        <v>42</v>
      </c>
      <c r="R16" s="72">
        <v>500000</v>
      </c>
      <c r="S16" s="106" t="s">
        <v>1688</v>
      </c>
      <c r="T16" s="85">
        <v>200</v>
      </c>
      <c r="U16" s="92">
        <v>170</v>
      </c>
      <c r="V16" s="83">
        <v>100</v>
      </c>
      <c r="W16" s="83">
        <f t="shared" si="0"/>
        <v>470</v>
      </c>
      <c r="X16" s="162">
        <v>500000</v>
      </c>
      <c r="Y16" s="72">
        <v>0</v>
      </c>
      <c r="Z16" s="72">
        <v>500000</v>
      </c>
      <c r="AA16" s="72">
        <v>0</v>
      </c>
      <c r="AB16" s="152" t="s">
        <v>1662</v>
      </c>
      <c r="AC16" s="153" t="s">
        <v>1661</v>
      </c>
      <c r="AD16" s="158">
        <v>251</v>
      </c>
      <c r="AE16" s="168"/>
    </row>
    <row r="17" spans="1:31" s="79" customFormat="1" ht="80.099999999999994" customHeight="1" x14ac:dyDescent="0.3">
      <c r="A17" s="79">
        <v>7</v>
      </c>
      <c r="B17" s="80" t="s">
        <v>1340</v>
      </c>
      <c r="C17" s="76" t="s">
        <v>1341</v>
      </c>
      <c r="D17" s="76" t="s">
        <v>1342</v>
      </c>
      <c r="E17" s="77" t="s">
        <v>1343</v>
      </c>
      <c r="F17" s="78" t="s">
        <v>1344</v>
      </c>
      <c r="G17" s="76" t="s">
        <v>120</v>
      </c>
      <c r="H17" s="76" t="s">
        <v>35</v>
      </c>
      <c r="I17" s="78" t="s">
        <v>1345</v>
      </c>
      <c r="J17" s="78" t="s">
        <v>1346</v>
      </c>
      <c r="K17" s="78"/>
      <c r="L17" s="81" t="s">
        <v>1347</v>
      </c>
      <c r="M17" s="81" t="s">
        <v>1348</v>
      </c>
      <c r="N17" s="81" t="s">
        <v>1349</v>
      </c>
      <c r="O17" s="72">
        <v>978158</v>
      </c>
      <c r="P17" s="71" t="s">
        <v>41</v>
      </c>
      <c r="Q17" s="71" t="s">
        <v>42</v>
      </c>
      <c r="R17" s="72">
        <v>489000</v>
      </c>
      <c r="S17" s="106" t="s">
        <v>1688</v>
      </c>
      <c r="T17" s="85">
        <v>200</v>
      </c>
      <c r="U17" s="92">
        <v>170</v>
      </c>
      <c r="V17" s="83">
        <v>100</v>
      </c>
      <c r="W17" s="83">
        <f t="shared" si="0"/>
        <v>470</v>
      </c>
      <c r="X17" s="162">
        <v>489000</v>
      </c>
      <c r="Y17" s="72">
        <v>0</v>
      </c>
      <c r="Z17" s="72">
        <v>489000</v>
      </c>
      <c r="AA17" s="72">
        <v>0</v>
      </c>
      <c r="AB17" s="152" t="s">
        <v>1662</v>
      </c>
      <c r="AC17" s="153" t="s">
        <v>1661</v>
      </c>
      <c r="AD17" s="158">
        <v>254</v>
      </c>
      <c r="AE17" s="168"/>
    </row>
    <row r="18" spans="1:31" s="79" customFormat="1" ht="80.099999999999994" customHeight="1" x14ac:dyDescent="0.3">
      <c r="A18" s="79">
        <v>8</v>
      </c>
      <c r="B18" s="80" t="s">
        <v>1109</v>
      </c>
      <c r="C18" s="76" t="s">
        <v>1110</v>
      </c>
      <c r="D18" s="76" t="s">
        <v>1111</v>
      </c>
      <c r="E18" s="77" t="s">
        <v>1112</v>
      </c>
      <c r="F18" s="78" t="s">
        <v>635</v>
      </c>
      <c r="G18" s="76" t="s">
        <v>59</v>
      </c>
      <c r="H18" s="76" t="s">
        <v>35</v>
      </c>
      <c r="I18" s="78" t="s">
        <v>1113</v>
      </c>
      <c r="J18" s="78" t="s">
        <v>1114</v>
      </c>
      <c r="K18" s="78"/>
      <c r="L18" s="81" t="s">
        <v>1115</v>
      </c>
      <c r="M18" s="81" t="s">
        <v>1116</v>
      </c>
      <c r="N18" s="81" t="s">
        <v>1117</v>
      </c>
      <c r="O18" s="72">
        <v>600000</v>
      </c>
      <c r="P18" s="71" t="s">
        <v>41</v>
      </c>
      <c r="Q18" s="71" t="s">
        <v>42</v>
      </c>
      <c r="R18" s="72">
        <v>300000</v>
      </c>
      <c r="S18" s="106" t="s">
        <v>1688</v>
      </c>
      <c r="T18" s="85">
        <v>180</v>
      </c>
      <c r="U18" s="92">
        <v>190</v>
      </c>
      <c r="V18" s="83">
        <v>100</v>
      </c>
      <c r="W18" s="83">
        <f t="shared" si="0"/>
        <v>470</v>
      </c>
      <c r="X18" s="162">
        <v>300000</v>
      </c>
      <c r="Y18" s="72">
        <v>0</v>
      </c>
      <c r="Z18" s="72">
        <v>300000</v>
      </c>
      <c r="AA18" s="72">
        <v>0</v>
      </c>
      <c r="AB18" s="152" t="s">
        <v>1663</v>
      </c>
      <c r="AC18" s="153" t="s">
        <v>1661</v>
      </c>
      <c r="AD18" s="158">
        <v>275</v>
      </c>
      <c r="AE18" s="168"/>
    </row>
    <row r="19" spans="1:31" s="79" customFormat="1" ht="80.099999999999994" customHeight="1" x14ac:dyDescent="0.3">
      <c r="A19" s="79">
        <v>9</v>
      </c>
      <c r="B19" s="80" t="s">
        <v>531</v>
      </c>
      <c r="C19" s="76" t="s">
        <v>532</v>
      </c>
      <c r="D19" s="76" t="s">
        <v>533</v>
      </c>
      <c r="E19" s="77" t="s">
        <v>534</v>
      </c>
      <c r="F19" s="78" t="s">
        <v>400</v>
      </c>
      <c r="G19" s="76" t="s">
        <v>48</v>
      </c>
      <c r="H19" s="76" t="s">
        <v>35</v>
      </c>
      <c r="I19" s="78" t="s">
        <v>535</v>
      </c>
      <c r="J19" s="78" t="s">
        <v>536</v>
      </c>
      <c r="K19" s="78"/>
      <c r="L19" s="81" t="s">
        <v>537</v>
      </c>
      <c r="M19" s="81" t="s">
        <v>538</v>
      </c>
      <c r="N19" s="81" t="s">
        <v>539</v>
      </c>
      <c r="O19" s="72">
        <v>1278222</v>
      </c>
      <c r="P19" s="71" t="s">
        <v>41</v>
      </c>
      <c r="Q19" s="71" t="s">
        <v>42</v>
      </c>
      <c r="R19" s="72">
        <v>500000</v>
      </c>
      <c r="S19" s="106" t="s">
        <v>1688</v>
      </c>
      <c r="T19" s="85">
        <v>160</v>
      </c>
      <c r="U19" s="92">
        <v>160</v>
      </c>
      <c r="V19" s="83">
        <v>150</v>
      </c>
      <c r="W19" s="83">
        <f t="shared" si="0"/>
        <v>470</v>
      </c>
      <c r="X19" s="162">
        <v>500000</v>
      </c>
      <c r="Y19" s="72">
        <v>0</v>
      </c>
      <c r="Z19" s="72">
        <v>500000</v>
      </c>
      <c r="AA19" s="72">
        <v>0</v>
      </c>
      <c r="AB19" s="152" t="s">
        <v>1662</v>
      </c>
      <c r="AC19" s="153" t="s">
        <v>1661</v>
      </c>
      <c r="AD19" s="158">
        <v>406</v>
      </c>
      <c r="AE19" s="168"/>
    </row>
    <row r="20" spans="1:31" s="79" customFormat="1" ht="80.099999999999994" customHeight="1" x14ac:dyDescent="0.3">
      <c r="A20" s="79">
        <v>10</v>
      </c>
      <c r="B20" s="80" t="s">
        <v>985</v>
      </c>
      <c r="C20" s="76" t="s">
        <v>986</v>
      </c>
      <c r="D20" s="76" t="s">
        <v>987</v>
      </c>
      <c r="E20" s="77" t="s">
        <v>988</v>
      </c>
      <c r="F20" s="78" t="s">
        <v>515</v>
      </c>
      <c r="G20" s="76" t="s">
        <v>48</v>
      </c>
      <c r="H20" s="76" t="s">
        <v>35</v>
      </c>
      <c r="I20" s="78" t="s">
        <v>989</v>
      </c>
      <c r="J20" s="78" t="s">
        <v>990</v>
      </c>
      <c r="K20" s="78"/>
      <c r="L20" s="81" t="s">
        <v>991</v>
      </c>
      <c r="M20" s="81" t="s">
        <v>992</v>
      </c>
      <c r="N20" s="81" t="s">
        <v>993</v>
      </c>
      <c r="O20" s="72">
        <v>137000</v>
      </c>
      <c r="P20" s="71" t="s">
        <v>41</v>
      </c>
      <c r="Q20" s="71" t="s">
        <v>42</v>
      </c>
      <c r="R20" s="72">
        <v>68500</v>
      </c>
      <c r="S20" s="106" t="s">
        <v>1688</v>
      </c>
      <c r="T20" s="85">
        <v>180</v>
      </c>
      <c r="U20" s="92">
        <v>190</v>
      </c>
      <c r="V20" s="83">
        <v>100</v>
      </c>
      <c r="W20" s="83">
        <f t="shared" si="0"/>
        <v>470</v>
      </c>
      <c r="X20" s="162">
        <v>68500</v>
      </c>
      <c r="Y20" s="72">
        <v>0</v>
      </c>
      <c r="Z20" s="72">
        <v>68500</v>
      </c>
      <c r="AA20" s="72">
        <v>0</v>
      </c>
      <c r="AB20" s="152" t="s">
        <v>1663</v>
      </c>
      <c r="AC20" s="153" t="s">
        <v>1661</v>
      </c>
      <c r="AD20" s="158">
        <v>434</v>
      </c>
      <c r="AE20" s="168"/>
    </row>
    <row r="21" spans="1:31" s="79" customFormat="1" ht="80.099999999999994" customHeight="1" x14ac:dyDescent="0.3">
      <c r="A21" s="79">
        <v>11</v>
      </c>
      <c r="B21" s="80" t="s">
        <v>1061</v>
      </c>
      <c r="C21" s="76" t="s">
        <v>1062</v>
      </c>
      <c r="D21" s="76" t="s">
        <v>1063</v>
      </c>
      <c r="E21" s="77" t="s">
        <v>1064</v>
      </c>
      <c r="F21" s="78" t="s">
        <v>1008</v>
      </c>
      <c r="G21" s="76" t="s">
        <v>48</v>
      </c>
      <c r="H21" s="76" t="s">
        <v>35</v>
      </c>
      <c r="I21" s="78" t="s">
        <v>1065</v>
      </c>
      <c r="J21" s="78" t="s">
        <v>1066</v>
      </c>
      <c r="K21" s="78"/>
      <c r="L21" s="81" t="s">
        <v>1067</v>
      </c>
      <c r="M21" s="81" t="s">
        <v>1068</v>
      </c>
      <c r="N21" s="81" t="s">
        <v>1069</v>
      </c>
      <c r="O21" s="72">
        <v>2225189</v>
      </c>
      <c r="P21" s="71" t="s">
        <v>137</v>
      </c>
      <c r="Q21" s="71" t="s">
        <v>42</v>
      </c>
      <c r="R21" s="72">
        <v>500000</v>
      </c>
      <c r="S21" s="106" t="s">
        <v>1688</v>
      </c>
      <c r="T21" s="85">
        <v>160</v>
      </c>
      <c r="U21" s="92">
        <v>160</v>
      </c>
      <c r="V21" s="83">
        <v>150</v>
      </c>
      <c r="W21" s="83">
        <f t="shared" si="0"/>
        <v>470</v>
      </c>
      <c r="X21" s="162">
        <v>500000</v>
      </c>
      <c r="Y21" s="72">
        <v>0</v>
      </c>
      <c r="Z21" s="72">
        <v>500000</v>
      </c>
      <c r="AA21" s="72">
        <v>0</v>
      </c>
      <c r="AB21" s="152" t="s">
        <v>1663</v>
      </c>
      <c r="AC21" s="153" t="s">
        <v>1661</v>
      </c>
      <c r="AD21" s="158">
        <v>878</v>
      </c>
      <c r="AE21" s="168"/>
    </row>
    <row r="22" spans="1:31" s="79" customFormat="1" ht="80.099999999999994" customHeight="1" x14ac:dyDescent="0.3">
      <c r="A22" s="79">
        <v>12</v>
      </c>
      <c r="B22" s="80" t="s">
        <v>344</v>
      </c>
      <c r="C22" s="76" t="s">
        <v>330</v>
      </c>
      <c r="D22" s="76" t="s">
        <v>331</v>
      </c>
      <c r="E22" s="77" t="s">
        <v>332</v>
      </c>
      <c r="F22" s="78" t="s">
        <v>333</v>
      </c>
      <c r="G22" s="76" t="s">
        <v>34</v>
      </c>
      <c r="H22" s="76" t="s">
        <v>35</v>
      </c>
      <c r="I22" s="78" t="s">
        <v>334</v>
      </c>
      <c r="J22" s="78" t="s">
        <v>335</v>
      </c>
      <c r="K22" s="78"/>
      <c r="L22" s="81" t="s">
        <v>345</v>
      </c>
      <c r="M22" s="81" t="s">
        <v>346</v>
      </c>
      <c r="N22" s="81" t="s">
        <v>347</v>
      </c>
      <c r="O22" s="72">
        <v>810336</v>
      </c>
      <c r="P22" s="71" t="s">
        <v>258</v>
      </c>
      <c r="Q22" s="71" t="s">
        <v>42</v>
      </c>
      <c r="R22" s="72">
        <v>405168</v>
      </c>
      <c r="S22" s="106" t="s">
        <v>1688</v>
      </c>
      <c r="T22" s="85">
        <v>200</v>
      </c>
      <c r="U22" s="92">
        <v>160</v>
      </c>
      <c r="V22" s="83">
        <v>100</v>
      </c>
      <c r="W22" s="83">
        <f t="shared" si="0"/>
        <v>460</v>
      </c>
      <c r="X22" s="162">
        <v>405168</v>
      </c>
      <c r="Y22" s="72">
        <v>0</v>
      </c>
      <c r="Z22" s="72">
        <v>405168</v>
      </c>
      <c r="AA22" s="72">
        <v>0</v>
      </c>
      <c r="AB22" s="152" t="s">
        <v>1663</v>
      </c>
      <c r="AC22" s="153" t="s">
        <v>1661</v>
      </c>
      <c r="AD22" s="158">
        <v>42</v>
      </c>
      <c r="AE22" s="168"/>
    </row>
    <row r="23" spans="1:31" s="79" customFormat="1" ht="80.099999999999994" customHeight="1" x14ac:dyDescent="0.3">
      <c r="A23" s="79">
        <v>13</v>
      </c>
      <c r="B23" s="80" t="s">
        <v>1181</v>
      </c>
      <c r="C23" s="76" t="s">
        <v>1182</v>
      </c>
      <c r="D23" s="76" t="s">
        <v>1183</v>
      </c>
      <c r="E23" s="77" t="s">
        <v>1184</v>
      </c>
      <c r="F23" s="78" t="s">
        <v>192</v>
      </c>
      <c r="G23" s="76" t="s">
        <v>59</v>
      </c>
      <c r="H23" s="76" t="s">
        <v>35</v>
      </c>
      <c r="I23" s="78" t="s">
        <v>1185</v>
      </c>
      <c r="J23" s="78" t="s">
        <v>1186</v>
      </c>
      <c r="K23" s="78"/>
      <c r="L23" s="81" t="s">
        <v>1187</v>
      </c>
      <c r="M23" s="81" t="s">
        <v>1188</v>
      </c>
      <c r="N23" s="81" t="s">
        <v>1682</v>
      </c>
      <c r="O23" s="72">
        <v>1000000</v>
      </c>
      <c r="P23" s="71" t="s">
        <v>41</v>
      </c>
      <c r="Q23" s="71" t="s">
        <v>42</v>
      </c>
      <c r="R23" s="72">
        <v>500000</v>
      </c>
      <c r="S23" s="106" t="s">
        <v>1688</v>
      </c>
      <c r="T23" s="85">
        <v>200</v>
      </c>
      <c r="U23" s="92">
        <v>160</v>
      </c>
      <c r="V23" s="83">
        <v>100</v>
      </c>
      <c r="W23" s="83">
        <f t="shared" si="0"/>
        <v>460</v>
      </c>
      <c r="X23" s="162">
        <v>500000</v>
      </c>
      <c r="Y23" s="72">
        <v>0</v>
      </c>
      <c r="Z23" s="72">
        <v>500000</v>
      </c>
      <c r="AA23" s="72">
        <v>0</v>
      </c>
      <c r="AB23" s="152" t="s">
        <v>1662</v>
      </c>
      <c r="AC23" s="153" t="s">
        <v>1661</v>
      </c>
      <c r="AD23" s="158">
        <v>204</v>
      </c>
      <c r="AE23" s="168"/>
    </row>
    <row r="24" spans="1:31" s="79" customFormat="1" ht="80.099999999999994" customHeight="1" x14ac:dyDescent="0.3">
      <c r="A24" s="79">
        <v>14</v>
      </c>
      <c r="B24" s="80" t="s">
        <v>188</v>
      </c>
      <c r="C24" s="76" t="s">
        <v>189</v>
      </c>
      <c r="D24" s="76" t="s">
        <v>190</v>
      </c>
      <c r="E24" s="77" t="s">
        <v>191</v>
      </c>
      <c r="F24" s="78" t="s">
        <v>192</v>
      </c>
      <c r="G24" s="76" t="s">
        <v>59</v>
      </c>
      <c r="H24" s="76" t="s">
        <v>35</v>
      </c>
      <c r="I24" s="78" t="s">
        <v>193</v>
      </c>
      <c r="J24" s="78" t="s">
        <v>194</v>
      </c>
      <c r="K24" s="78"/>
      <c r="L24" s="81" t="s">
        <v>195</v>
      </c>
      <c r="M24" s="81" t="s">
        <v>196</v>
      </c>
      <c r="N24" s="81" t="s">
        <v>197</v>
      </c>
      <c r="O24" s="72">
        <v>1069873</v>
      </c>
      <c r="P24" s="71" t="s">
        <v>198</v>
      </c>
      <c r="Q24" s="71" t="s">
        <v>199</v>
      </c>
      <c r="R24" s="72">
        <v>500000</v>
      </c>
      <c r="S24" s="106" t="s">
        <v>1688</v>
      </c>
      <c r="T24" s="85">
        <v>150</v>
      </c>
      <c r="U24" s="92">
        <v>160</v>
      </c>
      <c r="V24" s="83">
        <v>150</v>
      </c>
      <c r="W24" s="83">
        <f t="shared" si="0"/>
        <v>460</v>
      </c>
      <c r="X24" s="162">
        <v>500000</v>
      </c>
      <c r="Y24" s="72">
        <v>0</v>
      </c>
      <c r="Z24" s="72">
        <v>500000</v>
      </c>
      <c r="AA24" s="72">
        <v>0</v>
      </c>
      <c r="AB24" s="152" t="s">
        <v>1663</v>
      </c>
      <c r="AC24" s="153" t="s">
        <v>1661</v>
      </c>
      <c r="AD24" s="158">
        <v>277</v>
      </c>
      <c r="AE24" s="168"/>
    </row>
    <row r="25" spans="1:31" s="79" customFormat="1" ht="80.099999999999994" customHeight="1" x14ac:dyDescent="0.3">
      <c r="A25" s="79">
        <v>15</v>
      </c>
      <c r="B25" s="80" t="s">
        <v>583</v>
      </c>
      <c r="C25" s="76" t="s">
        <v>584</v>
      </c>
      <c r="D25" s="76" t="s">
        <v>585</v>
      </c>
      <c r="E25" s="77" t="s">
        <v>586</v>
      </c>
      <c r="F25" s="78" t="s">
        <v>33</v>
      </c>
      <c r="G25" s="76" t="s">
        <v>34</v>
      </c>
      <c r="H25" s="76" t="s">
        <v>35</v>
      </c>
      <c r="I25" s="78" t="s">
        <v>587</v>
      </c>
      <c r="J25" s="78" t="s">
        <v>588</v>
      </c>
      <c r="K25" s="78"/>
      <c r="L25" s="81" t="s">
        <v>589</v>
      </c>
      <c r="M25" s="81" t="s">
        <v>590</v>
      </c>
      <c r="N25" s="81" t="s">
        <v>591</v>
      </c>
      <c r="O25" s="72">
        <v>1439973</v>
      </c>
      <c r="P25" s="71" t="s">
        <v>41</v>
      </c>
      <c r="Q25" s="71" t="s">
        <v>42</v>
      </c>
      <c r="R25" s="72">
        <v>500000</v>
      </c>
      <c r="S25" s="106" t="s">
        <v>1688</v>
      </c>
      <c r="T25" s="85">
        <v>160</v>
      </c>
      <c r="U25" s="92">
        <v>150</v>
      </c>
      <c r="V25" s="83">
        <v>150</v>
      </c>
      <c r="W25" s="83">
        <f t="shared" si="0"/>
        <v>460</v>
      </c>
      <c r="X25" s="162">
        <v>500000</v>
      </c>
      <c r="Y25" s="72">
        <v>0</v>
      </c>
      <c r="Z25" s="72">
        <v>500000</v>
      </c>
      <c r="AA25" s="72">
        <v>0</v>
      </c>
      <c r="AB25" s="152" t="s">
        <v>1662</v>
      </c>
      <c r="AC25" s="153" t="s">
        <v>1661</v>
      </c>
      <c r="AD25" s="158">
        <v>355</v>
      </c>
      <c r="AE25" s="168"/>
    </row>
    <row r="26" spans="1:31" s="79" customFormat="1" ht="80.099999999999994" customHeight="1" x14ac:dyDescent="0.3">
      <c r="A26" s="79">
        <v>16</v>
      </c>
      <c r="B26" s="80" t="s">
        <v>434</v>
      </c>
      <c r="C26" s="76" t="s">
        <v>435</v>
      </c>
      <c r="D26" s="76" t="s">
        <v>436</v>
      </c>
      <c r="E26" s="77" t="s">
        <v>437</v>
      </c>
      <c r="F26" s="78" t="s">
        <v>438</v>
      </c>
      <c r="G26" s="76" t="s">
        <v>48</v>
      </c>
      <c r="H26" s="76" t="s">
        <v>35</v>
      </c>
      <c r="I26" s="78" t="s">
        <v>439</v>
      </c>
      <c r="J26" s="78" t="s">
        <v>440</v>
      </c>
      <c r="K26" s="78"/>
      <c r="L26" s="81" t="s">
        <v>441</v>
      </c>
      <c r="M26" s="81" t="s">
        <v>442</v>
      </c>
      <c r="N26" s="81" t="s">
        <v>443</v>
      </c>
      <c r="O26" s="72">
        <v>1050000</v>
      </c>
      <c r="P26" s="71" t="s">
        <v>137</v>
      </c>
      <c r="Q26" s="71" t="s">
        <v>329</v>
      </c>
      <c r="R26" s="72">
        <v>450000</v>
      </c>
      <c r="S26" s="106" t="s">
        <v>1688</v>
      </c>
      <c r="T26" s="85">
        <v>180</v>
      </c>
      <c r="U26" s="92">
        <v>180</v>
      </c>
      <c r="V26" s="83">
        <v>100</v>
      </c>
      <c r="W26" s="83">
        <f t="shared" si="0"/>
        <v>460</v>
      </c>
      <c r="X26" s="162">
        <v>450000</v>
      </c>
      <c r="Y26" s="72">
        <v>0</v>
      </c>
      <c r="Z26" s="72">
        <v>450000</v>
      </c>
      <c r="AA26" s="72">
        <v>0</v>
      </c>
      <c r="AB26" s="152" t="s">
        <v>1662</v>
      </c>
      <c r="AC26" s="153" t="s">
        <v>1661</v>
      </c>
      <c r="AD26" s="158">
        <v>587</v>
      </c>
      <c r="AE26" s="168"/>
    </row>
    <row r="27" spans="1:31" s="79" customFormat="1" ht="80.099999999999994" customHeight="1" x14ac:dyDescent="0.3">
      <c r="A27" s="79">
        <v>17</v>
      </c>
      <c r="B27" s="80" t="s">
        <v>1256</v>
      </c>
      <c r="C27" s="76" t="s">
        <v>1257</v>
      </c>
      <c r="D27" s="76" t="s">
        <v>1258</v>
      </c>
      <c r="E27" s="77" t="s">
        <v>1259</v>
      </c>
      <c r="F27" s="78" t="s">
        <v>1260</v>
      </c>
      <c r="G27" s="76" t="s">
        <v>59</v>
      </c>
      <c r="H27" s="76" t="s">
        <v>35</v>
      </c>
      <c r="I27" s="78" t="s">
        <v>1261</v>
      </c>
      <c r="J27" s="78" t="s">
        <v>1262</v>
      </c>
      <c r="K27" s="78"/>
      <c r="L27" s="81" t="s">
        <v>1263</v>
      </c>
      <c r="M27" s="81" t="s">
        <v>1264</v>
      </c>
      <c r="N27" s="81" t="s">
        <v>1265</v>
      </c>
      <c r="O27" s="72">
        <v>2085622</v>
      </c>
      <c r="P27" s="71" t="s">
        <v>126</v>
      </c>
      <c r="Q27" s="71" t="s">
        <v>42</v>
      </c>
      <c r="R27" s="72">
        <v>500000</v>
      </c>
      <c r="S27" s="106" t="s">
        <v>1688</v>
      </c>
      <c r="T27" s="85">
        <v>120</v>
      </c>
      <c r="U27" s="92">
        <v>190</v>
      </c>
      <c r="V27" s="83">
        <v>150</v>
      </c>
      <c r="W27" s="83">
        <f t="shared" si="0"/>
        <v>460</v>
      </c>
      <c r="X27" s="162">
        <v>500000</v>
      </c>
      <c r="Y27" s="72">
        <v>0</v>
      </c>
      <c r="Z27" s="72">
        <v>500000</v>
      </c>
      <c r="AA27" s="72">
        <v>0</v>
      </c>
      <c r="AB27" s="152" t="s">
        <v>1662</v>
      </c>
      <c r="AC27" s="153" t="s">
        <v>1661</v>
      </c>
      <c r="AD27" s="158">
        <v>1282</v>
      </c>
      <c r="AE27" s="168"/>
    </row>
    <row r="28" spans="1:31" s="79" customFormat="1" ht="80.099999999999994" customHeight="1" x14ac:dyDescent="0.3">
      <c r="A28" s="79">
        <v>18</v>
      </c>
      <c r="B28" s="80" t="s">
        <v>573</v>
      </c>
      <c r="C28" s="76" t="s">
        <v>574</v>
      </c>
      <c r="D28" s="76" t="s">
        <v>575</v>
      </c>
      <c r="E28" s="77" t="s">
        <v>576</v>
      </c>
      <c r="F28" s="78" t="s">
        <v>577</v>
      </c>
      <c r="G28" s="76" t="s">
        <v>48</v>
      </c>
      <c r="H28" s="76" t="s">
        <v>35</v>
      </c>
      <c r="I28" s="78" t="s">
        <v>578</v>
      </c>
      <c r="J28" s="78" t="s">
        <v>579</v>
      </c>
      <c r="K28" s="78"/>
      <c r="L28" s="81" t="s">
        <v>580</v>
      </c>
      <c r="M28" s="81" t="s">
        <v>581</v>
      </c>
      <c r="N28" s="81" t="s">
        <v>582</v>
      </c>
      <c r="O28" s="72">
        <v>1100000</v>
      </c>
      <c r="P28" s="71" t="s">
        <v>41</v>
      </c>
      <c r="Q28" s="71" t="s">
        <v>42</v>
      </c>
      <c r="R28" s="72">
        <v>500000</v>
      </c>
      <c r="S28" s="106" t="s">
        <v>1688</v>
      </c>
      <c r="T28" s="85">
        <v>180</v>
      </c>
      <c r="U28" s="92">
        <v>120</v>
      </c>
      <c r="V28" s="83">
        <v>150</v>
      </c>
      <c r="W28" s="83">
        <f t="shared" si="0"/>
        <v>450</v>
      </c>
      <c r="X28" s="162">
        <v>500000</v>
      </c>
      <c r="Y28" s="72">
        <v>0</v>
      </c>
      <c r="Z28" s="72">
        <v>500000</v>
      </c>
      <c r="AA28" s="72">
        <v>0</v>
      </c>
      <c r="AB28" s="152" t="s">
        <v>1662</v>
      </c>
      <c r="AC28" s="153" t="s">
        <v>1661</v>
      </c>
      <c r="AD28" s="158">
        <v>150</v>
      </c>
      <c r="AE28" s="168"/>
    </row>
    <row r="29" spans="1:31" s="79" customFormat="1" ht="80.099999999999994" customHeight="1" x14ac:dyDescent="0.3">
      <c r="A29" s="79">
        <v>19</v>
      </c>
      <c r="B29" s="80" t="s">
        <v>492</v>
      </c>
      <c r="C29" s="76" t="s">
        <v>493</v>
      </c>
      <c r="D29" s="76" t="s">
        <v>494</v>
      </c>
      <c r="E29" s="77" t="s">
        <v>495</v>
      </c>
      <c r="F29" s="78" t="s">
        <v>496</v>
      </c>
      <c r="G29" s="76" t="s">
        <v>59</v>
      </c>
      <c r="H29" s="76" t="s">
        <v>35</v>
      </c>
      <c r="I29" s="78" t="s">
        <v>497</v>
      </c>
      <c r="J29" s="78" t="s">
        <v>498</v>
      </c>
      <c r="K29" s="78"/>
      <c r="L29" s="81" t="s">
        <v>499</v>
      </c>
      <c r="M29" s="81" t="s">
        <v>500</v>
      </c>
      <c r="N29" s="81" t="s">
        <v>501</v>
      </c>
      <c r="O29" s="72">
        <v>1951489</v>
      </c>
      <c r="P29" s="71" t="s">
        <v>41</v>
      </c>
      <c r="Q29" s="71" t="s">
        <v>42</v>
      </c>
      <c r="R29" s="72">
        <v>500000</v>
      </c>
      <c r="S29" s="106" t="s">
        <v>1688</v>
      </c>
      <c r="T29" s="85">
        <v>150</v>
      </c>
      <c r="U29" s="92">
        <v>200</v>
      </c>
      <c r="V29" s="83">
        <v>100</v>
      </c>
      <c r="W29" s="83">
        <f t="shared" si="0"/>
        <v>450</v>
      </c>
      <c r="X29" s="162">
        <v>500000</v>
      </c>
      <c r="Y29" s="72">
        <v>0</v>
      </c>
      <c r="Z29" s="72">
        <v>500000</v>
      </c>
      <c r="AA29" s="72">
        <v>0</v>
      </c>
      <c r="AB29" s="152" t="s">
        <v>1662</v>
      </c>
      <c r="AC29" s="153" t="s">
        <v>1661</v>
      </c>
      <c r="AD29" s="158">
        <v>204</v>
      </c>
      <c r="AE29" s="168"/>
    </row>
    <row r="30" spans="1:31" s="79" customFormat="1" ht="80.099999999999994" customHeight="1" x14ac:dyDescent="0.3">
      <c r="A30" s="79">
        <v>20</v>
      </c>
      <c r="B30" s="80" t="s">
        <v>65</v>
      </c>
      <c r="C30" s="76" t="s">
        <v>66</v>
      </c>
      <c r="D30" s="76" t="s">
        <v>67</v>
      </c>
      <c r="E30" s="77" t="s">
        <v>68</v>
      </c>
      <c r="F30" s="78" t="s">
        <v>69</v>
      </c>
      <c r="G30" s="76" t="s">
        <v>34</v>
      </c>
      <c r="H30" s="76" t="s">
        <v>35</v>
      </c>
      <c r="I30" s="78" t="s">
        <v>70</v>
      </c>
      <c r="J30" s="78" t="s">
        <v>71</v>
      </c>
      <c r="K30" s="78"/>
      <c r="L30" s="81" t="s">
        <v>72</v>
      </c>
      <c r="M30" s="81" t="s">
        <v>73</v>
      </c>
      <c r="N30" s="81" t="s">
        <v>74</v>
      </c>
      <c r="O30" s="72">
        <v>6625657.5</v>
      </c>
      <c r="P30" s="71" t="s">
        <v>41</v>
      </c>
      <c r="Q30" s="71" t="s">
        <v>42</v>
      </c>
      <c r="R30" s="72">
        <v>500000</v>
      </c>
      <c r="S30" s="106" t="s">
        <v>1688</v>
      </c>
      <c r="T30" s="85">
        <v>180</v>
      </c>
      <c r="U30" s="92">
        <v>170</v>
      </c>
      <c r="V30" s="83">
        <v>100</v>
      </c>
      <c r="W30" s="83">
        <f t="shared" si="0"/>
        <v>450</v>
      </c>
      <c r="X30" s="162">
        <v>500000</v>
      </c>
      <c r="Y30" s="72">
        <v>0</v>
      </c>
      <c r="Z30" s="72">
        <v>500000</v>
      </c>
      <c r="AA30" s="72">
        <v>0</v>
      </c>
      <c r="AB30" s="152" t="s">
        <v>1662</v>
      </c>
      <c r="AC30" s="153" t="s">
        <v>1661</v>
      </c>
      <c r="AD30" s="158">
        <v>205</v>
      </c>
      <c r="AE30" s="168"/>
    </row>
    <row r="31" spans="1:31" s="79" customFormat="1" ht="80.099999999999994" customHeight="1" x14ac:dyDescent="0.3">
      <c r="A31" s="79">
        <v>21</v>
      </c>
      <c r="B31" s="80" t="s">
        <v>416</v>
      </c>
      <c r="C31" s="76" t="s">
        <v>417</v>
      </c>
      <c r="D31" s="76" t="s">
        <v>418</v>
      </c>
      <c r="E31" s="77" t="s">
        <v>419</v>
      </c>
      <c r="F31" s="78" t="s">
        <v>420</v>
      </c>
      <c r="G31" s="76" t="s">
        <v>34</v>
      </c>
      <c r="H31" s="76" t="s">
        <v>35</v>
      </c>
      <c r="I31" s="78" t="s">
        <v>421</v>
      </c>
      <c r="J31" s="78" t="s">
        <v>422</v>
      </c>
      <c r="K31" s="78"/>
      <c r="L31" s="81" t="s">
        <v>423</v>
      </c>
      <c r="M31" s="81" t="s">
        <v>424</v>
      </c>
      <c r="N31" s="81" t="s">
        <v>425</v>
      </c>
      <c r="O31" s="72">
        <v>1603180</v>
      </c>
      <c r="P31" s="71" t="s">
        <v>41</v>
      </c>
      <c r="Q31" s="71" t="s">
        <v>42</v>
      </c>
      <c r="R31" s="72">
        <v>500000</v>
      </c>
      <c r="S31" s="106" t="s">
        <v>1688</v>
      </c>
      <c r="T31" s="85">
        <v>160</v>
      </c>
      <c r="U31" s="92">
        <v>140</v>
      </c>
      <c r="V31" s="83">
        <v>150</v>
      </c>
      <c r="W31" s="83">
        <f t="shared" si="0"/>
        <v>450</v>
      </c>
      <c r="X31" s="162">
        <v>500000</v>
      </c>
      <c r="Y31" s="72">
        <v>0</v>
      </c>
      <c r="Z31" s="72">
        <v>500000</v>
      </c>
      <c r="AA31" s="72">
        <v>0</v>
      </c>
      <c r="AB31" s="152" t="s">
        <v>1663</v>
      </c>
      <c r="AC31" s="153" t="s">
        <v>1661</v>
      </c>
      <c r="AD31" s="158">
        <v>518</v>
      </c>
      <c r="AE31" s="168"/>
    </row>
    <row r="32" spans="1:31" s="79" customFormat="1" ht="80.099999999999994" customHeight="1" x14ac:dyDescent="0.3">
      <c r="A32" s="79">
        <v>22</v>
      </c>
      <c r="B32" s="80" t="s">
        <v>1369</v>
      </c>
      <c r="C32" s="76" t="s">
        <v>1370</v>
      </c>
      <c r="D32" s="76" t="s">
        <v>1371</v>
      </c>
      <c r="E32" s="77" t="s">
        <v>1372</v>
      </c>
      <c r="F32" s="78" t="s">
        <v>684</v>
      </c>
      <c r="G32" s="76" t="s">
        <v>59</v>
      </c>
      <c r="H32" s="76" t="s">
        <v>35</v>
      </c>
      <c r="I32" s="78" t="s">
        <v>1373</v>
      </c>
      <c r="J32" s="78" t="s">
        <v>1374</v>
      </c>
      <c r="K32" s="78"/>
      <c r="L32" s="81" t="s">
        <v>1375</v>
      </c>
      <c r="M32" s="81" t="s">
        <v>1376</v>
      </c>
      <c r="N32" s="81" t="s">
        <v>1377</v>
      </c>
      <c r="O32" s="72">
        <v>1777000</v>
      </c>
      <c r="P32" s="71" t="s">
        <v>41</v>
      </c>
      <c r="Q32" s="71" t="s">
        <v>42</v>
      </c>
      <c r="R32" s="72">
        <v>500000</v>
      </c>
      <c r="S32" s="106" t="s">
        <v>1688</v>
      </c>
      <c r="T32" s="85">
        <v>200</v>
      </c>
      <c r="U32" s="92">
        <v>140</v>
      </c>
      <c r="V32" s="83">
        <v>100</v>
      </c>
      <c r="W32" s="83">
        <f t="shared" si="0"/>
        <v>440</v>
      </c>
      <c r="X32" s="162">
        <v>500000</v>
      </c>
      <c r="Y32" s="72">
        <v>0</v>
      </c>
      <c r="Z32" s="72">
        <v>500000</v>
      </c>
      <c r="AA32" s="72">
        <v>0</v>
      </c>
      <c r="AB32" s="152" t="s">
        <v>1663</v>
      </c>
      <c r="AC32" s="153" t="s">
        <v>1661</v>
      </c>
      <c r="AD32" s="158">
        <v>67</v>
      </c>
      <c r="AE32" s="168"/>
    </row>
    <row r="33" spans="1:31" s="79" customFormat="1" ht="80.099999999999994" customHeight="1" x14ac:dyDescent="0.3">
      <c r="A33" s="79">
        <v>23</v>
      </c>
      <c r="B33" s="80" t="s">
        <v>1023</v>
      </c>
      <c r="C33" s="76" t="s">
        <v>1024</v>
      </c>
      <c r="D33" s="76" t="s">
        <v>1025</v>
      </c>
      <c r="E33" s="77" t="s">
        <v>1026</v>
      </c>
      <c r="F33" s="78" t="s">
        <v>1027</v>
      </c>
      <c r="G33" s="76" t="s">
        <v>120</v>
      </c>
      <c r="H33" s="76" t="s">
        <v>35</v>
      </c>
      <c r="I33" s="78" t="s">
        <v>1028</v>
      </c>
      <c r="J33" s="78" t="s">
        <v>1029</v>
      </c>
      <c r="K33" s="78"/>
      <c r="L33" s="81" t="s">
        <v>1030</v>
      </c>
      <c r="M33" s="81" t="s">
        <v>1031</v>
      </c>
      <c r="N33" s="81" t="s">
        <v>1680</v>
      </c>
      <c r="O33" s="72">
        <v>1000000</v>
      </c>
      <c r="P33" s="71" t="s">
        <v>41</v>
      </c>
      <c r="Q33" s="71" t="s">
        <v>42</v>
      </c>
      <c r="R33" s="72">
        <v>500000</v>
      </c>
      <c r="S33" s="106" t="s">
        <v>1688</v>
      </c>
      <c r="T33" s="85">
        <v>130</v>
      </c>
      <c r="U33" s="92">
        <v>160</v>
      </c>
      <c r="V33" s="83">
        <v>150</v>
      </c>
      <c r="W33" s="83">
        <f t="shared" si="0"/>
        <v>440</v>
      </c>
      <c r="X33" s="162">
        <v>500000</v>
      </c>
      <c r="Y33" s="72">
        <v>0</v>
      </c>
      <c r="Z33" s="72">
        <v>500000</v>
      </c>
      <c r="AA33" s="72">
        <v>0</v>
      </c>
      <c r="AB33" s="152" t="s">
        <v>1658</v>
      </c>
      <c r="AC33" s="170" t="s">
        <v>1661</v>
      </c>
      <c r="AD33" s="169">
        <v>180</v>
      </c>
      <c r="AE33" s="97"/>
    </row>
    <row r="34" spans="1:31" s="79" customFormat="1" ht="80.099999999999994" customHeight="1" x14ac:dyDescent="0.3">
      <c r="A34" s="79">
        <v>24</v>
      </c>
      <c r="B34" s="80" t="s">
        <v>279</v>
      </c>
      <c r="C34" s="76" t="s">
        <v>280</v>
      </c>
      <c r="D34" s="76" t="s">
        <v>281</v>
      </c>
      <c r="E34" s="77" t="s">
        <v>282</v>
      </c>
      <c r="F34" s="78" t="s">
        <v>283</v>
      </c>
      <c r="G34" s="76" t="s">
        <v>34</v>
      </c>
      <c r="H34" s="76" t="s">
        <v>35</v>
      </c>
      <c r="I34" s="78" t="s">
        <v>284</v>
      </c>
      <c r="J34" s="78" t="s">
        <v>285</v>
      </c>
      <c r="K34" s="78"/>
      <c r="L34" s="81" t="s">
        <v>286</v>
      </c>
      <c r="M34" s="81" t="s">
        <v>287</v>
      </c>
      <c r="N34" s="81" t="s">
        <v>288</v>
      </c>
      <c r="O34" s="72">
        <v>1224759</v>
      </c>
      <c r="P34" s="71" t="s">
        <v>137</v>
      </c>
      <c r="Q34" s="71" t="s">
        <v>199</v>
      </c>
      <c r="R34" s="72">
        <v>500000</v>
      </c>
      <c r="S34" s="106" t="s">
        <v>1688</v>
      </c>
      <c r="T34" s="85">
        <v>200</v>
      </c>
      <c r="U34" s="92">
        <v>140</v>
      </c>
      <c r="V34" s="83">
        <v>100</v>
      </c>
      <c r="W34" s="83">
        <f t="shared" si="0"/>
        <v>440</v>
      </c>
      <c r="X34" s="162">
        <v>500000</v>
      </c>
      <c r="Y34" s="72">
        <v>0</v>
      </c>
      <c r="Z34" s="72">
        <v>500000</v>
      </c>
      <c r="AA34" s="72">
        <v>0</v>
      </c>
      <c r="AB34" s="152" t="s">
        <v>1662</v>
      </c>
      <c r="AC34" s="153" t="s">
        <v>1661</v>
      </c>
      <c r="AD34" s="158">
        <v>190</v>
      </c>
      <c r="AE34" s="168"/>
    </row>
    <row r="35" spans="1:31" s="79" customFormat="1" ht="80.099999999999994" customHeight="1" x14ac:dyDescent="0.3">
      <c r="A35" s="79">
        <v>25</v>
      </c>
      <c r="B35" s="80" t="s">
        <v>1330</v>
      </c>
      <c r="C35" s="76" t="s">
        <v>1331</v>
      </c>
      <c r="D35" s="76" t="s">
        <v>1332</v>
      </c>
      <c r="E35" s="77" t="s">
        <v>1333</v>
      </c>
      <c r="F35" s="78" t="s">
        <v>1334</v>
      </c>
      <c r="G35" s="76" t="s">
        <v>120</v>
      </c>
      <c r="H35" s="76" t="s">
        <v>35</v>
      </c>
      <c r="I35" s="78" t="s">
        <v>1335</v>
      </c>
      <c r="J35" s="78" t="s">
        <v>1336</v>
      </c>
      <c r="K35" s="78"/>
      <c r="L35" s="81" t="s">
        <v>1337</v>
      </c>
      <c r="M35" s="81" t="s">
        <v>1338</v>
      </c>
      <c r="N35" s="81" t="s">
        <v>1339</v>
      </c>
      <c r="O35" s="72">
        <v>1050000</v>
      </c>
      <c r="P35" s="71" t="s">
        <v>41</v>
      </c>
      <c r="Q35" s="71" t="s">
        <v>42</v>
      </c>
      <c r="R35" s="72">
        <v>500000</v>
      </c>
      <c r="S35" s="106" t="s">
        <v>1688</v>
      </c>
      <c r="T35" s="85">
        <v>180</v>
      </c>
      <c r="U35" s="92">
        <v>160</v>
      </c>
      <c r="V35" s="83">
        <v>100</v>
      </c>
      <c r="W35" s="83">
        <f t="shared" si="0"/>
        <v>440</v>
      </c>
      <c r="X35" s="162">
        <v>500000</v>
      </c>
      <c r="Y35" s="72">
        <v>0</v>
      </c>
      <c r="Z35" s="72">
        <v>500000</v>
      </c>
      <c r="AA35" s="72">
        <v>0</v>
      </c>
      <c r="AB35" s="152" t="s">
        <v>1662</v>
      </c>
      <c r="AC35" s="153" t="s">
        <v>1666</v>
      </c>
      <c r="AD35" s="158">
        <v>265</v>
      </c>
      <c r="AE35" s="168"/>
    </row>
    <row r="36" spans="1:31" s="79" customFormat="1" ht="80.099999999999994" customHeight="1" x14ac:dyDescent="0.3">
      <c r="A36" s="79">
        <v>26</v>
      </c>
      <c r="B36" s="80" t="s">
        <v>115</v>
      </c>
      <c r="C36" s="76" t="s">
        <v>116</v>
      </c>
      <c r="D36" s="76" t="s">
        <v>117</v>
      </c>
      <c r="E36" s="77" t="s">
        <v>118</v>
      </c>
      <c r="F36" s="78" t="s">
        <v>119</v>
      </c>
      <c r="G36" s="76" t="s">
        <v>120</v>
      </c>
      <c r="H36" s="76" t="s">
        <v>35</v>
      </c>
      <c r="I36" s="78" t="s">
        <v>121</v>
      </c>
      <c r="J36" s="78" t="s">
        <v>122</v>
      </c>
      <c r="K36" s="78"/>
      <c r="L36" s="81" t="s">
        <v>123</v>
      </c>
      <c r="M36" s="81" t="s">
        <v>124</v>
      </c>
      <c r="N36" s="81" t="s">
        <v>125</v>
      </c>
      <c r="O36" s="72">
        <v>4000000</v>
      </c>
      <c r="P36" s="71" t="s">
        <v>126</v>
      </c>
      <c r="Q36" s="71" t="s">
        <v>127</v>
      </c>
      <c r="R36" s="72">
        <v>500000</v>
      </c>
      <c r="S36" s="106" t="s">
        <v>1688</v>
      </c>
      <c r="T36" s="85">
        <v>180</v>
      </c>
      <c r="U36" s="92">
        <v>160</v>
      </c>
      <c r="V36" s="83">
        <v>100</v>
      </c>
      <c r="W36" s="83">
        <f t="shared" si="0"/>
        <v>440</v>
      </c>
      <c r="X36" s="162">
        <v>500000</v>
      </c>
      <c r="Y36" s="72">
        <v>0</v>
      </c>
      <c r="Z36" s="72">
        <v>500000</v>
      </c>
      <c r="AA36" s="72">
        <v>0</v>
      </c>
      <c r="AB36" s="152" t="s">
        <v>1662</v>
      </c>
      <c r="AC36" s="153" t="s">
        <v>1661</v>
      </c>
      <c r="AD36" s="158">
        <v>280</v>
      </c>
      <c r="AE36" s="168"/>
    </row>
    <row r="37" spans="1:31" s="79" customFormat="1" ht="80.099999999999994" customHeight="1" x14ac:dyDescent="0.3">
      <c r="A37" s="79">
        <v>27</v>
      </c>
      <c r="B37" s="80" t="s">
        <v>1051</v>
      </c>
      <c r="C37" s="76" t="s">
        <v>1052</v>
      </c>
      <c r="D37" s="76" t="s">
        <v>1053</v>
      </c>
      <c r="E37" s="77" t="s">
        <v>1054</v>
      </c>
      <c r="F37" s="78" t="s">
        <v>1055</v>
      </c>
      <c r="G37" s="76" t="s">
        <v>59</v>
      </c>
      <c r="H37" s="76" t="s">
        <v>35</v>
      </c>
      <c r="I37" s="78" t="s">
        <v>1056</v>
      </c>
      <c r="J37" s="78" t="s">
        <v>1057</v>
      </c>
      <c r="K37" s="78"/>
      <c r="L37" s="81" t="s">
        <v>1058</v>
      </c>
      <c r="M37" s="81" t="s">
        <v>1059</v>
      </c>
      <c r="N37" s="81" t="s">
        <v>1060</v>
      </c>
      <c r="O37" s="72">
        <v>834866</v>
      </c>
      <c r="P37" s="71" t="s">
        <v>41</v>
      </c>
      <c r="Q37" s="71" t="s">
        <v>42</v>
      </c>
      <c r="R37" s="72">
        <v>417433</v>
      </c>
      <c r="S37" s="106" t="s">
        <v>1688</v>
      </c>
      <c r="T37" s="85">
        <v>200</v>
      </c>
      <c r="U37" s="92">
        <v>140</v>
      </c>
      <c r="V37" s="83">
        <v>100</v>
      </c>
      <c r="W37" s="83">
        <f t="shared" si="0"/>
        <v>440</v>
      </c>
      <c r="X37" s="162">
        <v>417433</v>
      </c>
      <c r="Y37" s="72">
        <v>0</v>
      </c>
      <c r="Z37" s="72">
        <v>417433</v>
      </c>
      <c r="AA37" s="72">
        <v>0</v>
      </c>
      <c r="AB37" s="152" t="s">
        <v>1663</v>
      </c>
      <c r="AC37" s="153" t="s">
        <v>1661</v>
      </c>
      <c r="AD37" s="158">
        <v>283</v>
      </c>
      <c r="AE37" s="168"/>
    </row>
    <row r="38" spans="1:31" s="79" customFormat="1" ht="80.099999999999994" customHeight="1" x14ac:dyDescent="0.3">
      <c r="A38" s="79">
        <v>28</v>
      </c>
      <c r="B38" s="80" t="s">
        <v>828</v>
      </c>
      <c r="C38" s="76" t="s">
        <v>829</v>
      </c>
      <c r="D38" s="76" t="s">
        <v>830</v>
      </c>
      <c r="E38" s="77" t="s">
        <v>831</v>
      </c>
      <c r="F38" s="78" t="s">
        <v>466</v>
      </c>
      <c r="G38" s="76" t="s">
        <v>34</v>
      </c>
      <c r="H38" s="76" t="s">
        <v>35</v>
      </c>
      <c r="I38" s="78" t="s">
        <v>832</v>
      </c>
      <c r="J38" s="78" t="s">
        <v>833</v>
      </c>
      <c r="K38" s="78"/>
      <c r="L38" s="81" t="s">
        <v>834</v>
      </c>
      <c r="M38" s="81" t="s">
        <v>835</v>
      </c>
      <c r="N38" s="81" t="s">
        <v>836</v>
      </c>
      <c r="O38" s="72">
        <v>1000000</v>
      </c>
      <c r="P38" s="71" t="s">
        <v>258</v>
      </c>
      <c r="Q38" s="71" t="s">
        <v>42</v>
      </c>
      <c r="R38" s="72">
        <v>500000</v>
      </c>
      <c r="S38" s="106" t="s">
        <v>1688</v>
      </c>
      <c r="T38" s="85">
        <v>160</v>
      </c>
      <c r="U38" s="92">
        <v>180</v>
      </c>
      <c r="V38" s="83">
        <v>100</v>
      </c>
      <c r="W38" s="83">
        <f t="shared" si="0"/>
        <v>440</v>
      </c>
      <c r="X38" s="162">
        <v>500000</v>
      </c>
      <c r="Y38" s="72">
        <v>0</v>
      </c>
      <c r="Z38" s="72">
        <v>500000</v>
      </c>
      <c r="AA38" s="72">
        <v>0</v>
      </c>
      <c r="AB38" s="152" t="s">
        <v>1662</v>
      </c>
      <c r="AC38" s="153" t="s">
        <v>1661</v>
      </c>
      <c r="AD38" s="158">
        <v>512</v>
      </c>
      <c r="AE38" s="168"/>
    </row>
    <row r="39" spans="1:31" s="79" customFormat="1" ht="80.099999999999994" customHeight="1" x14ac:dyDescent="0.3">
      <c r="A39" s="79">
        <v>29</v>
      </c>
      <c r="B39" s="80" t="s">
        <v>621</v>
      </c>
      <c r="C39" s="76" t="s">
        <v>622</v>
      </c>
      <c r="D39" s="76" t="s">
        <v>623</v>
      </c>
      <c r="E39" s="77" t="s">
        <v>624</v>
      </c>
      <c r="F39" s="78" t="s">
        <v>625</v>
      </c>
      <c r="G39" s="76" t="s">
        <v>120</v>
      </c>
      <c r="H39" s="76" t="s">
        <v>35</v>
      </c>
      <c r="I39" s="78" t="s">
        <v>626</v>
      </c>
      <c r="J39" s="78" t="s">
        <v>627</v>
      </c>
      <c r="K39" s="78"/>
      <c r="L39" s="81" t="s">
        <v>628</v>
      </c>
      <c r="M39" s="81" t="s">
        <v>629</v>
      </c>
      <c r="N39" s="81" t="s">
        <v>630</v>
      </c>
      <c r="O39" s="72">
        <v>1101291.8700000001</v>
      </c>
      <c r="P39" s="71" t="s">
        <v>41</v>
      </c>
      <c r="Q39" s="71" t="s">
        <v>42</v>
      </c>
      <c r="R39" s="72">
        <v>500000</v>
      </c>
      <c r="S39" s="106" t="s">
        <v>1688</v>
      </c>
      <c r="T39" s="85">
        <v>180</v>
      </c>
      <c r="U39" s="92">
        <v>160</v>
      </c>
      <c r="V39" s="83">
        <v>100</v>
      </c>
      <c r="W39" s="83">
        <f t="shared" si="0"/>
        <v>440</v>
      </c>
      <c r="X39" s="162">
        <v>500000</v>
      </c>
      <c r="Y39" s="72">
        <v>0</v>
      </c>
      <c r="Z39" s="72">
        <v>500000</v>
      </c>
      <c r="AA39" s="72">
        <v>0</v>
      </c>
      <c r="AB39" s="152" t="s">
        <v>1663</v>
      </c>
      <c r="AC39" s="153" t="s">
        <v>1666</v>
      </c>
      <c r="AD39" s="158">
        <v>560</v>
      </c>
      <c r="AE39" s="168"/>
    </row>
    <row r="40" spans="1:31" s="79" customFormat="1" ht="80.099999999999994" customHeight="1" x14ac:dyDescent="0.3">
      <c r="A40" s="79">
        <v>30</v>
      </c>
      <c r="B40" s="80" t="s">
        <v>680</v>
      </c>
      <c r="C40" s="76" t="s">
        <v>681</v>
      </c>
      <c r="D40" s="76" t="s">
        <v>682</v>
      </c>
      <c r="E40" s="77" t="s">
        <v>683</v>
      </c>
      <c r="F40" s="78" t="s">
        <v>684</v>
      </c>
      <c r="G40" s="76" t="s">
        <v>59</v>
      </c>
      <c r="H40" s="76" t="s">
        <v>35</v>
      </c>
      <c r="I40" s="78" t="s">
        <v>685</v>
      </c>
      <c r="J40" s="78" t="s">
        <v>686</v>
      </c>
      <c r="K40" s="78"/>
      <c r="L40" s="81" t="s">
        <v>687</v>
      </c>
      <c r="M40" s="81" t="s">
        <v>688</v>
      </c>
      <c r="N40" s="81" t="s">
        <v>689</v>
      </c>
      <c r="O40" s="72">
        <v>801000</v>
      </c>
      <c r="P40" s="71" t="s">
        <v>41</v>
      </c>
      <c r="Q40" s="71" t="s">
        <v>42</v>
      </c>
      <c r="R40" s="72">
        <v>400000</v>
      </c>
      <c r="S40" s="106" t="s">
        <v>1688</v>
      </c>
      <c r="T40" s="85">
        <v>180</v>
      </c>
      <c r="U40" s="92">
        <v>150</v>
      </c>
      <c r="V40" s="83">
        <v>100</v>
      </c>
      <c r="W40" s="83">
        <f t="shared" si="0"/>
        <v>430</v>
      </c>
      <c r="X40" s="162">
        <v>400000</v>
      </c>
      <c r="Y40" s="72">
        <v>0</v>
      </c>
      <c r="Z40" s="72">
        <v>400000</v>
      </c>
      <c r="AA40" s="72">
        <v>0</v>
      </c>
      <c r="AB40" s="152" t="s">
        <v>1662</v>
      </c>
      <c r="AC40" s="153" t="s">
        <v>1661</v>
      </c>
      <c r="AD40" s="158">
        <v>157</v>
      </c>
      <c r="AE40" s="168"/>
    </row>
    <row r="41" spans="1:31" s="79" customFormat="1" ht="80.099999999999994" customHeight="1" x14ac:dyDescent="0.3">
      <c r="A41" s="79">
        <v>31</v>
      </c>
      <c r="B41" s="80" t="s">
        <v>549</v>
      </c>
      <c r="C41" s="76" t="s">
        <v>550</v>
      </c>
      <c r="D41" s="76" t="s">
        <v>551</v>
      </c>
      <c r="E41" s="77" t="s">
        <v>552</v>
      </c>
      <c r="F41" s="78" t="s">
        <v>496</v>
      </c>
      <c r="G41" s="76" t="s">
        <v>59</v>
      </c>
      <c r="H41" s="76" t="s">
        <v>35</v>
      </c>
      <c r="I41" s="78" t="s">
        <v>553</v>
      </c>
      <c r="J41" s="78" t="s">
        <v>554</v>
      </c>
      <c r="K41" s="78"/>
      <c r="L41" s="81" t="s">
        <v>555</v>
      </c>
      <c r="M41" s="81" t="s">
        <v>556</v>
      </c>
      <c r="N41" s="81" t="s">
        <v>557</v>
      </c>
      <c r="O41" s="72">
        <v>500000</v>
      </c>
      <c r="P41" s="71" t="s">
        <v>41</v>
      </c>
      <c r="Q41" s="71" t="s">
        <v>42</v>
      </c>
      <c r="R41" s="72">
        <v>250000</v>
      </c>
      <c r="S41" s="106" t="s">
        <v>1688</v>
      </c>
      <c r="T41" s="85">
        <v>180</v>
      </c>
      <c r="U41" s="92">
        <v>150</v>
      </c>
      <c r="V41" s="83">
        <v>100</v>
      </c>
      <c r="W41" s="83">
        <f t="shared" si="0"/>
        <v>430</v>
      </c>
      <c r="X41" s="162">
        <v>250000</v>
      </c>
      <c r="Y41" s="72">
        <v>0</v>
      </c>
      <c r="Z41" s="72">
        <v>250000</v>
      </c>
      <c r="AA41" s="72">
        <v>0</v>
      </c>
      <c r="AB41" s="152" t="s">
        <v>1662</v>
      </c>
      <c r="AC41" s="153" t="s">
        <v>1661</v>
      </c>
      <c r="AD41" s="158">
        <v>283</v>
      </c>
      <c r="AE41" s="168"/>
    </row>
    <row r="42" spans="1:31" s="79" customFormat="1" ht="80.099999999999994" customHeight="1" x14ac:dyDescent="0.3">
      <c r="A42" s="79">
        <v>32</v>
      </c>
      <c r="B42" s="80" t="s">
        <v>299</v>
      </c>
      <c r="C42" s="76" t="s">
        <v>300</v>
      </c>
      <c r="D42" s="76" t="s">
        <v>301</v>
      </c>
      <c r="E42" s="77" t="s">
        <v>302</v>
      </c>
      <c r="F42" s="78" t="s">
        <v>303</v>
      </c>
      <c r="G42" s="76" t="s">
        <v>34</v>
      </c>
      <c r="H42" s="76" t="s">
        <v>35</v>
      </c>
      <c r="I42" s="78" t="s">
        <v>304</v>
      </c>
      <c r="J42" s="78" t="s">
        <v>305</v>
      </c>
      <c r="K42" s="78"/>
      <c r="L42" s="81" t="s">
        <v>306</v>
      </c>
      <c r="M42" s="81" t="s">
        <v>307</v>
      </c>
      <c r="N42" s="81" t="s">
        <v>308</v>
      </c>
      <c r="O42" s="72">
        <v>550000</v>
      </c>
      <c r="P42" s="71" t="s">
        <v>41</v>
      </c>
      <c r="Q42" s="71" t="s">
        <v>42</v>
      </c>
      <c r="R42" s="72">
        <v>275000</v>
      </c>
      <c r="S42" s="106" t="s">
        <v>1688</v>
      </c>
      <c r="T42" s="85">
        <v>160</v>
      </c>
      <c r="U42" s="92">
        <v>170</v>
      </c>
      <c r="V42" s="83">
        <v>100</v>
      </c>
      <c r="W42" s="83">
        <f t="shared" si="0"/>
        <v>430</v>
      </c>
      <c r="X42" s="162">
        <v>275000</v>
      </c>
      <c r="Y42" s="72">
        <v>0</v>
      </c>
      <c r="Z42" s="72">
        <v>275000</v>
      </c>
      <c r="AA42" s="72">
        <v>0</v>
      </c>
      <c r="AB42" s="152" t="s">
        <v>1663</v>
      </c>
      <c r="AC42" s="153" t="s">
        <v>1661</v>
      </c>
      <c r="AD42" s="158">
        <v>338</v>
      </c>
      <c r="AE42" s="168"/>
    </row>
    <row r="43" spans="1:31" s="79" customFormat="1" ht="87.75" customHeight="1" x14ac:dyDescent="0.3">
      <c r="A43" s="79">
        <v>33</v>
      </c>
      <c r="B43" s="80" t="s">
        <v>1032</v>
      </c>
      <c r="C43" s="76" t="s">
        <v>1033</v>
      </c>
      <c r="D43" s="76" t="s">
        <v>1034</v>
      </c>
      <c r="E43" s="77" t="s">
        <v>1035</v>
      </c>
      <c r="F43" s="78" t="s">
        <v>323</v>
      </c>
      <c r="G43" s="76" t="s">
        <v>90</v>
      </c>
      <c r="H43" s="76" t="s">
        <v>35</v>
      </c>
      <c r="I43" s="78" t="s">
        <v>1036</v>
      </c>
      <c r="J43" s="78" t="s">
        <v>1037</v>
      </c>
      <c r="K43" s="78"/>
      <c r="L43" s="81" t="s">
        <v>1038</v>
      </c>
      <c r="M43" s="81" t="s">
        <v>1039</v>
      </c>
      <c r="N43" s="81" t="s">
        <v>1040</v>
      </c>
      <c r="O43" s="72">
        <v>974234</v>
      </c>
      <c r="P43" s="71" t="s">
        <v>41</v>
      </c>
      <c r="Q43" s="71" t="s">
        <v>42</v>
      </c>
      <c r="R43" s="72">
        <v>487117</v>
      </c>
      <c r="S43" s="106" t="s">
        <v>1688</v>
      </c>
      <c r="T43" s="85">
        <v>130</v>
      </c>
      <c r="U43" s="92">
        <v>200</v>
      </c>
      <c r="V43" s="83">
        <v>100</v>
      </c>
      <c r="W43" s="83">
        <f t="shared" ref="W43:W74" si="1">SUM(T43:V43)</f>
        <v>430</v>
      </c>
      <c r="X43" s="162">
        <v>487117</v>
      </c>
      <c r="Y43" s="72">
        <v>0</v>
      </c>
      <c r="Z43" s="72">
        <v>487117</v>
      </c>
      <c r="AA43" s="72">
        <v>0</v>
      </c>
      <c r="AB43" s="152" t="s">
        <v>1663</v>
      </c>
      <c r="AC43" s="153" t="s">
        <v>1661</v>
      </c>
      <c r="AD43" s="158">
        <v>392</v>
      </c>
      <c r="AE43" s="168"/>
    </row>
    <row r="44" spans="1:31" s="79" customFormat="1" ht="80.099999999999994" customHeight="1" x14ac:dyDescent="0.3">
      <c r="A44" s="79">
        <v>34</v>
      </c>
      <c r="B44" s="80" t="s">
        <v>1607</v>
      </c>
      <c r="C44" s="76" t="s">
        <v>1608</v>
      </c>
      <c r="D44" s="76" t="s">
        <v>1609</v>
      </c>
      <c r="E44" s="77" t="s">
        <v>1610</v>
      </c>
      <c r="F44" s="78" t="s">
        <v>1611</v>
      </c>
      <c r="G44" s="76" t="s">
        <v>120</v>
      </c>
      <c r="H44" s="76" t="s">
        <v>35</v>
      </c>
      <c r="I44" s="78" t="s">
        <v>1612</v>
      </c>
      <c r="J44" s="78" t="s">
        <v>1613</v>
      </c>
      <c r="K44" s="78"/>
      <c r="L44" s="81" t="s">
        <v>1614</v>
      </c>
      <c r="M44" s="81" t="s">
        <v>1615</v>
      </c>
      <c r="N44" s="81" t="s">
        <v>1615</v>
      </c>
      <c r="O44" s="72">
        <v>1000922</v>
      </c>
      <c r="P44" s="71" t="s">
        <v>329</v>
      </c>
      <c r="Q44" s="71" t="s">
        <v>127</v>
      </c>
      <c r="R44" s="72">
        <v>500000</v>
      </c>
      <c r="S44" s="106" t="s">
        <v>1688</v>
      </c>
      <c r="T44" s="85">
        <v>130</v>
      </c>
      <c r="U44" s="92">
        <v>200</v>
      </c>
      <c r="V44" s="83">
        <v>100</v>
      </c>
      <c r="W44" s="83">
        <f t="shared" si="1"/>
        <v>430</v>
      </c>
      <c r="X44" s="162">
        <v>500000</v>
      </c>
      <c r="Y44" s="72">
        <v>0</v>
      </c>
      <c r="Z44" s="72">
        <v>500000</v>
      </c>
      <c r="AA44" s="72">
        <v>0</v>
      </c>
      <c r="AB44" s="152" t="s">
        <v>1662</v>
      </c>
      <c r="AC44" s="153" t="s">
        <v>1661</v>
      </c>
      <c r="AD44" s="158">
        <v>534</v>
      </c>
      <c r="AE44" s="168"/>
    </row>
    <row r="45" spans="1:31" s="79" customFormat="1" ht="80.099999999999994" customHeight="1" x14ac:dyDescent="0.3">
      <c r="A45" s="79">
        <v>35</v>
      </c>
      <c r="B45" s="80" t="s">
        <v>641</v>
      </c>
      <c r="C45" s="76" t="s">
        <v>642</v>
      </c>
      <c r="D45" s="76" t="s">
        <v>643</v>
      </c>
      <c r="E45" s="77" t="s">
        <v>644</v>
      </c>
      <c r="F45" s="78" t="s">
        <v>496</v>
      </c>
      <c r="G45" s="76" t="s">
        <v>59</v>
      </c>
      <c r="H45" s="76" t="s">
        <v>35</v>
      </c>
      <c r="I45" s="78" t="s">
        <v>645</v>
      </c>
      <c r="J45" s="78" t="s">
        <v>646</v>
      </c>
      <c r="K45" s="78"/>
      <c r="L45" s="81" t="s">
        <v>647</v>
      </c>
      <c r="M45" s="81" t="s">
        <v>648</v>
      </c>
      <c r="N45" s="81" t="s">
        <v>649</v>
      </c>
      <c r="O45" s="72">
        <v>950000</v>
      </c>
      <c r="P45" s="71" t="s">
        <v>137</v>
      </c>
      <c r="Q45" s="71" t="s">
        <v>42</v>
      </c>
      <c r="R45" s="72">
        <v>450000</v>
      </c>
      <c r="S45" s="106" t="s">
        <v>1688</v>
      </c>
      <c r="T45" s="85">
        <v>130</v>
      </c>
      <c r="U45" s="92">
        <v>200</v>
      </c>
      <c r="V45" s="83">
        <v>100</v>
      </c>
      <c r="W45" s="83">
        <f t="shared" si="1"/>
        <v>430</v>
      </c>
      <c r="X45" s="162">
        <v>450000</v>
      </c>
      <c r="Y45" s="72">
        <v>0</v>
      </c>
      <c r="Z45" s="72">
        <v>450000</v>
      </c>
      <c r="AA45" s="72">
        <v>0</v>
      </c>
      <c r="AB45" s="152" t="s">
        <v>1663</v>
      </c>
      <c r="AC45" s="153" t="s">
        <v>1661</v>
      </c>
      <c r="AD45" s="158">
        <v>556</v>
      </c>
      <c r="AE45" s="168"/>
    </row>
    <row r="46" spans="1:31" s="79" customFormat="1" ht="80.099999999999994" customHeight="1" x14ac:dyDescent="0.3">
      <c r="A46" s="79">
        <v>36</v>
      </c>
      <c r="B46" s="80" t="s">
        <v>1099</v>
      </c>
      <c r="C46" s="76" t="s">
        <v>1100</v>
      </c>
      <c r="D46" s="76" t="s">
        <v>1101</v>
      </c>
      <c r="E46" s="77" t="s">
        <v>1102</v>
      </c>
      <c r="F46" s="78" t="s">
        <v>1103</v>
      </c>
      <c r="G46" s="76" t="s">
        <v>48</v>
      </c>
      <c r="H46" s="76" t="s">
        <v>35</v>
      </c>
      <c r="I46" s="78" t="s">
        <v>1104</v>
      </c>
      <c r="J46" s="78" t="s">
        <v>1105</v>
      </c>
      <c r="K46" s="78"/>
      <c r="L46" s="81" t="s">
        <v>1106</v>
      </c>
      <c r="M46" s="81" t="s">
        <v>1107</v>
      </c>
      <c r="N46" s="81" t="s">
        <v>1108</v>
      </c>
      <c r="O46" s="72">
        <v>1305064</v>
      </c>
      <c r="P46" s="71" t="s">
        <v>41</v>
      </c>
      <c r="Q46" s="71" t="s">
        <v>42</v>
      </c>
      <c r="R46" s="72">
        <v>500000</v>
      </c>
      <c r="S46" s="106" t="s">
        <v>1688</v>
      </c>
      <c r="T46" s="85">
        <v>140</v>
      </c>
      <c r="U46" s="92">
        <v>190</v>
      </c>
      <c r="V46" s="83">
        <v>100</v>
      </c>
      <c r="W46" s="83">
        <f t="shared" si="1"/>
        <v>430</v>
      </c>
      <c r="X46" s="162">
        <v>500000</v>
      </c>
      <c r="Y46" s="72">
        <v>0</v>
      </c>
      <c r="Z46" s="72">
        <v>500000</v>
      </c>
      <c r="AA46" s="72">
        <v>0</v>
      </c>
      <c r="AB46" s="152" t="s">
        <v>1662</v>
      </c>
      <c r="AC46" s="153" t="s">
        <v>1661</v>
      </c>
      <c r="AD46" s="158">
        <v>611</v>
      </c>
      <c r="AE46" s="168"/>
    </row>
    <row r="47" spans="1:31" s="79" customFormat="1" ht="80.099999999999994" customHeight="1" x14ac:dyDescent="0.3">
      <c r="A47" s="79">
        <v>37</v>
      </c>
      <c r="B47" s="80" t="s">
        <v>793</v>
      </c>
      <c r="C47" s="76" t="s">
        <v>794</v>
      </c>
      <c r="D47" s="76" t="s">
        <v>795</v>
      </c>
      <c r="E47" s="77" t="s">
        <v>796</v>
      </c>
      <c r="F47" s="78" t="s">
        <v>33</v>
      </c>
      <c r="G47" s="76" t="s">
        <v>34</v>
      </c>
      <c r="H47" s="76" t="s">
        <v>35</v>
      </c>
      <c r="I47" s="78" t="s">
        <v>797</v>
      </c>
      <c r="J47" s="78" t="s">
        <v>798</v>
      </c>
      <c r="K47" s="78"/>
      <c r="L47" s="81" t="s">
        <v>799</v>
      </c>
      <c r="M47" s="81" t="s">
        <v>800</v>
      </c>
      <c r="N47" s="81" t="s">
        <v>801</v>
      </c>
      <c r="O47" s="72">
        <v>1000000</v>
      </c>
      <c r="P47" s="71" t="s">
        <v>41</v>
      </c>
      <c r="Q47" s="71" t="s">
        <v>42</v>
      </c>
      <c r="R47" s="72">
        <v>500000</v>
      </c>
      <c r="S47" s="106" t="s">
        <v>1688</v>
      </c>
      <c r="T47" s="85">
        <v>110</v>
      </c>
      <c r="U47" s="92">
        <v>170</v>
      </c>
      <c r="V47" s="83">
        <v>150</v>
      </c>
      <c r="W47" s="83">
        <f t="shared" si="1"/>
        <v>430</v>
      </c>
      <c r="X47" s="162">
        <v>500000</v>
      </c>
      <c r="Y47" s="72">
        <v>0</v>
      </c>
      <c r="Z47" s="72">
        <v>500000</v>
      </c>
      <c r="AA47" s="72">
        <v>0</v>
      </c>
      <c r="AB47" s="152" t="s">
        <v>1662</v>
      </c>
      <c r="AC47" s="153" t="s">
        <v>1661</v>
      </c>
      <c r="AD47" s="158">
        <v>659</v>
      </c>
      <c r="AE47" s="168"/>
    </row>
    <row r="48" spans="1:31" s="79" customFormat="1" ht="80.099999999999994" customHeight="1" x14ac:dyDescent="0.3">
      <c r="A48" s="79">
        <v>38</v>
      </c>
      <c r="B48" s="80" t="s">
        <v>96</v>
      </c>
      <c r="C48" s="76" t="s">
        <v>97</v>
      </c>
      <c r="D48" s="76" t="s">
        <v>98</v>
      </c>
      <c r="E48" s="77" t="s">
        <v>99</v>
      </c>
      <c r="F48" s="78" t="s">
        <v>100</v>
      </c>
      <c r="G48" s="76" t="s">
        <v>48</v>
      </c>
      <c r="H48" s="76" t="s">
        <v>35</v>
      </c>
      <c r="I48" s="78" t="s">
        <v>101</v>
      </c>
      <c r="J48" s="78" t="s">
        <v>102</v>
      </c>
      <c r="K48" s="78"/>
      <c r="L48" s="81" t="s">
        <v>103</v>
      </c>
      <c r="M48" s="81" t="s">
        <v>104</v>
      </c>
      <c r="N48" s="81" t="s">
        <v>104</v>
      </c>
      <c r="O48" s="72">
        <v>540000</v>
      </c>
      <c r="P48" s="71" t="s">
        <v>105</v>
      </c>
      <c r="Q48" s="71" t="s">
        <v>42</v>
      </c>
      <c r="R48" s="72">
        <v>270000</v>
      </c>
      <c r="S48" s="106" t="s">
        <v>1688</v>
      </c>
      <c r="T48" s="85">
        <v>160</v>
      </c>
      <c r="U48" s="92">
        <v>170</v>
      </c>
      <c r="V48" s="83">
        <v>100</v>
      </c>
      <c r="W48" s="83">
        <f t="shared" si="1"/>
        <v>430</v>
      </c>
      <c r="X48" s="162">
        <v>270000</v>
      </c>
      <c r="Y48" s="72">
        <v>0</v>
      </c>
      <c r="Z48" s="72">
        <v>270000</v>
      </c>
      <c r="AA48" s="72">
        <v>0</v>
      </c>
      <c r="AB48" s="152" t="s">
        <v>1658</v>
      </c>
      <c r="AC48" s="153" t="s">
        <v>1661</v>
      </c>
      <c r="AD48" s="158">
        <v>773</v>
      </c>
      <c r="AE48" s="168"/>
    </row>
    <row r="49" spans="1:31" s="79" customFormat="1" ht="80.099999999999994" customHeight="1" x14ac:dyDescent="0.3">
      <c r="A49" s="79">
        <v>39</v>
      </c>
      <c r="B49" s="80" t="s">
        <v>1591</v>
      </c>
      <c r="C49" s="76" t="s">
        <v>1592</v>
      </c>
      <c r="D49" s="76" t="s">
        <v>1593</v>
      </c>
      <c r="E49" s="77" t="s">
        <v>1594</v>
      </c>
      <c r="F49" s="78" t="s">
        <v>333</v>
      </c>
      <c r="G49" s="76" t="s">
        <v>90</v>
      </c>
      <c r="H49" s="76" t="s">
        <v>35</v>
      </c>
      <c r="I49" s="78" t="s">
        <v>1595</v>
      </c>
      <c r="J49" s="78" t="s">
        <v>1596</v>
      </c>
      <c r="K49" s="78"/>
      <c r="L49" s="81" t="s">
        <v>1597</v>
      </c>
      <c r="M49" s="81" t="s">
        <v>1598</v>
      </c>
      <c r="N49" s="81" t="s">
        <v>1687</v>
      </c>
      <c r="O49" s="72">
        <v>4374469</v>
      </c>
      <c r="P49" s="71" t="s">
        <v>41</v>
      </c>
      <c r="Q49" s="71" t="s">
        <v>168</v>
      </c>
      <c r="R49" s="72">
        <v>500000</v>
      </c>
      <c r="S49" s="106" t="s">
        <v>1688</v>
      </c>
      <c r="T49" s="85">
        <v>200</v>
      </c>
      <c r="U49" s="92">
        <v>120</v>
      </c>
      <c r="V49" s="83">
        <v>100</v>
      </c>
      <c r="W49" s="83">
        <f t="shared" si="1"/>
        <v>420</v>
      </c>
      <c r="X49" s="162">
        <v>500000</v>
      </c>
      <c r="Y49" s="72">
        <v>0</v>
      </c>
      <c r="Z49" s="72">
        <v>500000</v>
      </c>
      <c r="AA49" s="72">
        <v>0</v>
      </c>
      <c r="AB49" s="152" t="s">
        <v>1662</v>
      </c>
      <c r="AC49" s="153" t="s">
        <v>1661</v>
      </c>
      <c r="AD49" s="158">
        <v>160</v>
      </c>
      <c r="AE49" s="168"/>
    </row>
    <row r="50" spans="1:31" s="79" customFormat="1" ht="80.099999999999994" customHeight="1" x14ac:dyDescent="0.3">
      <c r="A50" s="79">
        <v>40</v>
      </c>
      <c r="B50" s="80" t="s">
        <v>1266</v>
      </c>
      <c r="C50" s="76" t="s">
        <v>1267</v>
      </c>
      <c r="D50" s="76" t="s">
        <v>1268</v>
      </c>
      <c r="E50" s="77" t="s">
        <v>1269</v>
      </c>
      <c r="F50" s="78" t="s">
        <v>998</v>
      </c>
      <c r="G50" s="76" t="s">
        <v>59</v>
      </c>
      <c r="H50" s="76" t="s">
        <v>35</v>
      </c>
      <c r="I50" s="78" t="s">
        <v>1270</v>
      </c>
      <c r="J50" s="78" t="s">
        <v>1271</v>
      </c>
      <c r="K50" s="78"/>
      <c r="L50" s="81" t="s">
        <v>1272</v>
      </c>
      <c r="M50" s="81" t="s">
        <v>1273</v>
      </c>
      <c r="N50" s="81" t="s">
        <v>1274</v>
      </c>
      <c r="O50" s="72">
        <v>300000</v>
      </c>
      <c r="P50" s="71" t="s">
        <v>41</v>
      </c>
      <c r="Q50" s="71" t="s">
        <v>42</v>
      </c>
      <c r="R50" s="72">
        <v>150000</v>
      </c>
      <c r="S50" s="106" t="s">
        <v>1688</v>
      </c>
      <c r="T50" s="85">
        <v>130</v>
      </c>
      <c r="U50" s="92">
        <v>190</v>
      </c>
      <c r="V50" s="83">
        <v>100</v>
      </c>
      <c r="W50" s="83">
        <f t="shared" si="1"/>
        <v>420</v>
      </c>
      <c r="X50" s="162">
        <v>150000</v>
      </c>
      <c r="Y50" s="72">
        <v>0</v>
      </c>
      <c r="Z50" s="72">
        <v>150000</v>
      </c>
      <c r="AA50" s="72">
        <v>0</v>
      </c>
      <c r="AB50" s="152" t="s">
        <v>1662</v>
      </c>
      <c r="AC50" s="153" t="s">
        <v>1661</v>
      </c>
      <c r="AD50" s="158">
        <v>194</v>
      </c>
      <c r="AE50" s="168"/>
    </row>
    <row r="51" spans="1:31" s="79" customFormat="1" ht="80.099999999999994" customHeight="1" x14ac:dyDescent="0.3">
      <c r="A51" s="79">
        <v>41</v>
      </c>
      <c r="B51" s="80" t="s">
        <v>1284</v>
      </c>
      <c r="C51" s="76" t="s">
        <v>1285</v>
      </c>
      <c r="D51" s="76" t="s">
        <v>1286</v>
      </c>
      <c r="E51" s="77" t="s">
        <v>1287</v>
      </c>
      <c r="F51" s="78" t="s">
        <v>1288</v>
      </c>
      <c r="G51" s="76" t="s">
        <v>59</v>
      </c>
      <c r="H51" s="76" t="s">
        <v>35</v>
      </c>
      <c r="I51" s="78" t="s">
        <v>1289</v>
      </c>
      <c r="J51" s="78" t="s">
        <v>1290</v>
      </c>
      <c r="K51" s="78"/>
      <c r="L51" s="81" t="s">
        <v>1291</v>
      </c>
      <c r="M51" s="81" t="s">
        <v>1292</v>
      </c>
      <c r="N51" s="81" t="s">
        <v>1293</v>
      </c>
      <c r="O51" s="72">
        <v>2000000</v>
      </c>
      <c r="P51" s="71" t="s">
        <v>41</v>
      </c>
      <c r="Q51" s="71" t="s">
        <v>42</v>
      </c>
      <c r="R51" s="72">
        <v>500000</v>
      </c>
      <c r="S51" s="106" t="s">
        <v>1688</v>
      </c>
      <c r="T51" s="85">
        <v>180</v>
      </c>
      <c r="U51" s="92">
        <v>140</v>
      </c>
      <c r="V51" s="83">
        <v>100</v>
      </c>
      <c r="W51" s="83">
        <f t="shared" si="1"/>
        <v>420</v>
      </c>
      <c r="X51" s="162">
        <v>500000</v>
      </c>
      <c r="Y51" s="72">
        <v>0</v>
      </c>
      <c r="Z51" s="72">
        <v>500000</v>
      </c>
      <c r="AA51" s="72">
        <v>0</v>
      </c>
      <c r="AB51" s="152" t="s">
        <v>1662</v>
      </c>
      <c r="AC51" s="153" t="s">
        <v>1661</v>
      </c>
      <c r="AD51" s="158">
        <v>238</v>
      </c>
      <c r="AE51" s="168"/>
    </row>
    <row r="52" spans="1:31" s="79" customFormat="1" ht="80.099999999999994" customHeight="1" x14ac:dyDescent="0.3">
      <c r="A52" s="79">
        <v>42</v>
      </c>
      <c r="B52" s="80" t="s">
        <v>874</v>
      </c>
      <c r="C52" s="76" t="s">
        <v>875</v>
      </c>
      <c r="D52" s="76" t="s">
        <v>876</v>
      </c>
      <c r="E52" s="77" t="s">
        <v>877</v>
      </c>
      <c r="F52" s="78" t="s">
        <v>878</v>
      </c>
      <c r="G52" s="76" t="s">
        <v>34</v>
      </c>
      <c r="H52" s="76" t="s">
        <v>35</v>
      </c>
      <c r="I52" s="78" t="s">
        <v>879</v>
      </c>
      <c r="J52" s="78" t="s">
        <v>880</v>
      </c>
      <c r="K52" s="78"/>
      <c r="L52" s="81" t="s">
        <v>881</v>
      </c>
      <c r="M52" s="81" t="s">
        <v>882</v>
      </c>
      <c r="N52" s="81" t="s">
        <v>1675</v>
      </c>
      <c r="O52" s="72">
        <v>1600000</v>
      </c>
      <c r="P52" s="71" t="s">
        <v>41</v>
      </c>
      <c r="Q52" s="71" t="s">
        <v>42</v>
      </c>
      <c r="R52" s="72">
        <v>500000</v>
      </c>
      <c r="S52" s="106" t="s">
        <v>1688</v>
      </c>
      <c r="T52" s="85">
        <v>160</v>
      </c>
      <c r="U52" s="92">
        <v>160</v>
      </c>
      <c r="V52" s="83">
        <v>100</v>
      </c>
      <c r="W52" s="83">
        <f t="shared" si="1"/>
        <v>420</v>
      </c>
      <c r="X52" s="162">
        <v>500000</v>
      </c>
      <c r="Y52" s="72">
        <v>0</v>
      </c>
      <c r="Z52" s="72">
        <v>500000</v>
      </c>
      <c r="AA52" s="72">
        <v>0</v>
      </c>
      <c r="AB52" s="152" t="s">
        <v>1662</v>
      </c>
      <c r="AC52" s="170" t="s">
        <v>1661</v>
      </c>
      <c r="AD52" s="169">
        <v>361</v>
      </c>
      <c r="AE52" s="97"/>
    </row>
    <row r="53" spans="1:31" s="79" customFormat="1" ht="80.099999999999994" customHeight="1" x14ac:dyDescent="0.3">
      <c r="A53" s="79">
        <v>43</v>
      </c>
      <c r="B53" s="80" t="s">
        <v>1554</v>
      </c>
      <c r="C53" s="76" t="s">
        <v>1555</v>
      </c>
      <c r="D53" s="76" t="s">
        <v>1556</v>
      </c>
      <c r="E53" s="77" t="s">
        <v>1557</v>
      </c>
      <c r="F53" s="78" t="s">
        <v>1344</v>
      </c>
      <c r="G53" s="76" t="s">
        <v>120</v>
      </c>
      <c r="H53" s="76" t="s">
        <v>35</v>
      </c>
      <c r="I53" s="78" t="s">
        <v>1558</v>
      </c>
      <c r="J53" s="78" t="s">
        <v>1559</v>
      </c>
      <c r="K53" s="78"/>
      <c r="L53" s="81" t="s">
        <v>1560</v>
      </c>
      <c r="M53" s="81" t="s">
        <v>1561</v>
      </c>
      <c r="N53" s="81" t="s">
        <v>1562</v>
      </c>
      <c r="O53" s="72">
        <v>2000000</v>
      </c>
      <c r="P53" s="71" t="s">
        <v>41</v>
      </c>
      <c r="Q53" s="71" t="s">
        <v>42</v>
      </c>
      <c r="R53" s="72">
        <v>500000</v>
      </c>
      <c r="S53" s="106" t="s">
        <v>1688</v>
      </c>
      <c r="T53" s="85">
        <v>160</v>
      </c>
      <c r="U53" s="92">
        <v>160</v>
      </c>
      <c r="V53" s="83">
        <v>100</v>
      </c>
      <c r="W53" s="83">
        <f t="shared" si="1"/>
        <v>420</v>
      </c>
      <c r="X53" s="162">
        <v>500000</v>
      </c>
      <c r="Y53" s="72">
        <v>0</v>
      </c>
      <c r="Z53" s="72">
        <v>500000</v>
      </c>
      <c r="AA53" s="72">
        <v>0</v>
      </c>
      <c r="AB53" s="152" t="s">
        <v>1662</v>
      </c>
      <c r="AC53" s="153" t="s">
        <v>1661</v>
      </c>
      <c r="AD53" s="158">
        <v>418</v>
      </c>
      <c r="AE53" s="168"/>
    </row>
    <row r="54" spans="1:31" s="79" customFormat="1" ht="80.099999999999994" customHeight="1" x14ac:dyDescent="0.3">
      <c r="A54" s="79">
        <v>44</v>
      </c>
      <c r="B54" s="80" t="s">
        <v>650</v>
      </c>
      <c r="C54" s="76" t="s">
        <v>651</v>
      </c>
      <c r="D54" s="76" t="s">
        <v>652</v>
      </c>
      <c r="E54" s="77" t="s">
        <v>653</v>
      </c>
      <c r="F54" s="78" t="s">
        <v>192</v>
      </c>
      <c r="G54" s="76" t="s">
        <v>59</v>
      </c>
      <c r="H54" s="76" t="s">
        <v>35</v>
      </c>
      <c r="I54" s="78" t="s">
        <v>654</v>
      </c>
      <c r="J54" s="78" t="s">
        <v>655</v>
      </c>
      <c r="K54" s="78"/>
      <c r="L54" s="81" t="s">
        <v>656</v>
      </c>
      <c r="M54" s="81" t="s">
        <v>657</v>
      </c>
      <c r="N54" s="81" t="s">
        <v>658</v>
      </c>
      <c r="O54" s="72">
        <v>308695</v>
      </c>
      <c r="P54" s="71" t="s">
        <v>41</v>
      </c>
      <c r="Q54" s="71" t="s">
        <v>42</v>
      </c>
      <c r="R54" s="72">
        <v>154347</v>
      </c>
      <c r="S54" s="106" t="s">
        <v>1688</v>
      </c>
      <c r="T54" s="85">
        <v>130</v>
      </c>
      <c r="U54" s="92">
        <v>190</v>
      </c>
      <c r="V54" s="83">
        <v>100</v>
      </c>
      <c r="W54" s="83">
        <f t="shared" si="1"/>
        <v>420</v>
      </c>
      <c r="X54" s="162">
        <v>154347</v>
      </c>
      <c r="Y54" s="72">
        <v>0</v>
      </c>
      <c r="Z54" s="72">
        <v>154347</v>
      </c>
      <c r="AA54" s="72">
        <v>0</v>
      </c>
      <c r="AB54" s="152" t="s">
        <v>1663</v>
      </c>
      <c r="AC54" s="153" t="s">
        <v>1661</v>
      </c>
      <c r="AD54" s="158">
        <v>422</v>
      </c>
      <c r="AE54" s="168"/>
    </row>
    <row r="55" spans="1:31" s="79" customFormat="1" ht="80.099999999999994" customHeight="1" x14ac:dyDescent="0.3">
      <c r="A55" s="79">
        <v>45</v>
      </c>
      <c r="B55" s="80" t="s">
        <v>1041</v>
      </c>
      <c r="C55" s="76" t="s">
        <v>1042</v>
      </c>
      <c r="D55" s="76" t="s">
        <v>1043</v>
      </c>
      <c r="E55" s="77" t="s">
        <v>1044</v>
      </c>
      <c r="F55" s="78" t="s">
        <v>1045</v>
      </c>
      <c r="G55" s="76" t="s">
        <v>48</v>
      </c>
      <c r="H55" s="76" t="s">
        <v>35</v>
      </c>
      <c r="I55" s="78" t="s">
        <v>1046</v>
      </c>
      <c r="J55" s="78" t="s">
        <v>1047</v>
      </c>
      <c r="K55" s="78"/>
      <c r="L55" s="81" t="s">
        <v>1048</v>
      </c>
      <c r="M55" s="81" t="s">
        <v>1049</v>
      </c>
      <c r="N55" s="81" t="s">
        <v>1050</v>
      </c>
      <c r="O55" s="72">
        <v>592900</v>
      </c>
      <c r="P55" s="71" t="s">
        <v>41</v>
      </c>
      <c r="Q55" s="71" t="s">
        <v>42</v>
      </c>
      <c r="R55" s="72">
        <v>296000</v>
      </c>
      <c r="S55" s="106" t="s">
        <v>1688</v>
      </c>
      <c r="T55" s="85">
        <v>160</v>
      </c>
      <c r="U55" s="92">
        <v>160</v>
      </c>
      <c r="V55" s="83">
        <v>100</v>
      </c>
      <c r="W55" s="83">
        <f t="shared" si="1"/>
        <v>420</v>
      </c>
      <c r="X55" s="162">
        <v>296000</v>
      </c>
      <c r="Y55" s="72">
        <v>0</v>
      </c>
      <c r="Z55" s="72">
        <v>296000</v>
      </c>
      <c r="AA55" s="72">
        <v>0</v>
      </c>
      <c r="AB55" s="152" t="s">
        <v>1662</v>
      </c>
      <c r="AC55" s="153" t="s">
        <v>1661</v>
      </c>
      <c r="AD55" s="158">
        <v>461</v>
      </c>
      <c r="AE55" s="168"/>
    </row>
    <row r="56" spans="1:31" s="79" customFormat="1" ht="80.099999999999994" customHeight="1" x14ac:dyDescent="0.3">
      <c r="A56" s="79">
        <v>46</v>
      </c>
      <c r="B56" s="80" t="s">
        <v>1312</v>
      </c>
      <c r="C56" s="76" t="s">
        <v>1313</v>
      </c>
      <c r="D56" s="76" t="s">
        <v>1314</v>
      </c>
      <c r="E56" s="77" t="s">
        <v>1315</v>
      </c>
      <c r="F56" s="78" t="s">
        <v>577</v>
      </c>
      <c r="G56" s="76" t="s">
        <v>48</v>
      </c>
      <c r="H56" s="76" t="s">
        <v>35</v>
      </c>
      <c r="I56" s="78" t="s">
        <v>1316</v>
      </c>
      <c r="J56" s="78" t="s">
        <v>1317</v>
      </c>
      <c r="K56" s="78"/>
      <c r="L56" s="81" t="s">
        <v>1318</v>
      </c>
      <c r="M56" s="81" t="s">
        <v>1319</v>
      </c>
      <c r="N56" s="81" t="s">
        <v>1320</v>
      </c>
      <c r="O56" s="72">
        <v>1203792.82</v>
      </c>
      <c r="P56" s="71" t="s">
        <v>41</v>
      </c>
      <c r="Q56" s="71" t="s">
        <v>42</v>
      </c>
      <c r="R56" s="72">
        <v>500000</v>
      </c>
      <c r="S56" s="106" t="s">
        <v>1688</v>
      </c>
      <c r="T56" s="85">
        <v>160</v>
      </c>
      <c r="U56" s="92">
        <v>160</v>
      </c>
      <c r="V56" s="83">
        <v>100</v>
      </c>
      <c r="W56" s="83">
        <f t="shared" si="1"/>
        <v>420</v>
      </c>
      <c r="X56" s="162">
        <v>500000</v>
      </c>
      <c r="Y56" s="72">
        <v>0</v>
      </c>
      <c r="Z56" s="72">
        <v>500000</v>
      </c>
      <c r="AA56" s="72">
        <v>0</v>
      </c>
      <c r="AB56" s="152" t="s">
        <v>1663</v>
      </c>
      <c r="AC56" s="153" t="s">
        <v>1661</v>
      </c>
      <c r="AD56" s="158">
        <v>494</v>
      </c>
      <c r="AE56" s="168"/>
    </row>
    <row r="57" spans="1:31" s="79" customFormat="1" ht="80.099999999999994" customHeight="1" x14ac:dyDescent="0.3">
      <c r="A57" s="79">
        <v>47</v>
      </c>
      <c r="B57" s="80" t="s">
        <v>1378</v>
      </c>
      <c r="C57" s="76" t="s">
        <v>1379</v>
      </c>
      <c r="D57" s="76" t="s">
        <v>1380</v>
      </c>
      <c r="E57" s="77" t="s">
        <v>1381</v>
      </c>
      <c r="F57" s="78" t="s">
        <v>961</v>
      </c>
      <c r="G57" s="76" t="s">
        <v>34</v>
      </c>
      <c r="H57" s="76" t="s">
        <v>35</v>
      </c>
      <c r="I57" s="78" t="s">
        <v>1382</v>
      </c>
      <c r="J57" s="78" t="s">
        <v>1383</v>
      </c>
      <c r="K57" s="78"/>
      <c r="L57" s="81" t="s">
        <v>1384</v>
      </c>
      <c r="M57" s="81" t="s">
        <v>1385</v>
      </c>
      <c r="N57" s="81" t="s">
        <v>1386</v>
      </c>
      <c r="O57" s="72">
        <v>908831</v>
      </c>
      <c r="P57" s="71" t="s">
        <v>41</v>
      </c>
      <c r="Q57" s="71" t="s">
        <v>42</v>
      </c>
      <c r="R57" s="72">
        <v>454415</v>
      </c>
      <c r="S57" s="106" t="s">
        <v>1688</v>
      </c>
      <c r="T57" s="85">
        <v>160</v>
      </c>
      <c r="U57" s="92">
        <v>160</v>
      </c>
      <c r="V57" s="83">
        <v>100</v>
      </c>
      <c r="W57" s="83">
        <f t="shared" si="1"/>
        <v>420</v>
      </c>
      <c r="X57" s="162">
        <v>454415</v>
      </c>
      <c r="Y57" s="72">
        <v>0</v>
      </c>
      <c r="Z57" s="72">
        <v>454415</v>
      </c>
      <c r="AA57" s="72">
        <v>0</v>
      </c>
      <c r="AB57" s="152" t="s">
        <v>1663</v>
      </c>
      <c r="AC57" s="170" t="s">
        <v>1661</v>
      </c>
      <c r="AD57" s="169">
        <v>534</v>
      </c>
      <c r="AE57" s="97"/>
    </row>
    <row r="58" spans="1:31" s="79" customFormat="1" ht="80.099999999999994" customHeight="1" x14ac:dyDescent="0.3">
      <c r="A58" s="79">
        <v>48</v>
      </c>
      <c r="B58" s="80" t="s">
        <v>1189</v>
      </c>
      <c r="C58" s="76" t="s">
        <v>1190</v>
      </c>
      <c r="D58" s="76" t="s">
        <v>1191</v>
      </c>
      <c r="E58" s="77" t="s">
        <v>1192</v>
      </c>
      <c r="F58" s="78" t="s">
        <v>1193</v>
      </c>
      <c r="G58" s="76" t="s">
        <v>59</v>
      </c>
      <c r="H58" s="76" t="s">
        <v>35</v>
      </c>
      <c r="I58" s="78" t="s">
        <v>1194</v>
      </c>
      <c r="J58" s="78" t="s">
        <v>1195</v>
      </c>
      <c r="K58" s="78"/>
      <c r="L58" s="81" t="s">
        <v>1196</v>
      </c>
      <c r="M58" s="81" t="s">
        <v>1197</v>
      </c>
      <c r="N58" s="81" t="s">
        <v>1683</v>
      </c>
      <c r="O58" s="72">
        <v>1115144</v>
      </c>
      <c r="P58" s="71" t="s">
        <v>41</v>
      </c>
      <c r="Q58" s="71" t="s">
        <v>42</v>
      </c>
      <c r="R58" s="72">
        <v>500000</v>
      </c>
      <c r="S58" s="106" t="s">
        <v>1688</v>
      </c>
      <c r="T58" s="85">
        <v>160</v>
      </c>
      <c r="U58" s="92">
        <v>160</v>
      </c>
      <c r="V58" s="83">
        <v>100</v>
      </c>
      <c r="W58" s="83">
        <f t="shared" si="1"/>
        <v>420</v>
      </c>
      <c r="X58" s="162">
        <v>500000</v>
      </c>
      <c r="Y58" s="72">
        <v>0</v>
      </c>
      <c r="Z58" s="72">
        <v>500000</v>
      </c>
      <c r="AA58" s="72">
        <v>0</v>
      </c>
      <c r="AB58" s="152" t="s">
        <v>1662</v>
      </c>
      <c r="AC58" s="153" t="s">
        <v>1661</v>
      </c>
      <c r="AD58" s="158">
        <v>546</v>
      </c>
      <c r="AE58" s="168"/>
    </row>
    <row r="59" spans="1:31" s="79" customFormat="1" ht="80.099999999999994" customHeight="1" x14ac:dyDescent="0.3">
      <c r="A59" s="79">
        <v>49</v>
      </c>
      <c r="B59" s="80" t="s">
        <v>901</v>
      </c>
      <c r="C59" s="76" t="s">
        <v>902</v>
      </c>
      <c r="D59" s="76" t="s">
        <v>903</v>
      </c>
      <c r="E59" s="77" t="s">
        <v>904</v>
      </c>
      <c r="F59" s="78" t="s">
        <v>905</v>
      </c>
      <c r="G59" s="76" t="s">
        <v>120</v>
      </c>
      <c r="H59" s="76" t="s">
        <v>35</v>
      </c>
      <c r="I59" s="78" t="s">
        <v>906</v>
      </c>
      <c r="J59" s="78" t="s">
        <v>907</v>
      </c>
      <c r="K59" s="78"/>
      <c r="L59" s="81" t="s">
        <v>908</v>
      </c>
      <c r="M59" s="81" t="s">
        <v>909</v>
      </c>
      <c r="N59" s="81" t="s">
        <v>910</v>
      </c>
      <c r="O59" s="72">
        <v>1000000</v>
      </c>
      <c r="P59" s="71" t="s">
        <v>41</v>
      </c>
      <c r="Q59" s="71" t="s">
        <v>42</v>
      </c>
      <c r="R59" s="72">
        <v>500000</v>
      </c>
      <c r="S59" s="106" t="s">
        <v>1688</v>
      </c>
      <c r="T59" s="85">
        <v>130</v>
      </c>
      <c r="U59" s="92">
        <v>190</v>
      </c>
      <c r="V59" s="83">
        <v>100</v>
      </c>
      <c r="W59" s="83">
        <f t="shared" si="1"/>
        <v>420</v>
      </c>
      <c r="X59" s="162">
        <v>500000</v>
      </c>
      <c r="Y59" s="72">
        <v>0</v>
      </c>
      <c r="Z59" s="72">
        <v>500000</v>
      </c>
      <c r="AA59" s="72">
        <v>0</v>
      </c>
      <c r="AB59" s="152" t="s">
        <v>1662</v>
      </c>
      <c r="AC59" s="153" t="s">
        <v>1661</v>
      </c>
      <c r="AD59" s="158">
        <v>587</v>
      </c>
      <c r="AE59" s="168"/>
    </row>
    <row r="60" spans="1:31" s="79" customFormat="1" ht="80.099999999999994" customHeight="1" x14ac:dyDescent="0.3">
      <c r="A60" s="79">
        <v>50</v>
      </c>
      <c r="B60" s="80" t="s">
        <v>406</v>
      </c>
      <c r="C60" s="76" t="s">
        <v>407</v>
      </c>
      <c r="D60" s="76" t="s">
        <v>408</v>
      </c>
      <c r="E60" s="77" t="s">
        <v>409</v>
      </c>
      <c r="F60" s="78" t="s">
        <v>410</v>
      </c>
      <c r="G60" s="76" t="s">
        <v>120</v>
      </c>
      <c r="H60" s="76" t="s">
        <v>35</v>
      </c>
      <c r="I60" s="78" t="s">
        <v>411</v>
      </c>
      <c r="J60" s="78" t="s">
        <v>412</v>
      </c>
      <c r="K60" s="78"/>
      <c r="L60" s="81" t="s">
        <v>413</v>
      </c>
      <c r="M60" s="81" t="s">
        <v>414</v>
      </c>
      <c r="N60" s="81" t="s">
        <v>415</v>
      </c>
      <c r="O60" s="72">
        <v>580000</v>
      </c>
      <c r="P60" s="71" t="s">
        <v>41</v>
      </c>
      <c r="Q60" s="71" t="s">
        <v>42</v>
      </c>
      <c r="R60" s="72">
        <v>280000</v>
      </c>
      <c r="S60" s="106" t="s">
        <v>1688</v>
      </c>
      <c r="T60" s="85">
        <v>130</v>
      </c>
      <c r="U60" s="92">
        <v>140</v>
      </c>
      <c r="V60" s="83">
        <v>150</v>
      </c>
      <c r="W60" s="83">
        <f t="shared" si="1"/>
        <v>420</v>
      </c>
      <c r="X60" s="162">
        <v>280000</v>
      </c>
      <c r="Y60" s="72">
        <v>0</v>
      </c>
      <c r="Z60" s="72">
        <v>280000</v>
      </c>
      <c r="AA60" s="72">
        <v>0</v>
      </c>
      <c r="AB60" s="152" t="s">
        <v>1662</v>
      </c>
      <c r="AC60" s="153" t="s">
        <v>1661</v>
      </c>
      <c r="AD60" s="158">
        <v>597</v>
      </c>
      <c r="AE60" s="168"/>
    </row>
    <row r="61" spans="1:31" s="79" customFormat="1" ht="80.099999999999994" customHeight="1" x14ac:dyDescent="0.3">
      <c r="A61" s="79">
        <v>51</v>
      </c>
      <c r="B61" s="80" t="s">
        <v>158</v>
      </c>
      <c r="C61" s="76" t="s">
        <v>159</v>
      </c>
      <c r="D61" s="76" t="s">
        <v>160</v>
      </c>
      <c r="E61" s="77" t="s">
        <v>161</v>
      </c>
      <c r="F61" s="78" t="s">
        <v>162</v>
      </c>
      <c r="G61" s="76" t="s">
        <v>90</v>
      </c>
      <c r="H61" s="76" t="s">
        <v>35</v>
      </c>
      <c r="I61" s="78" t="s">
        <v>163</v>
      </c>
      <c r="J61" s="78" t="s">
        <v>164</v>
      </c>
      <c r="K61" s="78"/>
      <c r="L61" s="81" t="s">
        <v>165</v>
      </c>
      <c r="M61" s="81" t="s">
        <v>166</v>
      </c>
      <c r="N61" s="81" t="s">
        <v>167</v>
      </c>
      <c r="O61" s="72">
        <v>901883</v>
      </c>
      <c r="P61" s="71" t="s">
        <v>105</v>
      </c>
      <c r="Q61" s="71" t="s">
        <v>168</v>
      </c>
      <c r="R61" s="72">
        <v>450941</v>
      </c>
      <c r="S61" s="106" t="s">
        <v>1688</v>
      </c>
      <c r="T61" s="82">
        <v>160</v>
      </c>
      <c r="U61" s="92">
        <v>160</v>
      </c>
      <c r="V61" s="83">
        <v>100</v>
      </c>
      <c r="W61" s="83">
        <f t="shared" si="1"/>
        <v>420</v>
      </c>
      <c r="X61" s="162">
        <v>450941</v>
      </c>
      <c r="Y61" s="72">
        <v>0</v>
      </c>
      <c r="Z61" s="72">
        <v>450941</v>
      </c>
      <c r="AA61" s="72">
        <v>0</v>
      </c>
      <c r="AB61" s="152" t="s">
        <v>1663</v>
      </c>
      <c r="AC61" s="153" t="s">
        <v>1661</v>
      </c>
      <c r="AD61" s="171">
        <v>628</v>
      </c>
      <c r="AE61" s="168"/>
    </row>
    <row r="62" spans="1:31" s="79" customFormat="1" ht="80.099999999999994" customHeight="1" x14ac:dyDescent="0.3">
      <c r="A62" s="79">
        <v>52</v>
      </c>
      <c r="B62" s="80" t="s">
        <v>1616</v>
      </c>
      <c r="C62" s="76" t="s">
        <v>1617</v>
      </c>
      <c r="D62" s="76" t="s">
        <v>1618</v>
      </c>
      <c r="E62" s="77" t="s">
        <v>1619</v>
      </c>
      <c r="F62" s="78" t="s">
        <v>1620</v>
      </c>
      <c r="G62" s="76" t="s">
        <v>120</v>
      </c>
      <c r="H62" s="76" t="s">
        <v>35</v>
      </c>
      <c r="I62" s="78" t="s">
        <v>1621</v>
      </c>
      <c r="J62" s="78" t="s">
        <v>1622</v>
      </c>
      <c r="K62" s="78"/>
      <c r="L62" s="81" t="s">
        <v>1623</v>
      </c>
      <c r="M62" s="81" t="s">
        <v>1624</v>
      </c>
      <c r="N62" s="81" t="s">
        <v>1625</v>
      </c>
      <c r="O62" s="72">
        <v>1200000</v>
      </c>
      <c r="P62" s="71" t="s">
        <v>258</v>
      </c>
      <c r="Q62" s="71" t="s">
        <v>42</v>
      </c>
      <c r="R62" s="72">
        <v>500000</v>
      </c>
      <c r="S62" s="106" t="s">
        <v>1688</v>
      </c>
      <c r="T62" s="85">
        <v>160</v>
      </c>
      <c r="U62" s="92">
        <v>160</v>
      </c>
      <c r="V62" s="83">
        <v>100</v>
      </c>
      <c r="W62" s="83">
        <f t="shared" si="1"/>
        <v>420</v>
      </c>
      <c r="X62" s="162">
        <v>500000</v>
      </c>
      <c r="Y62" s="72">
        <v>0</v>
      </c>
      <c r="Z62" s="72">
        <v>500000</v>
      </c>
      <c r="AA62" s="72">
        <v>0</v>
      </c>
      <c r="AB62" s="152" t="s">
        <v>1663</v>
      </c>
      <c r="AC62" s="153" t="s">
        <v>1661</v>
      </c>
      <c r="AD62" s="158">
        <v>799</v>
      </c>
      <c r="AE62" s="168"/>
    </row>
    <row r="63" spans="1:31" s="79" customFormat="1" ht="80.099999999999994" customHeight="1" x14ac:dyDescent="0.3">
      <c r="A63" s="79">
        <v>53</v>
      </c>
      <c r="B63" s="80" t="s">
        <v>611</v>
      </c>
      <c r="C63" s="76" t="s">
        <v>612</v>
      </c>
      <c r="D63" s="76" t="s">
        <v>613</v>
      </c>
      <c r="E63" s="77" t="s">
        <v>614</v>
      </c>
      <c r="F63" s="78" t="s">
        <v>615</v>
      </c>
      <c r="G63" s="76" t="s">
        <v>59</v>
      </c>
      <c r="H63" s="76" t="s">
        <v>35</v>
      </c>
      <c r="I63" s="78" t="s">
        <v>616</v>
      </c>
      <c r="J63" s="78" t="s">
        <v>617</v>
      </c>
      <c r="K63" s="78"/>
      <c r="L63" s="81" t="s">
        <v>618</v>
      </c>
      <c r="M63" s="81" t="s">
        <v>619</v>
      </c>
      <c r="N63" s="81" t="s">
        <v>620</v>
      </c>
      <c r="O63" s="72">
        <v>2384105</v>
      </c>
      <c r="P63" s="71" t="s">
        <v>41</v>
      </c>
      <c r="Q63" s="71" t="s">
        <v>42</v>
      </c>
      <c r="R63" s="72">
        <v>500000</v>
      </c>
      <c r="S63" s="106" t="s">
        <v>1688</v>
      </c>
      <c r="T63" s="85">
        <v>140</v>
      </c>
      <c r="U63" s="92">
        <v>180</v>
      </c>
      <c r="V63" s="83">
        <v>100</v>
      </c>
      <c r="W63" s="83">
        <f t="shared" si="1"/>
        <v>420</v>
      </c>
      <c r="X63" s="162">
        <v>500000</v>
      </c>
      <c r="Y63" s="72">
        <v>0</v>
      </c>
      <c r="Z63" s="72">
        <v>500000</v>
      </c>
      <c r="AA63" s="72">
        <v>0</v>
      </c>
      <c r="AB63" s="152" t="s">
        <v>1662</v>
      </c>
      <c r="AC63" s="153" t="s">
        <v>1661</v>
      </c>
      <c r="AD63" s="158">
        <v>816</v>
      </c>
      <c r="AE63" s="168"/>
    </row>
    <row r="64" spans="1:31" s="79" customFormat="1" ht="80.099999999999994" customHeight="1" x14ac:dyDescent="0.3">
      <c r="A64" s="79">
        <v>54</v>
      </c>
      <c r="B64" s="80" t="s">
        <v>811</v>
      </c>
      <c r="C64" s="76" t="s">
        <v>812</v>
      </c>
      <c r="D64" s="76" t="s">
        <v>813</v>
      </c>
      <c r="E64" s="77" t="s">
        <v>814</v>
      </c>
      <c r="F64" s="78" t="s">
        <v>605</v>
      </c>
      <c r="G64" s="76" t="s">
        <v>120</v>
      </c>
      <c r="H64" s="76" t="s">
        <v>35</v>
      </c>
      <c r="I64" s="78" t="s">
        <v>815</v>
      </c>
      <c r="J64" s="78" t="s">
        <v>816</v>
      </c>
      <c r="K64" s="78"/>
      <c r="L64" s="81" t="s">
        <v>817</v>
      </c>
      <c r="M64" s="81" t="s">
        <v>818</v>
      </c>
      <c r="N64" s="81" t="s">
        <v>1673</v>
      </c>
      <c r="O64" s="72">
        <v>1750000</v>
      </c>
      <c r="P64" s="71" t="s">
        <v>41</v>
      </c>
      <c r="Q64" s="71" t="s">
        <v>42</v>
      </c>
      <c r="R64" s="72">
        <v>500000</v>
      </c>
      <c r="S64" s="106" t="s">
        <v>1688</v>
      </c>
      <c r="T64" s="85">
        <v>120</v>
      </c>
      <c r="U64" s="92">
        <v>150</v>
      </c>
      <c r="V64" s="83">
        <v>150</v>
      </c>
      <c r="W64" s="83">
        <f t="shared" si="1"/>
        <v>420</v>
      </c>
      <c r="X64" s="162">
        <v>500000</v>
      </c>
      <c r="Y64" s="72">
        <v>0</v>
      </c>
      <c r="Z64" s="72">
        <v>500000</v>
      </c>
      <c r="AA64" s="72">
        <v>0</v>
      </c>
      <c r="AB64" s="152" t="s">
        <v>1662</v>
      </c>
      <c r="AC64" s="153" t="s">
        <v>1661</v>
      </c>
      <c r="AD64" s="158">
        <v>1397</v>
      </c>
      <c r="AE64" s="168"/>
    </row>
    <row r="65" spans="1:31" s="79" customFormat="1" ht="80.099999999999994" customHeight="1" x14ac:dyDescent="0.3">
      <c r="A65" s="79">
        <v>55</v>
      </c>
      <c r="B65" s="80" t="s">
        <v>1004</v>
      </c>
      <c r="C65" s="76" t="s">
        <v>1005</v>
      </c>
      <c r="D65" s="76" t="s">
        <v>1006</v>
      </c>
      <c r="E65" s="77" t="s">
        <v>1007</v>
      </c>
      <c r="F65" s="78" t="s">
        <v>1008</v>
      </c>
      <c r="G65" s="76" t="s">
        <v>48</v>
      </c>
      <c r="H65" s="76" t="s">
        <v>35</v>
      </c>
      <c r="I65" s="78" t="s">
        <v>1009</v>
      </c>
      <c r="J65" s="78" t="s">
        <v>1010</v>
      </c>
      <c r="K65" s="78"/>
      <c r="L65" s="81" t="s">
        <v>1011</v>
      </c>
      <c r="M65" s="81" t="s">
        <v>1012</v>
      </c>
      <c r="N65" s="81" t="s">
        <v>1013</v>
      </c>
      <c r="O65" s="72">
        <v>1378579</v>
      </c>
      <c r="P65" s="71" t="s">
        <v>41</v>
      </c>
      <c r="Q65" s="71" t="s">
        <v>42</v>
      </c>
      <c r="R65" s="72">
        <v>500000</v>
      </c>
      <c r="S65" s="106" t="s">
        <v>1688</v>
      </c>
      <c r="T65" s="85">
        <v>150</v>
      </c>
      <c r="U65" s="92">
        <v>115</v>
      </c>
      <c r="V65" s="83">
        <v>150</v>
      </c>
      <c r="W65" s="83">
        <f t="shared" si="1"/>
        <v>415</v>
      </c>
      <c r="X65" s="162">
        <v>500000</v>
      </c>
      <c r="Y65" s="72">
        <v>0</v>
      </c>
      <c r="Z65" s="72">
        <v>500000</v>
      </c>
      <c r="AA65" s="72">
        <v>0</v>
      </c>
      <c r="AB65" s="152" t="s">
        <v>1662</v>
      </c>
      <c r="AC65" s="153" t="s">
        <v>1661</v>
      </c>
      <c r="AD65" s="158">
        <v>261</v>
      </c>
      <c r="AE65" s="168"/>
    </row>
    <row r="66" spans="1:31" s="79" customFormat="1" ht="80.099999999999994" customHeight="1" x14ac:dyDescent="0.3">
      <c r="A66" s="79">
        <v>56</v>
      </c>
      <c r="B66" s="80" t="s">
        <v>957</v>
      </c>
      <c r="C66" s="76" t="s">
        <v>958</v>
      </c>
      <c r="D66" s="76" t="s">
        <v>959</v>
      </c>
      <c r="E66" s="77" t="s">
        <v>960</v>
      </c>
      <c r="F66" s="78" t="s">
        <v>961</v>
      </c>
      <c r="G66" s="76" t="s">
        <v>34</v>
      </c>
      <c r="H66" s="76" t="s">
        <v>35</v>
      </c>
      <c r="I66" s="78" t="s">
        <v>962</v>
      </c>
      <c r="J66" s="78" t="s">
        <v>963</v>
      </c>
      <c r="K66" s="78"/>
      <c r="L66" s="81" t="s">
        <v>964</v>
      </c>
      <c r="M66" s="81" t="s">
        <v>965</v>
      </c>
      <c r="N66" s="81" t="s">
        <v>1678</v>
      </c>
      <c r="O66" s="72">
        <v>1000000</v>
      </c>
      <c r="P66" s="71" t="s">
        <v>41</v>
      </c>
      <c r="Q66" s="71" t="s">
        <v>42</v>
      </c>
      <c r="R66" s="72">
        <v>500000</v>
      </c>
      <c r="S66" s="106" t="s">
        <v>1688</v>
      </c>
      <c r="T66" s="85">
        <v>150</v>
      </c>
      <c r="U66" s="92">
        <v>160</v>
      </c>
      <c r="V66" s="83">
        <v>100</v>
      </c>
      <c r="W66" s="83">
        <f t="shared" si="1"/>
        <v>410</v>
      </c>
      <c r="X66" s="162">
        <v>500000</v>
      </c>
      <c r="Y66" s="72">
        <v>0</v>
      </c>
      <c r="Z66" s="72">
        <v>500000</v>
      </c>
      <c r="AA66" s="72">
        <v>0</v>
      </c>
      <c r="AB66" s="152" t="s">
        <v>1663</v>
      </c>
      <c r="AC66" s="153" t="s">
        <v>1661</v>
      </c>
      <c r="AD66" s="158">
        <v>291</v>
      </c>
      <c r="AE66" s="168"/>
    </row>
    <row r="67" spans="1:31" s="79" customFormat="1" ht="80.099999999999994" customHeight="1" x14ac:dyDescent="0.3">
      <c r="A67" s="79">
        <v>57</v>
      </c>
      <c r="B67" s="80" t="s">
        <v>700</v>
      </c>
      <c r="C67" s="76" t="s">
        <v>701</v>
      </c>
      <c r="D67" s="76" t="s">
        <v>702</v>
      </c>
      <c r="E67" s="77" t="s">
        <v>703</v>
      </c>
      <c r="F67" s="78" t="s">
        <v>704</v>
      </c>
      <c r="G67" s="76" t="s">
        <v>120</v>
      </c>
      <c r="H67" s="76" t="s">
        <v>35</v>
      </c>
      <c r="I67" s="78" t="s">
        <v>705</v>
      </c>
      <c r="J67" s="78" t="s">
        <v>706</v>
      </c>
      <c r="K67" s="78"/>
      <c r="L67" s="81" t="s">
        <v>707</v>
      </c>
      <c r="M67" s="81" t="s">
        <v>708</v>
      </c>
      <c r="N67" s="81" t="s">
        <v>709</v>
      </c>
      <c r="O67" s="72">
        <v>1000000</v>
      </c>
      <c r="P67" s="71" t="s">
        <v>41</v>
      </c>
      <c r="Q67" s="71" t="s">
        <v>42</v>
      </c>
      <c r="R67" s="72">
        <v>500000</v>
      </c>
      <c r="S67" s="106" t="s">
        <v>1688</v>
      </c>
      <c r="T67" s="85">
        <v>180</v>
      </c>
      <c r="U67" s="92">
        <v>130</v>
      </c>
      <c r="V67" s="83">
        <v>100</v>
      </c>
      <c r="W67" s="83">
        <f t="shared" si="1"/>
        <v>410</v>
      </c>
      <c r="X67" s="162">
        <v>500000</v>
      </c>
      <c r="Y67" s="72">
        <v>0</v>
      </c>
      <c r="Z67" s="72">
        <v>500000</v>
      </c>
      <c r="AA67" s="72">
        <v>0</v>
      </c>
      <c r="AB67" s="152" t="s">
        <v>1662</v>
      </c>
      <c r="AC67" s="153" t="s">
        <v>1661</v>
      </c>
      <c r="AD67" s="158">
        <v>305</v>
      </c>
      <c r="AE67" s="168"/>
    </row>
    <row r="68" spans="1:31" s="79" customFormat="1" ht="80.099999999999994" customHeight="1" x14ac:dyDescent="0.3">
      <c r="A68" s="79">
        <v>58</v>
      </c>
      <c r="B68" s="80" t="s">
        <v>396</v>
      </c>
      <c r="C68" s="76" t="s">
        <v>397</v>
      </c>
      <c r="D68" s="76" t="s">
        <v>398</v>
      </c>
      <c r="E68" s="77" t="s">
        <v>399</v>
      </c>
      <c r="F68" s="78" t="s">
        <v>400</v>
      </c>
      <c r="G68" s="76" t="s">
        <v>48</v>
      </c>
      <c r="H68" s="76" t="s">
        <v>35</v>
      </c>
      <c r="I68" s="78" t="s">
        <v>401</v>
      </c>
      <c r="J68" s="78" t="s">
        <v>402</v>
      </c>
      <c r="K68" s="78"/>
      <c r="L68" s="81" t="s">
        <v>403</v>
      </c>
      <c r="M68" s="81" t="s">
        <v>404</v>
      </c>
      <c r="N68" s="81" t="s">
        <v>405</v>
      </c>
      <c r="O68" s="72">
        <v>450000</v>
      </c>
      <c r="P68" s="71" t="s">
        <v>41</v>
      </c>
      <c r="Q68" s="71" t="s">
        <v>42</v>
      </c>
      <c r="R68" s="72">
        <v>225000</v>
      </c>
      <c r="S68" s="106" t="s">
        <v>1688</v>
      </c>
      <c r="T68" s="85">
        <v>160</v>
      </c>
      <c r="U68" s="92">
        <v>100</v>
      </c>
      <c r="V68" s="83">
        <v>150</v>
      </c>
      <c r="W68" s="83">
        <f t="shared" si="1"/>
        <v>410</v>
      </c>
      <c r="X68" s="162">
        <v>225000</v>
      </c>
      <c r="Y68" s="72">
        <v>0</v>
      </c>
      <c r="Z68" s="72">
        <v>225000</v>
      </c>
      <c r="AA68" s="72">
        <v>0</v>
      </c>
      <c r="AB68" s="152" t="s">
        <v>1658</v>
      </c>
      <c r="AC68" s="153" t="s">
        <v>1661</v>
      </c>
      <c r="AD68" s="158">
        <v>333</v>
      </c>
      <c r="AE68" s="168"/>
    </row>
    <row r="69" spans="1:31" s="79" customFormat="1" ht="80.099999999999994" customHeight="1" x14ac:dyDescent="0.3">
      <c r="A69" s="79">
        <v>59</v>
      </c>
      <c r="B69" s="80" t="s">
        <v>138</v>
      </c>
      <c r="C69" s="76" t="s">
        <v>139</v>
      </c>
      <c r="D69" s="76" t="s">
        <v>140</v>
      </c>
      <c r="E69" s="77" t="s">
        <v>141</v>
      </c>
      <c r="F69" s="78" t="s">
        <v>142</v>
      </c>
      <c r="G69" s="76" t="s">
        <v>120</v>
      </c>
      <c r="H69" s="76" t="s">
        <v>35</v>
      </c>
      <c r="I69" s="78" t="s">
        <v>143</v>
      </c>
      <c r="J69" s="78" t="s">
        <v>144</v>
      </c>
      <c r="K69" s="78"/>
      <c r="L69" s="81" t="s">
        <v>145</v>
      </c>
      <c r="M69" s="81" t="s">
        <v>146</v>
      </c>
      <c r="N69" s="81" t="s">
        <v>147</v>
      </c>
      <c r="O69" s="72">
        <v>1100000</v>
      </c>
      <c r="P69" s="71" t="s">
        <v>41</v>
      </c>
      <c r="Q69" s="71" t="s">
        <v>42</v>
      </c>
      <c r="R69" s="72">
        <v>500000</v>
      </c>
      <c r="S69" s="106" t="s">
        <v>1688</v>
      </c>
      <c r="T69" s="85">
        <v>130</v>
      </c>
      <c r="U69" s="92">
        <v>130</v>
      </c>
      <c r="V69" s="83">
        <v>150</v>
      </c>
      <c r="W69" s="83">
        <f t="shared" si="1"/>
        <v>410</v>
      </c>
      <c r="X69" s="162">
        <v>500000</v>
      </c>
      <c r="Y69" s="72">
        <v>0</v>
      </c>
      <c r="Z69" s="72">
        <v>500000</v>
      </c>
      <c r="AA69" s="72">
        <v>0</v>
      </c>
      <c r="AB69" s="152" t="s">
        <v>1663</v>
      </c>
      <c r="AC69" s="153" t="s">
        <v>1661</v>
      </c>
      <c r="AD69" s="158">
        <v>372</v>
      </c>
      <c r="AE69" s="168"/>
    </row>
    <row r="70" spans="1:31" s="79" customFormat="1" ht="80.099999999999994" customHeight="1" x14ac:dyDescent="0.3">
      <c r="A70" s="79">
        <v>60</v>
      </c>
      <c r="B70" s="80" t="s">
        <v>85</v>
      </c>
      <c r="C70" s="76" t="s">
        <v>86</v>
      </c>
      <c r="D70" s="76" t="s">
        <v>87</v>
      </c>
      <c r="E70" s="77" t="s">
        <v>88</v>
      </c>
      <c r="F70" s="78" t="s">
        <v>89</v>
      </c>
      <c r="G70" s="76" t="s">
        <v>90</v>
      </c>
      <c r="H70" s="76" t="s">
        <v>35</v>
      </c>
      <c r="I70" s="78" t="s">
        <v>91</v>
      </c>
      <c r="J70" s="78" t="s">
        <v>92</v>
      </c>
      <c r="K70" s="78"/>
      <c r="L70" s="81" t="s">
        <v>93</v>
      </c>
      <c r="M70" s="81" t="s">
        <v>94</v>
      </c>
      <c r="N70" s="81" t="s">
        <v>95</v>
      </c>
      <c r="O70" s="72">
        <v>1100000</v>
      </c>
      <c r="P70" s="71" t="s">
        <v>41</v>
      </c>
      <c r="Q70" s="71" t="s">
        <v>42</v>
      </c>
      <c r="R70" s="72">
        <v>500000</v>
      </c>
      <c r="S70" s="106" t="s">
        <v>1688</v>
      </c>
      <c r="T70" s="85">
        <v>110</v>
      </c>
      <c r="U70" s="92">
        <v>120</v>
      </c>
      <c r="V70" s="83">
        <v>180</v>
      </c>
      <c r="W70" s="83">
        <f t="shared" si="1"/>
        <v>410</v>
      </c>
      <c r="X70" s="162">
        <v>500000</v>
      </c>
      <c r="Y70" s="72">
        <v>0</v>
      </c>
      <c r="Z70" s="72">
        <v>500000</v>
      </c>
      <c r="AA70" s="72">
        <v>0</v>
      </c>
      <c r="AB70" s="152" t="s">
        <v>1663</v>
      </c>
      <c r="AC70" s="153" t="s">
        <v>1661</v>
      </c>
      <c r="AD70" s="158">
        <v>399</v>
      </c>
      <c r="AE70" s="168"/>
    </row>
    <row r="71" spans="1:31" s="79" customFormat="1" ht="80.099999999999994" customHeight="1" x14ac:dyDescent="0.3">
      <c r="A71" s="79">
        <v>61</v>
      </c>
      <c r="B71" s="80" t="s">
        <v>846</v>
      </c>
      <c r="C71" s="76" t="s">
        <v>847</v>
      </c>
      <c r="D71" s="76" t="s">
        <v>848</v>
      </c>
      <c r="E71" s="77" t="s">
        <v>849</v>
      </c>
      <c r="F71" s="78" t="s">
        <v>323</v>
      </c>
      <c r="G71" s="76" t="s">
        <v>90</v>
      </c>
      <c r="H71" s="76" t="s">
        <v>35</v>
      </c>
      <c r="I71" s="78" t="s">
        <v>850</v>
      </c>
      <c r="J71" s="78" t="s">
        <v>851</v>
      </c>
      <c r="K71" s="78"/>
      <c r="L71" s="81" t="s">
        <v>852</v>
      </c>
      <c r="M71" s="81" t="s">
        <v>853</v>
      </c>
      <c r="N71" s="81" t="s">
        <v>854</v>
      </c>
      <c r="O71" s="72">
        <v>970000</v>
      </c>
      <c r="P71" s="71" t="s">
        <v>41</v>
      </c>
      <c r="Q71" s="71" t="s">
        <v>42</v>
      </c>
      <c r="R71" s="72">
        <v>485000</v>
      </c>
      <c r="S71" s="106" t="s">
        <v>1688</v>
      </c>
      <c r="T71" s="85">
        <v>160</v>
      </c>
      <c r="U71" s="92">
        <v>150</v>
      </c>
      <c r="V71" s="83">
        <v>100</v>
      </c>
      <c r="W71" s="83">
        <f t="shared" si="1"/>
        <v>410</v>
      </c>
      <c r="X71" s="162">
        <v>485000</v>
      </c>
      <c r="Y71" s="72">
        <v>0</v>
      </c>
      <c r="Z71" s="72">
        <v>485000</v>
      </c>
      <c r="AA71" s="72">
        <v>0</v>
      </c>
      <c r="AB71" s="152" t="s">
        <v>1663</v>
      </c>
      <c r="AC71" s="170" t="s">
        <v>1661</v>
      </c>
      <c r="AD71" s="169">
        <v>410</v>
      </c>
      <c r="AE71" s="97"/>
    </row>
    <row r="72" spans="1:31" s="79" customFormat="1" ht="80.099999999999994" customHeight="1" x14ac:dyDescent="0.3">
      <c r="A72" s="79">
        <v>62</v>
      </c>
      <c r="B72" s="80" t="s">
        <v>690</v>
      </c>
      <c r="C72" s="76" t="s">
        <v>691</v>
      </c>
      <c r="D72" s="76" t="s">
        <v>692</v>
      </c>
      <c r="E72" s="77" t="s">
        <v>693</v>
      </c>
      <c r="F72" s="78" t="s">
        <v>694</v>
      </c>
      <c r="G72" s="76" t="s">
        <v>59</v>
      </c>
      <c r="H72" s="76" t="s">
        <v>35</v>
      </c>
      <c r="I72" s="78" t="s">
        <v>695</v>
      </c>
      <c r="J72" s="78" t="s">
        <v>696</v>
      </c>
      <c r="K72" s="78"/>
      <c r="L72" s="81" t="s">
        <v>697</v>
      </c>
      <c r="M72" s="81" t="s">
        <v>698</v>
      </c>
      <c r="N72" s="81" t="s">
        <v>699</v>
      </c>
      <c r="O72" s="72">
        <v>1800000</v>
      </c>
      <c r="P72" s="71" t="s">
        <v>41</v>
      </c>
      <c r="Q72" s="71" t="s">
        <v>42</v>
      </c>
      <c r="R72" s="72">
        <v>500000</v>
      </c>
      <c r="S72" s="106" t="s">
        <v>1688</v>
      </c>
      <c r="T72" s="85">
        <v>110</v>
      </c>
      <c r="U72" s="92">
        <v>200</v>
      </c>
      <c r="V72" s="83">
        <v>100</v>
      </c>
      <c r="W72" s="83">
        <f t="shared" si="1"/>
        <v>410</v>
      </c>
      <c r="X72" s="162">
        <v>500000</v>
      </c>
      <c r="Y72" s="72">
        <v>0</v>
      </c>
      <c r="Z72" s="72">
        <v>500000</v>
      </c>
      <c r="AA72" s="72">
        <v>0</v>
      </c>
      <c r="AB72" s="152" t="s">
        <v>1662</v>
      </c>
      <c r="AC72" s="153" t="s">
        <v>1661</v>
      </c>
      <c r="AD72" s="158">
        <v>436</v>
      </c>
      <c r="AE72" s="168"/>
    </row>
    <row r="73" spans="1:31" s="79" customFormat="1" ht="80.099999999999994" customHeight="1" x14ac:dyDescent="0.3">
      <c r="A73" s="79">
        <v>63</v>
      </c>
      <c r="B73" s="80" t="s">
        <v>864</v>
      </c>
      <c r="C73" s="76" t="s">
        <v>865</v>
      </c>
      <c r="D73" s="76" t="s">
        <v>866</v>
      </c>
      <c r="E73" s="77" t="s">
        <v>867</v>
      </c>
      <c r="F73" s="78" t="s">
        <v>868</v>
      </c>
      <c r="G73" s="76" t="s">
        <v>59</v>
      </c>
      <c r="H73" s="76" t="s">
        <v>35</v>
      </c>
      <c r="I73" s="78" t="s">
        <v>869</v>
      </c>
      <c r="J73" s="78" t="s">
        <v>870</v>
      </c>
      <c r="K73" s="78"/>
      <c r="L73" s="81" t="s">
        <v>871</v>
      </c>
      <c r="M73" s="81" t="s">
        <v>872</v>
      </c>
      <c r="N73" s="81" t="s">
        <v>873</v>
      </c>
      <c r="O73" s="72">
        <v>1002350</v>
      </c>
      <c r="P73" s="71" t="s">
        <v>137</v>
      </c>
      <c r="Q73" s="71" t="s">
        <v>42</v>
      </c>
      <c r="R73" s="72">
        <v>500000</v>
      </c>
      <c r="S73" s="106" t="s">
        <v>1688</v>
      </c>
      <c r="T73" s="85">
        <v>90</v>
      </c>
      <c r="U73" s="92">
        <v>170</v>
      </c>
      <c r="V73" s="83">
        <v>150</v>
      </c>
      <c r="W73" s="83">
        <f t="shared" si="1"/>
        <v>410</v>
      </c>
      <c r="X73" s="162">
        <v>500000</v>
      </c>
      <c r="Y73" s="72">
        <v>0</v>
      </c>
      <c r="Z73" s="72">
        <v>500000</v>
      </c>
      <c r="AA73" s="72">
        <v>0</v>
      </c>
      <c r="AB73" s="152" t="s">
        <v>1662</v>
      </c>
      <c r="AC73" s="153" t="s">
        <v>1661</v>
      </c>
      <c r="AD73" s="158">
        <v>642</v>
      </c>
      <c r="AE73" s="168"/>
    </row>
    <row r="74" spans="1:31" s="79" customFormat="1" ht="80.099999999999994" customHeight="1" x14ac:dyDescent="0.3">
      <c r="A74" s="79">
        <v>64</v>
      </c>
      <c r="B74" s="80" t="s">
        <v>592</v>
      </c>
      <c r="C74" s="76" t="s">
        <v>593</v>
      </c>
      <c r="D74" s="76" t="s">
        <v>594</v>
      </c>
      <c r="E74" s="77" t="s">
        <v>595</v>
      </c>
      <c r="F74" s="78" t="s">
        <v>58</v>
      </c>
      <c r="G74" s="76" t="s">
        <v>59</v>
      </c>
      <c r="H74" s="76" t="s">
        <v>35</v>
      </c>
      <c r="I74" s="78" t="s">
        <v>596</v>
      </c>
      <c r="J74" s="78" t="s">
        <v>597</v>
      </c>
      <c r="K74" s="78"/>
      <c r="L74" s="81" t="s">
        <v>598</v>
      </c>
      <c r="M74" s="81" t="s">
        <v>599</v>
      </c>
      <c r="N74" s="81" t="s">
        <v>600</v>
      </c>
      <c r="O74" s="72">
        <v>500000</v>
      </c>
      <c r="P74" s="71" t="s">
        <v>41</v>
      </c>
      <c r="Q74" s="71" t="s">
        <v>42</v>
      </c>
      <c r="R74" s="72">
        <v>250000</v>
      </c>
      <c r="S74" s="106" t="s">
        <v>1688</v>
      </c>
      <c r="T74" s="85">
        <v>110</v>
      </c>
      <c r="U74" s="92">
        <v>200</v>
      </c>
      <c r="V74" s="83">
        <v>100</v>
      </c>
      <c r="W74" s="83">
        <f t="shared" si="1"/>
        <v>410</v>
      </c>
      <c r="X74" s="162">
        <v>250000</v>
      </c>
      <c r="Y74" s="72">
        <v>0</v>
      </c>
      <c r="Z74" s="72">
        <v>250000</v>
      </c>
      <c r="AA74" s="72">
        <v>0</v>
      </c>
      <c r="AB74" s="152" t="s">
        <v>1662</v>
      </c>
      <c r="AC74" s="153" t="s">
        <v>1661</v>
      </c>
      <c r="AD74" s="158">
        <v>720</v>
      </c>
      <c r="AE74" s="168"/>
    </row>
    <row r="75" spans="1:31" s="79" customFormat="1" ht="80.099999999999994" customHeight="1" x14ac:dyDescent="0.3">
      <c r="A75" s="79">
        <v>65</v>
      </c>
      <c r="B75" s="80" t="s">
        <v>1144</v>
      </c>
      <c r="C75" s="76" t="s">
        <v>1145</v>
      </c>
      <c r="D75" s="76" t="s">
        <v>1146</v>
      </c>
      <c r="E75" s="77" t="s">
        <v>1147</v>
      </c>
      <c r="F75" s="78" t="s">
        <v>33</v>
      </c>
      <c r="G75" s="76" t="s">
        <v>34</v>
      </c>
      <c r="H75" s="76" t="s">
        <v>35</v>
      </c>
      <c r="I75" s="78" t="s">
        <v>1148</v>
      </c>
      <c r="J75" s="78" t="s">
        <v>1149</v>
      </c>
      <c r="K75" s="78"/>
      <c r="L75" s="81" t="s">
        <v>1150</v>
      </c>
      <c r="M75" s="81" t="s">
        <v>1151</v>
      </c>
      <c r="N75" s="81" t="s">
        <v>1152</v>
      </c>
      <c r="O75" s="72">
        <v>524334</v>
      </c>
      <c r="P75" s="71" t="s">
        <v>41</v>
      </c>
      <c r="Q75" s="71" t="s">
        <v>42</v>
      </c>
      <c r="R75" s="72">
        <v>262167</v>
      </c>
      <c r="S75" s="106" t="s">
        <v>1688</v>
      </c>
      <c r="T75" s="85">
        <v>140</v>
      </c>
      <c r="U75" s="92">
        <v>170</v>
      </c>
      <c r="V75" s="83">
        <v>100</v>
      </c>
      <c r="W75" s="83">
        <f t="shared" ref="W75:W106" si="2">SUM(T75:V75)</f>
        <v>410</v>
      </c>
      <c r="X75" s="162">
        <v>262167</v>
      </c>
      <c r="Y75" s="72">
        <v>0</v>
      </c>
      <c r="Z75" s="72">
        <v>262167</v>
      </c>
      <c r="AA75" s="72">
        <v>0</v>
      </c>
      <c r="AB75" s="152" t="s">
        <v>1663</v>
      </c>
      <c r="AC75" s="153" t="s">
        <v>1661</v>
      </c>
      <c r="AD75" s="158">
        <v>861</v>
      </c>
      <c r="AE75" s="168"/>
    </row>
    <row r="76" spans="1:31" s="79" customFormat="1" ht="80.099999999999994" customHeight="1" x14ac:dyDescent="0.3">
      <c r="A76" s="79">
        <v>66</v>
      </c>
      <c r="B76" s="80" t="s">
        <v>148</v>
      </c>
      <c r="C76" s="76" t="s">
        <v>149</v>
      </c>
      <c r="D76" s="76" t="s">
        <v>150</v>
      </c>
      <c r="E76" s="77" t="s">
        <v>151</v>
      </c>
      <c r="F76" s="78" t="s">
        <v>152</v>
      </c>
      <c r="G76" s="76" t="s">
        <v>120</v>
      </c>
      <c r="H76" s="76" t="s">
        <v>35</v>
      </c>
      <c r="I76" s="78" t="s">
        <v>153</v>
      </c>
      <c r="J76" s="78" t="s">
        <v>154</v>
      </c>
      <c r="K76" s="78"/>
      <c r="L76" s="81" t="s">
        <v>155</v>
      </c>
      <c r="M76" s="81" t="s">
        <v>156</v>
      </c>
      <c r="N76" s="81" t="s">
        <v>157</v>
      </c>
      <c r="O76" s="72">
        <v>870840</v>
      </c>
      <c r="P76" s="71" t="s">
        <v>41</v>
      </c>
      <c r="Q76" s="71" t="s">
        <v>42</v>
      </c>
      <c r="R76" s="72">
        <v>435420</v>
      </c>
      <c r="S76" s="106" t="s">
        <v>1688</v>
      </c>
      <c r="T76" s="85">
        <v>140</v>
      </c>
      <c r="U76" s="92">
        <v>120</v>
      </c>
      <c r="V76" s="83">
        <v>150</v>
      </c>
      <c r="W76" s="83">
        <f t="shared" si="2"/>
        <v>410</v>
      </c>
      <c r="X76" s="162">
        <v>435420</v>
      </c>
      <c r="Y76" s="72">
        <v>0</v>
      </c>
      <c r="Z76" s="72">
        <v>435420</v>
      </c>
      <c r="AA76" s="72">
        <v>0</v>
      </c>
      <c r="AB76" s="152" t="s">
        <v>1663</v>
      </c>
      <c r="AC76" s="153" t="s">
        <v>1661</v>
      </c>
      <c r="AD76" s="158">
        <v>1040</v>
      </c>
      <c r="AE76" s="168"/>
    </row>
    <row r="77" spans="1:31" s="79" customFormat="1" ht="88.5" customHeight="1" x14ac:dyDescent="0.3">
      <c r="A77" s="79">
        <v>67</v>
      </c>
      <c r="B77" s="80" t="s">
        <v>1488</v>
      </c>
      <c r="C77" s="76" t="s">
        <v>1489</v>
      </c>
      <c r="D77" s="76" t="s">
        <v>1490</v>
      </c>
      <c r="E77" s="77" t="s">
        <v>1491</v>
      </c>
      <c r="F77" s="78" t="s">
        <v>142</v>
      </c>
      <c r="G77" s="76" t="s">
        <v>120</v>
      </c>
      <c r="H77" s="76" t="s">
        <v>35</v>
      </c>
      <c r="I77" s="78" t="s">
        <v>1492</v>
      </c>
      <c r="J77" s="78" t="s">
        <v>1493</v>
      </c>
      <c r="K77" s="78"/>
      <c r="L77" s="81" t="s">
        <v>1494</v>
      </c>
      <c r="M77" s="81" t="s">
        <v>1495</v>
      </c>
      <c r="N77" s="81" t="s">
        <v>1496</v>
      </c>
      <c r="O77" s="72">
        <v>1500000</v>
      </c>
      <c r="P77" s="71" t="s">
        <v>258</v>
      </c>
      <c r="Q77" s="71" t="s">
        <v>42</v>
      </c>
      <c r="R77" s="72">
        <v>500000</v>
      </c>
      <c r="S77" s="106" t="s">
        <v>1688</v>
      </c>
      <c r="T77" s="85">
        <v>140</v>
      </c>
      <c r="U77" s="92">
        <v>120</v>
      </c>
      <c r="V77" s="83">
        <v>150</v>
      </c>
      <c r="W77" s="83">
        <f t="shared" si="2"/>
        <v>410</v>
      </c>
      <c r="X77" s="162">
        <v>500000</v>
      </c>
      <c r="Y77" s="72">
        <v>0</v>
      </c>
      <c r="Z77" s="72">
        <v>500000</v>
      </c>
      <c r="AA77" s="72">
        <v>0</v>
      </c>
      <c r="AB77" s="152" t="s">
        <v>1663</v>
      </c>
      <c r="AC77" s="153" t="s">
        <v>1661</v>
      </c>
      <c r="AD77" s="158">
        <v>1089</v>
      </c>
      <c r="AE77" s="168"/>
    </row>
    <row r="78" spans="1:31" s="79" customFormat="1" ht="80.099999999999994" customHeight="1" x14ac:dyDescent="0.3">
      <c r="A78" s="79">
        <v>68</v>
      </c>
      <c r="B78" s="80" t="s">
        <v>1396</v>
      </c>
      <c r="C78" s="76" t="s">
        <v>1397</v>
      </c>
      <c r="D78" s="76" t="s">
        <v>1398</v>
      </c>
      <c r="E78" s="77" t="s">
        <v>1399</v>
      </c>
      <c r="F78" s="78" t="s">
        <v>58</v>
      </c>
      <c r="G78" s="76" t="s">
        <v>59</v>
      </c>
      <c r="H78" s="76" t="s">
        <v>35</v>
      </c>
      <c r="I78" s="78" t="s">
        <v>1400</v>
      </c>
      <c r="J78" s="78" t="s">
        <v>1401</v>
      </c>
      <c r="K78" s="78"/>
      <c r="L78" s="81" t="s">
        <v>1402</v>
      </c>
      <c r="M78" s="81" t="s">
        <v>1403</v>
      </c>
      <c r="N78" s="81" t="s">
        <v>1404</v>
      </c>
      <c r="O78" s="72">
        <v>286000</v>
      </c>
      <c r="P78" s="71" t="s">
        <v>105</v>
      </c>
      <c r="Q78" s="71" t="s">
        <v>42</v>
      </c>
      <c r="R78" s="72">
        <v>143000</v>
      </c>
      <c r="S78" s="106" t="s">
        <v>1688</v>
      </c>
      <c r="T78" s="85">
        <v>90</v>
      </c>
      <c r="U78" s="92">
        <v>170</v>
      </c>
      <c r="V78" s="83">
        <v>150</v>
      </c>
      <c r="W78" s="83">
        <f t="shared" si="2"/>
        <v>410</v>
      </c>
      <c r="X78" s="162">
        <v>143000</v>
      </c>
      <c r="Y78" s="72">
        <v>0</v>
      </c>
      <c r="Z78" s="72">
        <v>143000</v>
      </c>
      <c r="AA78" s="72">
        <v>0</v>
      </c>
      <c r="AB78" s="152" t="s">
        <v>1663</v>
      </c>
      <c r="AC78" s="153" t="s">
        <v>1661</v>
      </c>
      <c r="AD78" s="158">
        <v>1145</v>
      </c>
      <c r="AE78" s="168"/>
    </row>
    <row r="79" spans="1:31" s="79" customFormat="1" ht="80.099999999999994" customHeight="1" x14ac:dyDescent="0.3">
      <c r="A79" s="79">
        <v>69</v>
      </c>
      <c r="B79" s="80" t="s">
        <v>668</v>
      </c>
      <c r="C79" s="76" t="s">
        <v>567</v>
      </c>
      <c r="D79" s="76" t="s">
        <v>568</v>
      </c>
      <c r="E79" s="77" t="s">
        <v>68</v>
      </c>
      <c r="F79" s="78" t="s">
        <v>569</v>
      </c>
      <c r="G79" s="76" t="s">
        <v>34</v>
      </c>
      <c r="H79" s="76" t="s">
        <v>35</v>
      </c>
      <c r="I79" s="78" t="s">
        <v>570</v>
      </c>
      <c r="J79" s="78" t="s">
        <v>571</v>
      </c>
      <c r="K79" s="78"/>
      <c r="L79" s="81" t="s">
        <v>572</v>
      </c>
      <c r="M79" s="81" t="s">
        <v>669</v>
      </c>
      <c r="N79" s="81" t="s">
        <v>1671</v>
      </c>
      <c r="O79" s="72">
        <v>5160909</v>
      </c>
      <c r="P79" s="71" t="s">
        <v>126</v>
      </c>
      <c r="Q79" s="71" t="s">
        <v>168</v>
      </c>
      <c r="R79" s="72">
        <v>500000</v>
      </c>
      <c r="S79" s="106" t="s">
        <v>1688</v>
      </c>
      <c r="T79" s="85">
        <v>120</v>
      </c>
      <c r="U79" s="92">
        <v>190</v>
      </c>
      <c r="V79" s="83">
        <v>100</v>
      </c>
      <c r="W79" s="83">
        <f t="shared" si="2"/>
        <v>410</v>
      </c>
      <c r="X79" s="162">
        <v>500000</v>
      </c>
      <c r="Y79" s="72">
        <v>0</v>
      </c>
      <c r="Z79" s="72">
        <v>500000</v>
      </c>
      <c r="AA79" s="72">
        <v>0</v>
      </c>
      <c r="AB79" s="152" t="s">
        <v>1662</v>
      </c>
      <c r="AC79" s="170" t="s">
        <v>1661</v>
      </c>
      <c r="AD79" s="169">
        <v>1166</v>
      </c>
      <c r="AE79" s="97"/>
    </row>
    <row r="80" spans="1:31" s="79" customFormat="1" ht="80.099999999999994" customHeight="1" x14ac:dyDescent="0.3">
      <c r="A80" s="79">
        <v>70</v>
      </c>
      <c r="B80" s="80" t="s">
        <v>719</v>
      </c>
      <c r="C80" s="76" t="s">
        <v>720</v>
      </c>
      <c r="D80" s="76" t="s">
        <v>721</v>
      </c>
      <c r="E80" s="77" t="s">
        <v>722</v>
      </c>
      <c r="F80" s="78" t="s">
        <v>723</v>
      </c>
      <c r="G80" s="76" t="s">
        <v>59</v>
      </c>
      <c r="H80" s="76" t="s">
        <v>35</v>
      </c>
      <c r="I80" s="78" t="s">
        <v>724</v>
      </c>
      <c r="J80" s="78" t="s">
        <v>725</v>
      </c>
      <c r="K80" s="78"/>
      <c r="L80" s="81" t="s">
        <v>726</v>
      </c>
      <c r="M80" s="81" t="s">
        <v>1672</v>
      </c>
      <c r="N80" s="81" t="s">
        <v>727</v>
      </c>
      <c r="O80" s="72">
        <v>1000000</v>
      </c>
      <c r="P80" s="71" t="s">
        <v>41</v>
      </c>
      <c r="Q80" s="71" t="s">
        <v>42</v>
      </c>
      <c r="R80" s="72">
        <v>500000</v>
      </c>
      <c r="S80" s="106" t="s">
        <v>1688</v>
      </c>
      <c r="T80" s="85">
        <v>120</v>
      </c>
      <c r="U80" s="92">
        <v>190</v>
      </c>
      <c r="V80" s="83">
        <v>100</v>
      </c>
      <c r="W80" s="83">
        <f t="shared" si="2"/>
        <v>410</v>
      </c>
      <c r="X80" s="162">
        <v>500000</v>
      </c>
      <c r="Y80" s="72">
        <v>0</v>
      </c>
      <c r="Z80" s="72">
        <v>500000</v>
      </c>
      <c r="AA80" s="72">
        <v>0</v>
      </c>
      <c r="AB80" s="152" t="s">
        <v>1662</v>
      </c>
      <c r="AC80" s="153" t="s">
        <v>1661</v>
      </c>
      <c r="AD80" s="158">
        <v>1229</v>
      </c>
      <c r="AE80" s="168"/>
    </row>
    <row r="81" spans="1:31" s="79" customFormat="1" ht="80.099999999999994" customHeight="1" x14ac:dyDescent="0.3">
      <c r="A81" s="79">
        <v>71</v>
      </c>
      <c r="B81" s="80" t="s">
        <v>169</v>
      </c>
      <c r="C81" s="76" t="s">
        <v>170</v>
      </c>
      <c r="D81" s="76" t="s">
        <v>171</v>
      </c>
      <c r="E81" s="77" t="s">
        <v>172</v>
      </c>
      <c r="F81" s="78" t="s">
        <v>173</v>
      </c>
      <c r="G81" s="76" t="s">
        <v>34</v>
      </c>
      <c r="H81" s="76" t="s">
        <v>35</v>
      </c>
      <c r="I81" s="78" t="s">
        <v>174</v>
      </c>
      <c r="J81" s="78" t="s">
        <v>175</v>
      </c>
      <c r="K81" s="78"/>
      <c r="L81" s="81" t="s">
        <v>176</v>
      </c>
      <c r="M81" s="81" t="s">
        <v>1664</v>
      </c>
      <c r="N81" s="81" t="s">
        <v>1665</v>
      </c>
      <c r="O81" s="72">
        <v>660000</v>
      </c>
      <c r="P81" s="71" t="s">
        <v>177</v>
      </c>
      <c r="Q81" s="71" t="s">
        <v>127</v>
      </c>
      <c r="R81" s="72">
        <v>330000</v>
      </c>
      <c r="S81" s="106" t="s">
        <v>1688</v>
      </c>
      <c r="T81" s="85">
        <v>120</v>
      </c>
      <c r="U81" s="92">
        <v>140</v>
      </c>
      <c r="V81" s="83">
        <v>150</v>
      </c>
      <c r="W81" s="83">
        <f t="shared" si="2"/>
        <v>410</v>
      </c>
      <c r="X81" s="162">
        <v>330000</v>
      </c>
      <c r="Y81" s="72">
        <v>0</v>
      </c>
      <c r="Z81" s="72">
        <v>330000</v>
      </c>
      <c r="AA81" s="72">
        <v>0</v>
      </c>
      <c r="AB81" s="152" t="s">
        <v>1662</v>
      </c>
      <c r="AC81" s="153" t="s">
        <v>1661</v>
      </c>
      <c r="AD81" s="158">
        <v>1275</v>
      </c>
      <c r="AE81" s="168"/>
    </row>
    <row r="82" spans="1:31" s="79" customFormat="1" ht="80.099999999999994" customHeight="1" x14ac:dyDescent="0.3">
      <c r="A82" s="79">
        <v>72</v>
      </c>
      <c r="B82" s="80" t="s">
        <v>248</v>
      </c>
      <c r="C82" s="76" t="s">
        <v>249</v>
      </c>
      <c r="D82" s="76" t="s">
        <v>250</v>
      </c>
      <c r="E82" s="77" t="s">
        <v>251</v>
      </c>
      <c r="F82" s="78" t="s">
        <v>252</v>
      </c>
      <c r="G82" s="76" t="s">
        <v>34</v>
      </c>
      <c r="H82" s="76" t="s">
        <v>35</v>
      </c>
      <c r="I82" s="78" t="s">
        <v>253</v>
      </c>
      <c r="J82" s="78" t="s">
        <v>254</v>
      </c>
      <c r="K82" s="78"/>
      <c r="L82" s="81" t="s">
        <v>255</v>
      </c>
      <c r="M82" s="81" t="s">
        <v>256</v>
      </c>
      <c r="N82" s="81" t="s">
        <v>257</v>
      </c>
      <c r="O82" s="72">
        <v>438460</v>
      </c>
      <c r="P82" s="71" t="s">
        <v>258</v>
      </c>
      <c r="Q82" s="71" t="s">
        <v>137</v>
      </c>
      <c r="R82" s="72">
        <v>215000</v>
      </c>
      <c r="S82" s="106" t="s">
        <v>1688</v>
      </c>
      <c r="T82" s="85">
        <v>100</v>
      </c>
      <c r="U82" s="92">
        <v>160</v>
      </c>
      <c r="V82" s="83">
        <v>150</v>
      </c>
      <c r="W82" s="83">
        <f t="shared" si="2"/>
        <v>410</v>
      </c>
      <c r="X82" s="162">
        <v>215000</v>
      </c>
      <c r="Y82" s="72">
        <v>0</v>
      </c>
      <c r="Z82" s="72">
        <v>215000</v>
      </c>
      <c r="AA82" s="72">
        <v>0</v>
      </c>
      <c r="AB82" s="152" t="s">
        <v>1663</v>
      </c>
      <c r="AC82" s="153" t="s">
        <v>1666</v>
      </c>
      <c r="AD82" s="158">
        <v>1313</v>
      </c>
      <c r="AE82" s="168"/>
    </row>
    <row r="83" spans="1:31" s="79" customFormat="1" ht="80.099999999999994" customHeight="1" x14ac:dyDescent="0.3">
      <c r="A83" s="79">
        <v>73</v>
      </c>
      <c r="B83" s="80" t="s">
        <v>75</v>
      </c>
      <c r="C83" s="76" t="s">
        <v>76</v>
      </c>
      <c r="D83" s="76" t="s">
        <v>77</v>
      </c>
      <c r="E83" s="77" t="s">
        <v>78</v>
      </c>
      <c r="F83" s="78" t="s">
        <v>79</v>
      </c>
      <c r="G83" s="76" t="s">
        <v>48</v>
      </c>
      <c r="H83" s="76" t="s">
        <v>35</v>
      </c>
      <c r="I83" s="78" t="s">
        <v>80</v>
      </c>
      <c r="J83" s="78" t="s">
        <v>81</v>
      </c>
      <c r="K83" s="78"/>
      <c r="L83" s="81" t="s">
        <v>82</v>
      </c>
      <c r="M83" s="81" t="s">
        <v>83</v>
      </c>
      <c r="N83" s="81" t="s">
        <v>84</v>
      </c>
      <c r="O83" s="72">
        <v>652238</v>
      </c>
      <c r="P83" s="71" t="s">
        <v>41</v>
      </c>
      <c r="Q83" s="71" t="s">
        <v>42</v>
      </c>
      <c r="R83" s="72">
        <v>326119</v>
      </c>
      <c r="S83" s="106" t="s">
        <v>1688</v>
      </c>
      <c r="T83" s="85">
        <v>70</v>
      </c>
      <c r="U83" s="92">
        <v>190</v>
      </c>
      <c r="V83" s="83">
        <v>150</v>
      </c>
      <c r="W83" s="83">
        <f t="shared" si="2"/>
        <v>410</v>
      </c>
      <c r="X83" s="162">
        <v>326119</v>
      </c>
      <c r="Y83" s="72">
        <v>0</v>
      </c>
      <c r="Z83" s="72">
        <v>326119</v>
      </c>
      <c r="AA83" s="72">
        <v>0</v>
      </c>
      <c r="AB83" s="152" t="s">
        <v>1662</v>
      </c>
      <c r="AC83" s="170" t="s">
        <v>1661</v>
      </c>
      <c r="AD83" s="169">
        <v>1458</v>
      </c>
      <c r="AE83" s="97"/>
    </row>
    <row r="84" spans="1:31" s="79" customFormat="1" ht="80.099999999999994" customHeight="1" x14ac:dyDescent="0.3">
      <c r="A84" s="79">
        <v>74</v>
      </c>
      <c r="B84" s="80" t="s">
        <v>1014</v>
      </c>
      <c r="C84" s="76" t="s">
        <v>1015</v>
      </c>
      <c r="D84" s="76" t="s">
        <v>1016</v>
      </c>
      <c r="E84" s="77" t="s">
        <v>1017</v>
      </c>
      <c r="F84" s="78" t="s">
        <v>119</v>
      </c>
      <c r="G84" s="76" t="s">
        <v>120</v>
      </c>
      <c r="H84" s="76" t="s">
        <v>35</v>
      </c>
      <c r="I84" s="78" t="s">
        <v>1018</v>
      </c>
      <c r="J84" s="78" t="s">
        <v>1019</v>
      </c>
      <c r="K84" s="78"/>
      <c r="L84" s="81" t="s">
        <v>1020</v>
      </c>
      <c r="M84" s="81" t="s">
        <v>1021</v>
      </c>
      <c r="N84" s="81" t="s">
        <v>1022</v>
      </c>
      <c r="O84" s="72">
        <v>1200000</v>
      </c>
      <c r="P84" s="71" t="s">
        <v>41</v>
      </c>
      <c r="Q84" s="71" t="s">
        <v>42</v>
      </c>
      <c r="R84" s="72">
        <v>500000</v>
      </c>
      <c r="S84" s="106" t="s">
        <v>1688</v>
      </c>
      <c r="T84" s="85">
        <v>180</v>
      </c>
      <c r="U84" s="92">
        <v>120</v>
      </c>
      <c r="V84" s="83">
        <v>100</v>
      </c>
      <c r="W84" s="83">
        <f t="shared" si="2"/>
        <v>400</v>
      </c>
      <c r="X84" s="162">
        <v>500000</v>
      </c>
      <c r="Y84" s="72">
        <v>0</v>
      </c>
      <c r="Z84" s="72">
        <v>500000</v>
      </c>
      <c r="AA84" s="72">
        <v>0</v>
      </c>
      <c r="AB84" s="152" t="s">
        <v>1663</v>
      </c>
      <c r="AC84" s="153" t="s">
        <v>1661</v>
      </c>
      <c r="AD84" s="158">
        <v>286</v>
      </c>
      <c r="AE84" s="168"/>
    </row>
    <row r="85" spans="1:31" s="79" customFormat="1" ht="80.099999999999994" customHeight="1" x14ac:dyDescent="0.3">
      <c r="A85" s="79">
        <v>75</v>
      </c>
      <c r="B85" s="80" t="s">
        <v>765</v>
      </c>
      <c r="C85" s="76" t="s">
        <v>766</v>
      </c>
      <c r="D85" s="76" t="s">
        <v>767</v>
      </c>
      <c r="E85" s="77" t="s">
        <v>768</v>
      </c>
      <c r="F85" s="78" t="s">
        <v>684</v>
      </c>
      <c r="G85" s="76" t="s">
        <v>59</v>
      </c>
      <c r="H85" s="76" t="s">
        <v>35</v>
      </c>
      <c r="I85" s="78" t="s">
        <v>769</v>
      </c>
      <c r="J85" s="78" t="s">
        <v>770</v>
      </c>
      <c r="K85" s="78"/>
      <c r="L85" s="81" t="s">
        <v>771</v>
      </c>
      <c r="M85" s="81" t="s">
        <v>772</v>
      </c>
      <c r="N85" s="81" t="s">
        <v>773</v>
      </c>
      <c r="O85" s="72">
        <v>815362</v>
      </c>
      <c r="P85" s="71" t="s">
        <v>41</v>
      </c>
      <c r="Q85" s="71" t="s">
        <v>42</v>
      </c>
      <c r="R85" s="72">
        <v>407681</v>
      </c>
      <c r="S85" s="106" t="s">
        <v>1688</v>
      </c>
      <c r="T85" s="85">
        <v>160</v>
      </c>
      <c r="U85" s="92">
        <v>140</v>
      </c>
      <c r="V85" s="83">
        <v>100</v>
      </c>
      <c r="W85" s="83">
        <f t="shared" si="2"/>
        <v>400</v>
      </c>
      <c r="X85" s="162">
        <v>407681</v>
      </c>
      <c r="Y85" s="72">
        <v>0</v>
      </c>
      <c r="Z85" s="72">
        <v>407681</v>
      </c>
      <c r="AA85" s="72">
        <v>0</v>
      </c>
      <c r="AB85" s="152" t="s">
        <v>1663</v>
      </c>
      <c r="AC85" s="153" t="s">
        <v>1661</v>
      </c>
      <c r="AD85" s="158">
        <v>376</v>
      </c>
      <c r="AE85" s="168"/>
    </row>
    <row r="86" spans="1:31" s="79" customFormat="1" ht="80.099999999999994" customHeight="1" x14ac:dyDescent="0.3">
      <c r="A86" s="79">
        <v>76</v>
      </c>
      <c r="B86" s="80" t="s">
        <v>937</v>
      </c>
      <c r="C86" s="76" t="s">
        <v>938</v>
      </c>
      <c r="D86" s="76" t="s">
        <v>939</v>
      </c>
      <c r="E86" s="77" t="s">
        <v>940</v>
      </c>
      <c r="F86" s="78" t="s">
        <v>941</v>
      </c>
      <c r="G86" s="76" t="s">
        <v>59</v>
      </c>
      <c r="H86" s="76" t="s">
        <v>35</v>
      </c>
      <c r="I86" s="78" t="s">
        <v>942</v>
      </c>
      <c r="J86" s="78" t="s">
        <v>943</v>
      </c>
      <c r="K86" s="78"/>
      <c r="L86" s="81" t="s">
        <v>944</v>
      </c>
      <c r="M86" s="81" t="s">
        <v>945</v>
      </c>
      <c r="N86" s="81" t="s">
        <v>946</v>
      </c>
      <c r="O86" s="72">
        <v>1500000</v>
      </c>
      <c r="P86" s="71" t="s">
        <v>41</v>
      </c>
      <c r="Q86" s="71" t="s">
        <v>42</v>
      </c>
      <c r="R86" s="72">
        <v>500000</v>
      </c>
      <c r="S86" s="106" t="s">
        <v>1688</v>
      </c>
      <c r="T86" s="85">
        <v>110</v>
      </c>
      <c r="U86" s="92">
        <v>190</v>
      </c>
      <c r="V86" s="83">
        <v>100</v>
      </c>
      <c r="W86" s="83">
        <f t="shared" si="2"/>
        <v>400</v>
      </c>
      <c r="X86" s="162">
        <v>500000</v>
      </c>
      <c r="Y86" s="72">
        <v>0</v>
      </c>
      <c r="Z86" s="72">
        <v>500000</v>
      </c>
      <c r="AA86" s="72">
        <v>0</v>
      </c>
      <c r="AB86" s="152" t="s">
        <v>1662</v>
      </c>
      <c r="AC86" s="153" t="s">
        <v>1661</v>
      </c>
      <c r="AD86" s="158">
        <v>379</v>
      </c>
      <c r="AE86" s="168"/>
    </row>
    <row r="87" spans="1:31" s="79" customFormat="1" ht="80.099999999999994" customHeight="1" x14ac:dyDescent="0.3">
      <c r="A87" s="79">
        <v>77</v>
      </c>
      <c r="B87" s="80" t="s">
        <v>1135</v>
      </c>
      <c r="C87" s="76" t="s">
        <v>1136</v>
      </c>
      <c r="D87" s="76" t="s">
        <v>1137</v>
      </c>
      <c r="E87" s="77" t="s">
        <v>1138</v>
      </c>
      <c r="F87" s="78" t="s">
        <v>684</v>
      </c>
      <c r="G87" s="76" t="s">
        <v>59</v>
      </c>
      <c r="H87" s="76" t="s">
        <v>35</v>
      </c>
      <c r="I87" s="78" t="s">
        <v>1139</v>
      </c>
      <c r="J87" s="78" t="s">
        <v>1140</v>
      </c>
      <c r="K87" s="78"/>
      <c r="L87" s="81" t="s">
        <v>1141</v>
      </c>
      <c r="M87" s="81" t="s">
        <v>1142</v>
      </c>
      <c r="N87" s="81" t="s">
        <v>1143</v>
      </c>
      <c r="O87" s="72">
        <v>510000</v>
      </c>
      <c r="P87" s="71" t="s">
        <v>41</v>
      </c>
      <c r="Q87" s="71" t="s">
        <v>42</v>
      </c>
      <c r="R87" s="72">
        <v>255000</v>
      </c>
      <c r="S87" s="106" t="s">
        <v>1688</v>
      </c>
      <c r="T87" s="85">
        <v>130</v>
      </c>
      <c r="U87" s="92">
        <v>170</v>
      </c>
      <c r="V87" s="83">
        <v>100</v>
      </c>
      <c r="W87" s="83">
        <f t="shared" si="2"/>
        <v>400</v>
      </c>
      <c r="X87" s="162">
        <v>255000</v>
      </c>
      <c r="Y87" s="72">
        <v>0</v>
      </c>
      <c r="Z87" s="72">
        <v>255000</v>
      </c>
      <c r="AA87" s="72">
        <v>0</v>
      </c>
      <c r="AB87" s="152" t="s">
        <v>1662</v>
      </c>
      <c r="AC87" s="153" t="s">
        <v>1661</v>
      </c>
      <c r="AD87" s="158">
        <v>407</v>
      </c>
      <c r="AE87" s="168"/>
    </row>
    <row r="88" spans="1:31" s="79" customFormat="1" ht="93" customHeight="1" x14ac:dyDescent="0.3">
      <c r="A88" s="79">
        <v>78</v>
      </c>
      <c r="B88" s="80" t="s">
        <v>1451</v>
      </c>
      <c r="C88" s="76" t="s">
        <v>1452</v>
      </c>
      <c r="D88" s="76" t="s">
        <v>1453</v>
      </c>
      <c r="E88" s="77" t="s">
        <v>1454</v>
      </c>
      <c r="F88" s="78" t="s">
        <v>684</v>
      </c>
      <c r="G88" s="76" t="s">
        <v>59</v>
      </c>
      <c r="H88" s="76" t="s">
        <v>35</v>
      </c>
      <c r="I88" s="78" t="s">
        <v>1455</v>
      </c>
      <c r="J88" s="78" t="s">
        <v>1456</v>
      </c>
      <c r="K88" s="78"/>
      <c r="L88" s="81" t="s">
        <v>1457</v>
      </c>
      <c r="M88" s="81" t="s">
        <v>1458</v>
      </c>
      <c r="N88" s="81" t="s">
        <v>1459</v>
      </c>
      <c r="O88" s="72">
        <v>1198653</v>
      </c>
      <c r="P88" s="71" t="s">
        <v>41</v>
      </c>
      <c r="Q88" s="71" t="s">
        <v>42</v>
      </c>
      <c r="R88" s="72">
        <v>500000</v>
      </c>
      <c r="S88" s="106" t="s">
        <v>1688</v>
      </c>
      <c r="T88" s="85">
        <v>130</v>
      </c>
      <c r="U88" s="92">
        <v>170</v>
      </c>
      <c r="V88" s="83">
        <v>100</v>
      </c>
      <c r="W88" s="83">
        <f t="shared" si="2"/>
        <v>400</v>
      </c>
      <c r="X88" s="162">
        <v>500000</v>
      </c>
      <c r="Y88" s="72">
        <v>0</v>
      </c>
      <c r="Z88" s="72">
        <v>500000</v>
      </c>
      <c r="AA88" s="72">
        <v>0</v>
      </c>
      <c r="AB88" s="152" t="s">
        <v>1663</v>
      </c>
      <c r="AC88" s="153" t="s">
        <v>1661</v>
      </c>
      <c r="AD88" s="158">
        <v>426</v>
      </c>
      <c r="AE88" s="168"/>
    </row>
    <row r="89" spans="1:31" s="79" customFormat="1" ht="80.099999999999994" customHeight="1" x14ac:dyDescent="0.3">
      <c r="A89" s="79">
        <v>79</v>
      </c>
      <c r="B89" s="80" t="s">
        <v>1626</v>
      </c>
      <c r="C89" s="76" t="s">
        <v>1627</v>
      </c>
      <c r="D89" s="76" t="s">
        <v>1628</v>
      </c>
      <c r="E89" s="77" t="s">
        <v>1629</v>
      </c>
      <c r="F89" s="78" t="s">
        <v>1288</v>
      </c>
      <c r="G89" s="76" t="s">
        <v>59</v>
      </c>
      <c r="H89" s="76" t="s">
        <v>35</v>
      </c>
      <c r="I89" s="78" t="s">
        <v>1630</v>
      </c>
      <c r="J89" s="78" t="s">
        <v>1631</v>
      </c>
      <c r="K89" s="78"/>
      <c r="L89" s="81" t="s">
        <v>1632</v>
      </c>
      <c r="M89" s="81" t="s">
        <v>1633</v>
      </c>
      <c r="N89" s="81" t="s">
        <v>1634</v>
      </c>
      <c r="O89" s="72">
        <v>784248.14</v>
      </c>
      <c r="P89" s="71" t="s">
        <v>41</v>
      </c>
      <c r="Q89" s="71" t="s">
        <v>42</v>
      </c>
      <c r="R89" s="72">
        <v>380000</v>
      </c>
      <c r="S89" s="106" t="s">
        <v>1688</v>
      </c>
      <c r="T89" s="85">
        <v>160</v>
      </c>
      <c r="U89" s="92">
        <v>140</v>
      </c>
      <c r="V89" s="83">
        <v>100</v>
      </c>
      <c r="W89" s="83">
        <f t="shared" si="2"/>
        <v>400</v>
      </c>
      <c r="X89" s="162">
        <v>380000</v>
      </c>
      <c r="Y89" s="72">
        <v>0</v>
      </c>
      <c r="Z89" s="72">
        <v>380000</v>
      </c>
      <c r="AA89" s="72">
        <v>0</v>
      </c>
      <c r="AB89" s="152" t="s">
        <v>1662</v>
      </c>
      <c r="AC89" s="153" t="s">
        <v>1661</v>
      </c>
      <c r="AD89" s="158">
        <v>470</v>
      </c>
      <c r="AE89" s="168"/>
    </row>
    <row r="90" spans="1:31" s="79" customFormat="1" ht="80.099999999999994" customHeight="1" x14ac:dyDescent="0.3">
      <c r="A90" s="79">
        <v>80</v>
      </c>
      <c r="B90" s="80" t="s">
        <v>947</v>
      </c>
      <c r="C90" s="76" t="s">
        <v>948</v>
      </c>
      <c r="D90" s="76" t="s">
        <v>949</v>
      </c>
      <c r="E90" s="77" t="s">
        <v>950</v>
      </c>
      <c r="F90" s="78" t="s">
        <v>951</v>
      </c>
      <c r="G90" s="76" t="s">
        <v>59</v>
      </c>
      <c r="H90" s="76" t="s">
        <v>35</v>
      </c>
      <c r="I90" s="78" t="s">
        <v>952</v>
      </c>
      <c r="J90" s="78" t="s">
        <v>953</v>
      </c>
      <c r="K90" s="78"/>
      <c r="L90" s="81" t="s">
        <v>954</v>
      </c>
      <c r="M90" s="81" t="s">
        <v>955</v>
      </c>
      <c r="N90" s="81" t="s">
        <v>956</v>
      </c>
      <c r="O90" s="72">
        <v>550000</v>
      </c>
      <c r="P90" s="71" t="s">
        <v>41</v>
      </c>
      <c r="Q90" s="71" t="s">
        <v>42</v>
      </c>
      <c r="R90" s="72">
        <v>275000</v>
      </c>
      <c r="S90" s="106" t="s">
        <v>1688</v>
      </c>
      <c r="T90" s="85">
        <v>110</v>
      </c>
      <c r="U90" s="92">
        <v>190</v>
      </c>
      <c r="V90" s="83">
        <v>100</v>
      </c>
      <c r="W90" s="83">
        <f t="shared" si="2"/>
        <v>400</v>
      </c>
      <c r="X90" s="162">
        <v>275000</v>
      </c>
      <c r="Y90" s="72">
        <v>0</v>
      </c>
      <c r="Z90" s="72">
        <v>275000</v>
      </c>
      <c r="AA90" s="72">
        <v>0</v>
      </c>
      <c r="AB90" s="152" t="s">
        <v>1663</v>
      </c>
      <c r="AC90" s="153" t="s">
        <v>1661</v>
      </c>
      <c r="AD90" s="158">
        <v>502</v>
      </c>
      <c r="AE90" s="168"/>
    </row>
    <row r="91" spans="1:31" s="79" customFormat="1" ht="80.099999999999994" customHeight="1" x14ac:dyDescent="0.3">
      <c r="A91" s="79">
        <v>81</v>
      </c>
      <c r="B91" s="80" t="s">
        <v>738</v>
      </c>
      <c r="C91" s="76" t="s">
        <v>739</v>
      </c>
      <c r="D91" s="76" t="s">
        <v>740</v>
      </c>
      <c r="E91" s="77" t="s">
        <v>741</v>
      </c>
      <c r="F91" s="78" t="s">
        <v>33</v>
      </c>
      <c r="G91" s="76" t="s">
        <v>34</v>
      </c>
      <c r="H91" s="76" t="s">
        <v>35</v>
      </c>
      <c r="I91" s="78" t="s">
        <v>742</v>
      </c>
      <c r="J91" s="78" t="s">
        <v>743</v>
      </c>
      <c r="K91" s="78"/>
      <c r="L91" s="81" t="s">
        <v>744</v>
      </c>
      <c r="M91" s="81" t="s">
        <v>745</v>
      </c>
      <c r="N91" s="81" t="s">
        <v>746</v>
      </c>
      <c r="O91" s="72">
        <v>960000</v>
      </c>
      <c r="P91" s="71" t="s">
        <v>126</v>
      </c>
      <c r="Q91" s="71" t="s">
        <v>42</v>
      </c>
      <c r="R91" s="72">
        <v>480000</v>
      </c>
      <c r="S91" s="106" t="s">
        <v>1688</v>
      </c>
      <c r="T91" s="85">
        <v>130</v>
      </c>
      <c r="U91" s="92">
        <v>170</v>
      </c>
      <c r="V91" s="83">
        <v>100</v>
      </c>
      <c r="W91" s="83">
        <f t="shared" si="2"/>
        <v>400</v>
      </c>
      <c r="X91" s="162">
        <v>480000</v>
      </c>
      <c r="Y91" s="72">
        <v>0</v>
      </c>
      <c r="Z91" s="72">
        <v>480000</v>
      </c>
      <c r="AA91" s="72">
        <v>0</v>
      </c>
      <c r="AB91" s="152" t="s">
        <v>1663</v>
      </c>
      <c r="AC91" s="153" t="s">
        <v>1661</v>
      </c>
      <c r="AD91" s="158">
        <v>503</v>
      </c>
      <c r="AE91" s="168"/>
    </row>
    <row r="92" spans="1:31" s="79" customFormat="1" ht="80.099999999999994" customHeight="1" x14ac:dyDescent="0.3">
      <c r="A92" s="79">
        <v>82</v>
      </c>
      <c r="B92" s="80" t="s">
        <v>1080</v>
      </c>
      <c r="C92" s="76" t="s">
        <v>1081</v>
      </c>
      <c r="D92" s="76" t="s">
        <v>1082</v>
      </c>
      <c r="E92" s="77" t="s">
        <v>1083</v>
      </c>
      <c r="F92" s="78" t="s">
        <v>273</v>
      </c>
      <c r="G92" s="76" t="s">
        <v>120</v>
      </c>
      <c r="H92" s="76" t="s">
        <v>35</v>
      </c>
      <c r="I92" s="78" t="s">
        <v>1084</v>
      </c>
      <c r="J92" s="78" t="s">
        <v>1085</v>
      </c>
      <c r="K92" s="78"/>
      <c r="L92" s="81" t="s">
        <v>1086</v>
      </c>
      <c r="M92" s="81" t="s">
        <v>1087</v>
      </c>
      <c r="N92" s="81" t="s">
        <v>1088</v>
      </c>
      <c r="O92" s="72">
        <v>150000</v>
      </c>
      <c r="P92" s="71" t="s">
        <v>41</v>
      </c>
      <c r="Q92" s="71" t="s">
        <v>42</v>
      </c>
      <c r="R92" s="72">
        <v>75000</v>
      </c>
      <c r="S92" s="106" t="s">
        <v>1688</v>
      </c>
      <c r="T92" s="85">
        <v>130</v>
      </c>
      <c r="U92" s="92">
        <v>120</v>
      </c>
      <c r="V92" s="83">
        <v>150</v>
      </c>
      <c r="W92" s="83">
        <f t="shared" si="2"/>
        <v>400</v>
      </c>
      <c r="X92" s="162">
        <v>75000</v>
      </c>
      <c r="Y92" s="72">
        <v>0</v>
      </c>
      <c r="Z92" s="72">
        <v>75000</v>
      </c>
      <c r="AA92" s="72">
        <v>0</v>
      </c>
      <c r="AB92" s="152" t="s">
        <v>1663</v>
      </c>
      <c r="AC92" s="153" t="s">
        <v>1661</v>
      </c>
      <c r="AD92" s="158">
        <v>549</v>
      </c>
      <c r="AE92" s="168"/>
    </row>
    <row r="93" spans="1:31" s="79" customFormat="1" ht="80.099999999999994" customHeight="1" x14ac:dyDescent="0.3">
      <c r="A93" s="79">
        <v>83</v>
      </c>
      <c r="B93" s="80" t="s">
        <v>670</v>
      </c>
      <c r="C93" s="76" t="s">
        <v>671</v>
      </c>
      <c r="D93" s="76" t="s">
        <v>672</v>
      </c>
      <c r="E93" s="77" t="s">
        <v>673</v>
      </c>
      <c r="F93" s="78" t="s">
        <v>674</v>
      </c>
      <c r="G93" s="76" t="s">
        <v>48</v>
      </c>
      <c r="H93" s="76" t="s">
        <v>35</v>
      </c>
      <c r="I93" s="78" t="s">
        <v>675</v>
      </c>
      <c r="J93" s="78" t="s">
        <v>676</v>
      </c>
      <c r="K93" s="78"/>
      <c r="L93" s="81" t="s">
        <v>677</v>
      </c>
      <c r="M93" s="81" t="s">
        <v>678</v>
      </c>
      <c r="N93" s="81" t="s">
        <v>679</v>
      </c>
      <c r="O93" s="72">
        <v>602441.67000000004</v>
      </c>
      <c r="P93" s="71" t="s">
        <v>258</v>
      </c>
      <c r="Q93" s="71" t="s">
        <v>168</v>
      </c>
      <c r="R93" s="72">
        <v>300000</v>
      </c>
      <c r="S93" s="106" t="s">
        <v>1688</v>
      </c>
      <c r="T93" s="85">
        <v>180</v>
      </c>
      <c r="U93" s="92">
        <v>120</v>
      </c>
      <c r="V93" s="83">
        <v>100</v>
      </c>
      <c r="W93" s="83">
        <f t="shared" si="2"/>
        <v>400</v>
      </c>
      <c r="X93" s="162">
        <v>300000</v>
      </c>
      <c r="Y93" s="72">
        <v>0</v>
      </c>
      <c r="Z93" s="72">
        <v>300000</v>
      </c>
      <c r="AA93" s="72">
        <v>0</v>
      </c>
      <c r="AB93" s="152" t="s">
        <v>1662</v>
      </c>
      <c r="AC93" s="153" t="s">
        <v>1661</v>
      </c>
      <c r="AD93" s="158">
        <v>578</v>
      </c>
      <c r="AE93" s="168"/>
    </row>
    <row r="94" spans="1:31" s="79" customFormat="1" ht="80.099999999999994" customHeight="1" x14ac:dyDescent="0.3">
      <c r="A94" s="79">
        <v>84</v>
      </c>
      <c r="B94" s="80" t="s">
        <v>1387</v>
      </c>
      <c r="C94" s="76" t="s">
        <v>1388</v>
      </c>
      <c r="D94" s="76" t="s">
        <v>1389</v>
      </c>
      <c r="E94" s="77" t="s">
        <v>1390</v>
      </c>
      <c r="F94" s="78" t="s">
        <v>47</v>
      </c>
      <c r="G94" s="76" t="s">
        <v>48</v>
      </c>
      <c r="H94" s="76" t="s">
        <v>35</v>
      </c>
      <c r="I94" s="78" t="s">
        <v>1391</v>
      </c>
      <c r="J94" s="78" t="s">
        <v>1392</v>
      </c>
      <c r="K94" s="78"/>
      <c r="L94" s="81" t="s">
        <v>1393</v>
      </c>
      <c r="M94" s="81" t="s">
        <v>1394</v>
      </c>
      <c r="N94" s="81" t="s">
        <v>1395</v>
      </c>
      <c r="O94" s="72">
        <v>500000</v>
      </c>
      <c r="P94" s="71" t="s">
        <v>137</v>
      </c>
      <c r="Q94" s="71" t="s">
        <v>127</v>
      </c>
      <c r="R94" s="72">
        <v>250000</v>
      </c>
      <c r="S94" s="106" t="s">
        <v>1688</v>
      </c>
      <c r="T94" s="85">
        <v>140</v>
      </c>
      <c r="U94" s="92">
        <v>160</v>
      </c>
      <c r="V94" s="83">
        <v>100</v>
      </c>
      <c r="W94" s="83">
        <f t="shared" si="2"/>
        <v>400</v>
      </c>
      <c r="X94" s="162">
        <v>250000</v>
      </c>
      <c r="Y94" s="72">
        <v>0</v>
      </c>
      <c r="Z94" s="72">
        <v>250000</v>
      </c>
      <c r="AA94" s="72">
        <v>0</v>
      </c>
      <c r="AB94" s="152" t="s">
        <v>1658</v>
      </c>
      <c r="AC94" s="153" t="s">
        <v>1661</v>
      </c>
      <c r="AD94" s="158">
        <v>615</v>
      </c>
      <c r="AE94" s="168"/>
    </row>
    <row r="95" spans="1:31" s="79" customFormat="1" ht="80.099999999999994" customHeight="1" x14ac:dyDescent="0.3">
      <c r="A95" s="79">
        <v>85</v>
      </c>
      <c r="B95" s="80" t="s">
        <v>1294</v>
      </c>
      <c r="C95" s="76" t="s">
        <v>1295</v>
      </c>
      <c r="D95" s="76" t="s">
        <v>1296</v>
      </c>
      <c r="E95" s="77" t="s">
        <v>1297</v>
      </c>
      <c r="F95" s="78" t="s">
        <v>635</v>
      </c>
      <c r="G95" s="76" t="s">
        <v>59</v>
      </c>
      <c r="H95" s="76" t="s">
        <v>35</v>
      </c>
      <c r="I95" s="78" t="s">
        <v>1298</v>
      </c>
      <c r="J95" s="78" t="s">
        <v>1299</v>
      </c>
      <c r="K95" s="78"/>
      <c r="L95" s="81" t="s">
        <v>1300</v>
      </c>
      <c r="M95" s="81" t="s">
        <v>1301</v>
      </c>
      <c r="N95" s="81" t="s">
        <v>1302</v>
      </c>
      <c r="O95" s="72">
        <v>1800000</v>
      </c>
      <c r="P95" s="71" t="s">
        <v>41</v>
      </c>
      <c r="Q95" s="71" t="s">
        <v>42</v>
      </c>
      <c r="R95" s="72">
        <v>500000</v>
      </c>
      <c r="S95" s="106" t="s">
        <v>1688</v>
      </c>
      <c r="T95" s="85">
        <v>110</v>
      </c>
      <c r="U95" s="92">
        <v>190</v>
      </c>
      <c r="V95" s="83">
        <v>100</v>
      </c>
      <c r="W95" s="83">
        <f t="shared" si="2"/>
        <v>400</v>
      </c>
      <c r="X95" s="162">
        <v>500000</v>
      </c>
      <c r="Y95" s="72">
        <v>0</v>
      </c>
      <c r="Z95" s="72">
        <v>500000</v>
      </c>
      <c r="AA95" s="72">
        <v>0</v>
      </c>
      <c r="AB95" s="152" t="s">
        <v>1662</v>
      </c>
      <c r="AC95" s="153" t="s">
        <v>1661</v>
      </c>
      <c r="AD95" s="158">
        <v>622</v>
      </c>
      <c r="AE95" s="168"/>
    </row>
    <row r="96" spans="1:31" s="79" customFormat="1" ht="80.099999999999994" customHeight="1" x14ac:dyDescent="0.3">
      <c r="A96" s="79">
        <v>86</v>
      </c>
      <c r="B96" s="80" t="s">
        <v>1247</v>
      </c>
      <c r="C96" s="76" t="s">
        <v>1248</v>
      </c>
      <c r="D96" s="76" t="s">
        <v>1249</v>
      </c>
      <c r="E96" s="77" t="s">
        <v>1250</v>
      </c>
      <c r="F96" s="78" t="s">
        <v>1027</v>
      </c>
      <c r="G96" s="76" t="s">
        <v>120</v>
      </c>
      <c r="H96" s="76" t="s">
        <v>35</v>
      </c>
      <c r="I96" s="78" t="s">
        <v>1251</v>
      </c>
      <c r="J96" s="78" t="s">
        <v>1252</v>
      </c>
      <c r="K96" s="78"/>
      <c r="L96" s="81" t="s">
        <v>1253</v>
      </c>
      <c r="M96" s="81" t="s">
        <v>1254</v>
      </c>
      <c r="N96" s="81" t="s">
        <v>1255</v>
      </c>
      <c r="O96" s="72">
        <v>1822026</v>
      </c>
      <c r="P96" s="71" t="s">
        <v>41</v>
      </c>
      <c r="Q96" s="71" t="s">
        <v>42</v>
      </c>
      <c r="R96" s="72">
        <v>500000</v>
      </c>
      <c r="S96" s="106" t="s">
        <v>1688</v>
      </c>
      <c r="T96" s="85">
        <v>110</v>
      </c>
      <c r="U96" s="92">
        <v>190</v>
      </c>
      <c r="V96" s="83">
        <v>100</v>
      </c>
      <c r="W96" s="83">
        <f t="shared" si="2"/>
        <v>400</v>
      </c>
      <c r="X96" s="162">
        <v>500000</v>
      </c>
      <c r="Y96" s="72">
        <v>0</v>
      </c>
      <c r="Z96" s="72">
        <v>500000</v>
      </c>
      <c r="AA96" s="72">
        <v>0</v>
      </c>
      <c r="AB96" s="152" t="s">
        <v>1662</v>
      </c>
      <c r="AC96" s="170" t="s">
        <v>1661</v>
      </c>
      <c r="AD96" s="169">
        <v>623</v>
      </c>
      <c r="AE96" s="97"/>
    </row>
    <row r="97" spans="1:31" s="79" customFormat="1" ht="80.099999999999994" customHeight="1" x14ac:dyDescent="0.3">
      <c r="A97" s="79">
        <v>87</v>
      </c>
      <c r="B97" s="80" t="s">
        <v>1070</v>
      </c>
      <c r="C97" s="76" t="s">
        <v>1071</v>
      </c>
      <c r="D97" s="76" t="s">
        <v>1072</v>
      </c>
      <c r="E97" s="77" t="s">
        <v>1073</v>
      </c>
      <c r="F97" s="78" t="s">
        <v>1074</v>
      </c>
      <c r="G97" s="76" t="s">
        <v>120</v>
      </c>
      <c r="H97" s="76" t="s">
        <v>35</v>
      </c>
      <c r="I97" s="78" t="s">
        <v>1075</v>
      </c>
      <c r="J97" s="78" t="s">
        <v>1076</v>
      </c>
      <c r="K97" s="78"/>
      <c r="L97" s="81" t="s">
        <v>1077</v>
      </c>
      <c r="M97" s="81" t="s">
        <v>1078</v>
      </c>
      <c r="N97" s="81" t="s">
        <v>1079</v>
      </c>
      <c r="O97" s="72">
        <v>600000</v>
      </c>
      <c r="P97" s="71" t="s">
        <v>41</v>
      </c>
      <c r="Q97" s="71" t="s">
        <v>42</v>
      </c>
      <c r="R97" s="72">
        <v>300000</v>
      </c>
      <c r="S97" s="106" t="s">
        <v>1688</v>
      </c>
      <c r="T97" s="85">
        <v>140</v>
      </c>
      <c r="U97" s="92">
        <v>160</v>
      </c>
      <c r="V97" s="83">
        <v>100</v>
      </c>
      <c r="W97" s="83">
        <f t="shared" si="2"/>
        <v>400</v>
      </c>
      <c r="X97" s="162">
        <v>300000</v>
      </c>
      <c r="Y97" s="72">
        <v>0</v>
      </c>
      <c r="Z97" s="72">
        <v>300000</v>
      </c>
      <c r="AA97" s="72">
        <v>0</v>
      </c>
      <c r="AB97" s="152" t="s">
        <v>1663</v>
      </c>
      <c r="AC97" s="153" t="s">
        <v>1661</v>
      </c>
      <c r="AD97" s="158">
        <v>641</v>
      </c>
      <c r="AE97" s="168"/>
    </row>
    <row r="98" spans="1:31" s="79" customFormat="1" ht="80.099999999999994" customHeight="1" x14ac:dyDescent="0.3">
      <c r="A98" s="79">
        <v>88</v>
      </c>
      <c r="B98" s="80" t="s">
        <v>1125</v>
      </c>
      <c r="C98" s="76" t="s">
        <v>1126</v>
      </c>
      <c r="D98" s="76" t="s">
        <v>1127</v>
      </c>
      <c r="E98" s="77" t="s">
        <v>1128</v>
      </c>
      <c r="F98" s="78" t="s">
        <v>1129</v>
      </c>
      <c r="G98" s="76" t="s">
        <v>59</v>
      </c>
      <c r="H98" s="76" t="s">
        <v>35</v>
      </c>
      <c r="I98" s="78" t="s">
        <v>1130</v>
      </c>
      <c r="J98" s="78" t="s">
        <v>1131</v>
      </c>
      <c r="K98" s="78"/>
      <c r="L98" s="81" t="s">
        <v>1132</v>
      </c>
      <c r="M98" s="81" t="s">
        <v>1133</v>
      </c>
      <c r="N98" s="81" t="s">
        <v>1134</v>
      </c>
      <c r="O98" s="72">
        <v>1929434.35</v>
      </c>
      <c r="P98" s="71" t="s">
        <v>41</v>
      </c>
      <c r="Q98" s="71" t="s">
        <v>42</v>
      </c>
      <c r="R98" s="72">
        <v>500000</v>
      </c>
      <c r="S98" s="106" t="s">
        <v>1688</v>
      </c>
      <c r="T98" s="85">
        <v>90</v>
      </c>
      <c r="U98" s="92">
        <v>160</v>
      </c>
      <c r="V98" s="83">
        <v>150</v>
      </c>
      <c r="W98" s="83">
        <f t="shared" si="2"/>
        <v>400</v>
      </c>
      <c r="X98" s="162">
        <v>500000</v>
      </c>
      <c r="Y98" s="72">
        <v>0</v>
      </c>
      <c r="Z98" s="72">
        <v>500000</v>
      </c>
      <c r="AA98" s="72">
        <v>0</v>
      </c>
      <c r="AB98" s="152" t="s">
        <v>1662</v>
      </c>
      <c r="AC98" s="153" t="s">
        <v>1661</v>
      </c>
      <c r="AD98" s="158">
        <v>668</v>
      </c>
      <c r="AE98" s="168"/>
    </row>
    <row r="99" spans="1:31" s="79" customFormat="1" ht="80.099999999999994" customHeight="1" x14ac:dyDescent="0.3">
      <c r="A99" s="79">
        <v>89</v>
      </c>
      <c r="B99" s="80" t="s">
        <v>128</v>
      </c>
      <c r="C99" s="76" t="s">
        <v>129</v>
      </c>
      <c r="D99" s="76" t="s">
        <v>130</v>
      </c>
      <c r="E99" s="77" t="s">
        <v>131</v>
      </c>
      <c r="F99" s="78" t="s">
        <v>33</v>
      </c>
      <c r="G99" s="76" t="s">
        <v>34</v>
      </c>
      <c r="H99" s="76" t="s">
        <v>35</v>
      </c>
      <c r="I99" s="78" t="s">
        <v>132</v>
      </c>
      <c r="J99" s="78" t="s">
        <v>133</v>
      </c>
      <c r="K99" s="78"/>
      <c r="L99" s="81" t="s">
        <v>134</v>
      </c>
      <c r="M99" s="81" t="s">
        <v>135</v>
      </c>
      <c r="N99" s="81" t="s">
        <v>136</v>
      </c>
      <c r="O99" s="72">
        <v>1050000</v>
      </c>
      <c r="P99" s="71" t="s">
        <v>137</v>
      </c>
      <c r="Q99" s="71" t="s">
        <v>42</v>
      </c>
      <c r="R99" s="72">
        <v>500000</v>
      </c>
      <c r="S99" s="106" t="s">
        <v>1688</v>
      </c>
      <c r="T99" s="85">
        <v>160</v>
      </c>
      <c r="U99" s="92">
        <v>140</v>
      </c>
      <c r="V99" s="83">
        <v>100</v>
      </c>
      <c r="W99" s="83">
        <f t="shared" si="2"/>
        <v>400</v>
      </c>
      <c r="X99" s="162">
        <v>500000</v>
      </c>
      <c r="Y99" s="72">
        <v>0</v>
      </c>
      <c r="Z99" s="72">
        <v>500000</v>
      </c>
      <c r="AA99" s="72">
        <v>0</v>
      </c>
      <c r="AB99" s="152" t="s">
        <v>1662</v>
      </c>
      <c r="AC99" s="170" t="s">
        <v>1661</v>
      </c>
      <c r="AD99" s="169">
        <v>847</v>
      </c>
      <c r="AE99" s="97"/>
    </row>
    <row r="100" spans="1:31" s="79" customFormat="1" ht="80.099999999999994" customHeight="1" x14ac:dyDescent="0.3">
      <c r="A100" s="79">
        <v>90</v>
      </c>
      <c r="B100" s="80" t="s">
        <v>1573</v>
      </c>
      <c r="C100" s="76" t="s">
        <v>1574</v>
      </c>
      <c r="D100" s="76" t="s">
        <v>1575</v>
      </c>
      <c r="E100" s="77" t="s">
        <v>1576</v>
      </c>
      <c r="F100" s="78" t="s">
        <v>1577</v>
      </c>
      <c r="G100" s="76" t="s">
        <v>120</v>
      </c>
      <c r="H100" s="76" t="s">
        <v>35</v>
      </c>
      <c r="I100" s="78" t="s">
        <v>1578</v>
      </c>
      <c r="J100" s="78" t="s">
        <v>1579</v>
      </c>
      <c r="K100" s="78"/>
      <c r="L100" s="81" t="s">
        <v>1580</v>
      </c>
      <c r="M100" s="81" t="s">
        <v>1581</v>
      </c>
      <c r="N100" s="81" t="s">
        <v>1582</v>
      </c>
      <c r="O100" s="72">
        <v>1017610</v>
      </c>
      <c r="P100" s="71" t="s">
        <v>258</v>
      </c>
      <c r="Q100" s="71" t="s">
        <v>42</v>
      </c>
      <c r="R100" s="72">
        <v>500000</v>
      </c>
      <c r="S100" s="106" t="s">
        <v>1688</v>
      </c>
      <c r="T100" s="85">
        <v>140</v>
      </c>
      <c r="U100" s="92">
        <v>160</v>
      </c>
      <c r="V100" s="83">
        <v>100</v>
      </c>
      <c r="W100" s="83">
        <f t="shared" si="2"/>
        <v>400</v>
      </c>
      <c r="X100" s="162">
        <v>500000</v>
      </c>
      <c r="Y100" s="72">
        <v>0</v>
      </c>
      <c r="Z100" s="72">
        <v>500000</v>
      </c>
      <c r="AA100" s="72">
        <v>0</v>
      </c>
      <c r="AB100" s="152" t="s">
        <v>1658</v>
      </c>
      <c r="AC100" s="153" t="s">
        <v>1661</v>
      </c>
      <c r="AD100" s="158">
        <v>856</v>
      </c>
      <c r="AE100" s="168"/>
    </row>
    <row r="101" spans="1:31" s="79" customFormat="1" ht="80.099999999999994" customHeight="1" x14ac:dyDescent="0.3">
      <c r="A101" s="79">
        <v>91</v>
      </c>
      <c r="B101" s="80" t="s">
        <v>558</v>
      </c>
      <c r="C101" s="76" t="s">
        <v>559</v>
      </c>
      <c r="D101" s="76" t="s">
        <v>560</v>
      </c>
      <c r="E101" s="77" t="s">
        <v>561</v>
      </c>
      <c r="F101" s="78" t="s">
        <v>496</v>
      </c>
      <c r="G101" s="76" t="s">
        <v>59</v>
      </c>
      <c r="H101" s="76" t="s">
        <v>35</v>
      </c>
      <c r="I101" s="78" t="s">
        <v>562</v>
      </c>
      <c r="J101" s="78" t="s">
        <v>563</v>
      </c>
      <c r="K101" s="78"/>
      <c r="L101" s="81" t="s">
        <v>564</v>
      </c>
      <c r="M101" s="81" t="s">
        <v>565</v>
      </c>
      <c r="N101" s="81" t="s">
        <v>566</v>
      </c>
      <c r="O101" s="72">
        <v>1000000</v>
      </c>
      <c r="P101" s="71" t="s">
        <v>41</v>
      </c>
      <c r="Q101" s="71" t="s">
        <v>42</v>
      </c>
      <c r="R101" s="72">
        <v>500000</v>
      </c>
      <c r="S101" s="106" t="s">
        <v>1688</v>
      </c>
      <c r="T101" s="85">
        <v>110</v>
      </c>
      <c r="U101" s="92">
        <v>190</v>
      </c>
      <c r="V101" s="83">
        <v>100</v>
      </c>
      <c r="W101" s="83">
        <f t="shared" si="2"/>
        <v>400</v>
      </c>
      <c r="X101" s="162">
        <v>500000</v>
      </c>
      <c r="Y101" s="72">
        <v>0</v>
      </c>
      <c r="Z101" s="72">
        <v>500000</v>
      </c>
      <c r="AA101" s="72">
        <v>0</v>
      </c>
      <c r="AB101" s="152" t="s">
        <v>1662</v>
      </c>
      <c r="AC101" s="153" t="s">
        <v>1661</v>
      </c>
      <c r="AD101" s="158">
        <v>894</v>
      </c>
      <c r="AE101" s="168"/>
    </row>
    <row r="102" spans="1:31" s="79" customFormat="1" ht="80.099999999999994" customHeight="1" x14ac:dyDescent="0.3">
      <c r="A102" s="79">
        <v>92</v>
      </c>
      <c r="B102" s="80" t="s">
        <v>462</v>
      </c>
      <c r="C102" s="76" t="s">
        <v>463</v>
      </c>
      <c r="D102" s="76" t="s">
        <v>464</v>
      </c>
      <c r="E102" s="77" t="s">
        <v>465</v>
      </c>
      <c r="F102" s="78" t="s">
        <v>466</v>
      </c>
      <c r="G102" s="76" t="s">
        <v>34</v>
      </c>
      <c r="H102" s="76" t="s">
        <v>35</v>
      </c>
      <c r="I102" s="78" t="s">
        <v>467</v>
      </c>
      <c r="J102" s="78" t="s">
        <v>468</v>
      </c>
      <c r="K102" s="78"/>
      <c r="L102" s="81" t="s">
        <v>469</v>
      </c>
      <c r="M102" s="81" t="s">
        <v>470</v>
      </c>
      <c r="N102" s="81" t="s">
        <v>471</v>
      </c>
      <c r="O102" s="72">
        <v>435256</v>
      </c>
      <c r="P102" s="71" t="s">
        <v>126</v>
      </c>
      <c r="Q102" s="71" t="s">
        <v>168</v>
      </c>
      <c r="R102" s="72">
        <v>217000</v>
      </c>
      <c r="S102" s="106" t="s">
        <v>1688</v>
      </c>
      <c r="T102" s="85">
        <v>120</v>
      </c>
      <c r="U102" s="92">
        <v>180</v>
      </c>
      <c r="V102" s="83">
        <v>100</v>
      </c>
      <c r="W102" s="83">
        <f t="shared" si="2"/>
        <v>400</v>
      </c>
      <c r="X102" s="162">
        <v>217000</v>
      </c>
      <c r="Y102" s="72">
        <v>0</v>
      </c>
      <c r="Z102" s="72">
        <v>217000</v>
      </c>
      <c r="AA102" s="72">
        <v>0</v>
      </c>
      <c r="AB102" s="152" t="s">
        <v>1658</v>
      </c>
      <c r="AC102" s="170" t="s">
        <v>1661</v>
      </c>
      <c r="AD102" s="169">
        <v>1089</v>
      </c>
      <c r="AE102" s="97"/>
    </row>
    <row r="103" spans="1:31" s="79" customFormat="1" ht="80.099999999999994" customHeight="1" thickBot="1" x14ac:dyDescent="0.35">
      <c r="A103" s="79">
        <v>93</v>
      </c>
      <c r="B103" s="80" t="s">
        <v>219</v>
      </c>
      <c r="C103" s="76" t="s">
        <v>220</v>
      </c>
      <c r="D103" s="101" t="s">
        <v>221</v>
      </c>
      <c r="E103" s="102" t="s">
        <v>222</v>
      </c>
      <c r="F103" s="78" t="s">
        <v>223</v>
      </c>
      <c r="G103" s="76" t="s">
        <v>48</v>
      </c>
      <c r="H103" s="101" t="s">
        <v>35</v>
      </c>
      <c r="I103" s="103" t="s">
        <v>224</v>
      </c>
      <c r="J103" s="78" t="s">
        <v>225</v>
      </c>
      <c r="K103" s="95"/>
      <c r="L103" s="104" t="s">
        <v>226</v>
      </c>
      <c r="M103" s="81" t="s">
        <v>227</v>
      </c>
      <c r="N103" s="81" t="s">
        <v>228</v>
      </c>
      <c r="O103" s="72">
        <v>2344290.34</v>
      </c>
      <c r="P103" s="71" t="s">
        <v>41</v>
      </c>
      <c r="Q103" s="105" t="s">
        <v>42</v>
      </c>
      <c r="R103" s="72">
        <v>500000</v>
      </c>
      <c r="S103" s="106" t="s">
        <v>1688</v>
      </c>
      <c r="T103" s="107">
        <v>140</v>
      </c>
      <c r="U103" s="92">
        <v>160</v>
      </c>
      <c r="V103" s="83">
        <v>100</v>
      </c>
      <c r="W103" s="83">
        <f t="shared" si="2"/>
        <v>400</v>
      </c>
      <c r="X103" s="162">
        <v>500000</v>
      </c>
      <c r="Y103" s="72">
        <v>0</v>
      </c>
      <c r="Z103" s="72">
        <v>500000</v>
      </c>
      <c r="AA103" s="72">
        <v>0</v>
      </c>
      <c r="AB103" s="154" t="s">
        <v>1662</v>
      </c>
      <c r="AC103" s="155" t="s">
        <v>1661</v>
      </c>
      <c r="AD103" s="158">
        <v>1189</v>
      </c>
      <c r="AE103" s="168"/>
    </row>
    <row r="104" spans="1:31" s="79" customFormat="1" ht="80.099999999999994" customHeight="1" x14ac:dyDescent="0.3">
      <c r="A104" s="79">
        <v>94</v>
      </c>
      <c r="B104" s="91" t="s">
        <v>1089</v>
      </c>
      <c r="C104" s="86" t="s">
        <v>1090</v>
      </c>
      <c r="D104" s="76" t="s">
        <v>1091</v>
      </c>
      <c r="E104" s="77" t="s">
        <v>1092</v>
      </c>
      <c r="F104" s="94" t="s">
        <v>1093</v>
      </c>
      <c r="G104" s="86" t="s">
        <v>48</v>
      </c>
      <c r="H104" s="76" t="s">
        <v>35</v>
      </c>
      <c r="I104" s="78" t="s">
        <v>1094</v>
      </c>
      <c r="J104" s="94" t="s">
        <v>1095</v>
      </c>
      <c r="K104" s="94"/>
      <c r="L104" s="81" t="s">
        <v>1096</v>
      </c>
      <c r="M104" s="87" t="s">
        <v>1097</v>
      </c>
      <c r="N104" s="87" t="s">
        <v>1098</v>
      </c>
      <c r="O104" s="88">
        <v>10101239</v>
      </c>
      <c r="P104" s="89" t="s">
        <v>41</v>
      </c>
      <c r="Q104" s="71" t="s">
        <v>42</v>
      </c>
      <c r="R104" s="88">
        <v>500000</v>
      </c>
      <c r="S104" s="106" t="s">
        <v>1688</v>
      </c>
      <c r="T104" s="85">
        <v>120</v>
      </c>
      <c r="U104" s="93">
        <v>130</v>
      </c>
      <c r="V104" s="90">
        <v>150</v>
      </c>
      <c r="W104" s="90">
        <f t="shared" si="2"/>
        <v>400</v>
      </c>
      <c r="X104" s="163">
        <v>500000</v>
      </c>
      <c r="Y104" s="72">
        <v>0</v>
      </c>
      <c r="Z104" s="72">
        <v>500000</v>
      </c>
      <c r="AA104" s="72">
        <v>0</v>
      </c>
      <c r="AB104" s="156" t="s">
        <v>1662</v>
      </c>
      <c r="AC104" s="170" t="s">
        <v>1661</v>
      </c>
      <c r="AD104" s="173">
        <v>1358</v>
      </c>
      <c r="AE104" s="97"/>
    </row>
    <row r="105" spans="1:31" s="79" customFormat="1" ht="80.099999999999994" customHeight="1" thickBot="1" x14ac:dyDescent="0.35">
      <c r="A105" s="79">
        <v>95</v>
      </c>
      <c r="B105" s="129" t="s">
        <v>54</v>
      </c>
      <c r="C105" s="101" t="s">
        <v>55</v>
      </c>
      <c r="D105" s="122" t="s">
        <v>56</v>
      </c>
      <c r="E105" s="124" t="s">
        <v>57</v>
      </c>
      <c r="F105" s="120" t="s">
        <v>58</v>
      </c>
      <c r="G105" s="122" t="s">
        <v>59</v>
      </c>
      <c r="H105" s="101" t="s">
        <v>35</v>
      </c>
      <c r="I105" s="120" t="s">
        <v>60</v>
      </c>
      <c r="J105" s="120" t="s">
        <v>61</v>
      </c>
      <c r="K105" s="78"/>
      <c r="L105" s="104" t="s">
        <v>62</v>
      </c>
      <c r="M105" s="104" t="s">
        <v>63</v>
      </c>
      <c r="N105" s="104" t="s">
        <v>64</v>
      </c>
      <c r="O105" s="111">
        <v>1825312</v>
      </c>
      <c r="P105" s="131" t="s">
        <v>41</v>
      </c>
      <c r="Q105" s="131" t="s">
        <v>42</v>
      </c>
      <c r="R105" s="132">
        <v>500000</v>
      </c>
      <c r="S105" s="134" t="s">
        <v>1688</v>
      </c>
      <c r="T105" s="107">
        <v>150</v>
      </c>
      <c r="U105" s="117">
        <v>140</v>
      </c>
      <c r="V105" s="128">
        <v>100</v>
      </c>
      <c r="W105" s="128">
        <f t="shared" si="2"/>
        <v>390</v>
      </c>
      <c r="X105" s="159">
        <v>500000</v>
      </c>
      <c r="Y105" s="132">
        <v>0</v>
      </c>
      <c r="Z105" s="132">
        <v>500000</v>
      </c>
      <c r="AA105" s="132">
        <v>0</v>
      </c>
      <c r="AB105" s="166" t="s">
        <v>1662</v>
      </c>
      <c r="AC105" s="172" t="s">
        <v>1661</v>
      </c>
      <c r="AD105" s="169">
        <v>114</v>
      </c>
      <c r="AE105" s="97"/>
    </row>
    <row r="106" spans="1:31" s="79" customFormat="1" ht="80.099999999999994" customHeight="1" thickTop="1" x14ac:dyDescent="0.3">
      <c r="A106" s="79">
        <v>96</v>
      </c>
      <c r="B106" s="130" t="s">
        <v>1172</v>
      </c>
      <c r="C106" s="125" t="s">
        <v>1173</v>
      </c>
      <c r="D106" s="86" t="s">
        <v>1174</v>
      </c>
      <c r="E106" s="123" t="s">
        <v>1175</v>
      </c>
      <c r="F106" s="94" t="s">
        <v>33</v>
      </c>
      <c r="G106" s="86" t="s">
        <v>34</v>
      </c>
      <c r="H106" s="125" t="s">
        <v>35</v>
      </c>
      <c r="I106" s="94" t="s">
        <v>1176</v>
      </c>
      <c r="J106" s="94" t="s">
        <v>1177</v>
      </c>
      <c r="K106" s="78"/>
      <c r="L106" s="109" t="s">
        <v>1178</v>
      </c>
      <c r="M106" s="109" t="s">
        <v>1179</v>
      </c>
      <c r="N106" s="109" t="s">
        <v>1180</v>
      </c>
      <c r="O106" s="112">
        <v>400000</v>
      </c>
      <c r="P106" s="89" t="s">
        <v>41</v>
      </c>
      <c r="Q106" s="89" t="s">
        <v>42</v>
      </c>
      <c r="R106" s="88">
        <v>200000</v>
      </c>
      <c r="S106" s="133" t="s">
        <v>1688</v>
      </c>
      <c r="T106" s="116">
        <v>150</v>
      </c>
      <c r="U106" s="118">
        <v>140</v>
      </c>
      <c r="V106" s="135">
        <v>100</v>
      </c>
      <c r="W106" s="135">
        <f t="shared" si="2"/>
        <v>390</v>
      </c>
      <c r="X106" s="163">
        <v>0</v>
      </c>
      <c r="Y106" s="88">
        <v>200000</v>
      </c>
      <c r="Z106" s="88">
        <v>200000</v>
      </c>
      <c r="AA106" s="88">
        <v>0</v>
      </c>
      <c r="AB106" s="152" t="s">
        <v>1663</v>
      </c>
      <c r="AC106" s="153" t="s">
        <v>1661</v>
      </c>
      <c r="AD106" s="158">
        <v>220</v>
      </c>
      <c r="AE106" s="168"/>
    </row>
    <row r="107" spans="1:31" s="79" customFormat="1" ht="80.099999999999994" customHeight="1" x14ac:dyDescent="0.3">
      <c r="A107" s="79">
        <v>97</v>
      </c>
      <c r="B107" s="80" t="s">
        <v>774</v>
      </c>
      <c r="C107" s="76" t="s">
        <v>775</v>
      </c>
      <c r="D107" s="76" t="s">
        <v>776</v>
      </c>
      <c r="E107" s="77" t="s">
        <v>777</v>
      </c>
      <c r="F107" s="78" t="s">
        <v>778</v>
      </c>
      <c r="G107" s="76" t="s">
        <v>120</v>
      </c>
      <c r="H107" s="76" t="s">
        <v>35</v>
      </c>
      <c r="I107" s="78" t="s">
        <v>779</v>
      </c>
      <c r="J107" s="78" t="s">
        <v>780</v>
      </c>
      <c r="K107" s="78"/>
      <c r="L107" s="81" t="s">
        <v>781</v>
      </c>
      <c r="M107" s="81" t="s">
        <v>782</v>
      </c>
      <c r="N107" s="81" t="s">
        <v>783</v>
      </c>
      <c r="O107" s="72">
        <v>1000000</v>
      </c>
      <c r="P107" s="71" t="s">
        <v>41</v>
      </c>
      <c r="Q107" s="71" t="s">
        <v>42</v>
      </c>
      <c r="R107" s="72">
        <v>500000</v>
      </c>
      <c r="S107" s="106" t="s">
        <v>1688</v>
      </c>
      <c r="T107" s="85">
        <v>160</v>
      </c>
      <c r="U107" s="92">
        <v>130</v>
      </c>
      <c r="V107" s="83">
        <v>100</v>
      </c>
      <c r="W107" s="83">
        <f t="shared" ref="W107:W138" si="3">SUM(T107:V107)</f>
        <v>390</v>
      </c>
      <c r="X107" s="162">
        <v>0</v>
      </c>
      <c r="Y107" s="72">
        <v>500000</v>
      </c>
      <c r="Z107" s="72">
        <v>500000</v>
      </c>
      <c r="AA107" s="72">
        <v>0</v>
      </c>
      <c r="AB107" s="152" t="s">
        <v>1662</v>
      </c>
      <c r="AC107" s="153" t="s">
        <v>1661</v>
      </c>
      <c r="AD107" s="158">
        <v>307</v>
      </c>
      <c r="AE107" s="168"/>
    </row>
    <row r="108" spans="1:31" s="79" customFormat="1" ht="80.099999999999994" customHeight="1" x14ac:dyDescent="0.3">
      <c r="A108" s="79">
        <v>98</v>
      </c>
      <c r="B108" s="80" t="s">
        <v>269</v>
      </c>
      <c r="C108" s="76" t="s">
        <v>270</v>
      </c>
      <c r="D108" s="76" t="s">
        <v>271</v>
      </c>
      <c r="E108" s="77" t="s">
        <v>272</v>
      </c>
      <c r="F108" s="78" t="s">
        <v>273</v>
      </c>
      <c r="G108" s="76" t="s">
        <v>120</v>
      </c>
      <c r="H108" s="76" t="s">
        <v>35</v>
      </c>
      <c r="I108" s="78" t="s">
        <v>274</v>
      </c>
      <c r="J108" s="78" t="s">
        <v>275</v>
      </c>
      <c r="K108" s="78"/>
      <c r="L108" s="81" t="s">
        <v>276</v>
      </c>
      <c r="M108" s="81" t="s">
        <v>277</v>
      </c>
      <c r="N108" s="81" t="s">
        <v>278</v>
      </c>
      <c r="O108" s="72">
        <v>300000</v>
      </c>
      <c r="P108" s="71" t="s">
        <v>126</v>
      </c>
      <c r="Q108" s="71" t="s">
        <v>42</v>
      </c>
      <c r="R108" s="72">
        <v>150000</v>
      </c>
      <c r="S108" s="106" t="s">
        <v>1688</v>
      </c>
      <c r="T108" s="85">
        <v>130</v>
      </c>
      <c r="U108" s="92">
        <v>110</v>
      </c>
      <c r="V108" s="83">
        <v>150</v>
      </c>
      <c r="W108" s="83">
        <f t="shared" si="3"/>
        <v>390</v>
      </c>
      <c r="X108" s="162">
        <v>0</v>
      </c>
      <c r="Y108" s="72">
        <v>150000</v>
      </c>
      <c r="Z108" s="72">
        <v>150000</v>
      </c>
      <c r="AA108" s="72">
        <v>0</v>
      </c>
      <c r="AB108" s="152" t="s">
        <v>1663</v>
      </c>
      <c r="AC108" s="153" t="s">
        <v>1661</v>
      </c>
      <c r="AD108" s="158">
        <v>349</v>
      </c>
      <c r="AE108" s="168"/>
    </row>
    <row r="109" spans="1:31" s="79" customFormat="1" ht="80.099999999999994" customHeight="1" x14ac:dyDescent="0.3">
      <c r="A109" s="79">
        <v>99</v>
      </c>
      <c r="B109" s="80" t="s">
        <v>309</v>
      </c>
      <c r="C109" s="76" t="s">
        <v>310</v>
      </c>
      <c r="D109" s="76" t="s">
        <v>311</v>
      </c>
      <c r="E109" s="77" t="s">
        <v>312</v>
      </c>
      <c r="F109" s="78" t="s">
        <v>313</v>
      </c>
      <c r="G109" s="76" t="s">
        <v>48</v>
      </c>
      <c r="H109" s="76" t="s">
        <v>35</v>
      </c>
      <c r="I109" s="78" t="s">
        <v>314</v>
      </c>
      <c r="J109" s="78" t="s">
        <v>315</v>
      </c>
      <c r="K109" s="78"/>
      <c r="L109" s="81" t="s">
        <v>316</v>
      </c>
      <c r="M109" s="81" t="s">
        <v>317</v>
      </c>
      <c r="N109" s="81" t="s">
        <v>318</v>
      </c>
      <c r="O109" s="72">
        <v>751066</v>
      </c>
      <c r="P109" s="71" t="s">
        <v>105</v>
      </c>
      <c r="Q109" s="71" t="s">
        <v>42</v>
      </c>
      <c r="R109" s="72">
        <v>375533</v>
      </c>
      <c r="S109" s="106" t="s">
        <v>1688</v>
      </c>
      <c r="T109" s="85">
        <v>130</v>
      </c>
      <c r="U109" s="92">
        <v>160</v>
      </c>
      <c r="V109" s="83">
        <v>100</v>
      </c>
      <c r="W109" s="83">
        <f t="shared" si="3"/>
        <v>390</v>
      </c>
      <c r="X109" s="162">
        <v>0</v>
      </c>
      <c r="Y109" s="72">
        <v>375533</v>
      </c>
      <c r="Z109" s="72">
        <v>375533</v>
      </c>
      <c r="AA109" s="72">
        <v>0</v>
      </c>
      <c r="AB109" s="152" t="s">
        <v>1663</v>
      </c>
      <c r="AC109" s="153" t="s">
        <v>1661</v>
      </c>
      <c r="AD109" s="158">
        <v>356</v>
      </c>
      <c r="AE109" s="168"/>
    </row>
    <row r="110" spans="1:31" s="79" customFormat="1" ht="80.099999999999994" customHeight="1" x14ac:dyDescent="0.3">
      <c r="A110" s="79">
        <v>100</v>
      </c>
      <c r="B110" s="80" t="s">
        <v>210</v>
      </c>
      <c r="C110" s="76" t="s">
        <v>211</v>
      </c>
      <c r="D110" s="76" t="s">
        <v>212</v>
      </c>
      <c r="E110" s="77" t="s">
        <v>213</v>
      </c>
      <c r="F110" s="78" t="s">
        <v>33</v>
      </c>
      <c r="G110" s="76" t="s">
        <v>34</v>
      </c>
      <c r="H110" s="76" t="s">
        <v>35</v>
      </c>
      <c r="I110" s="78" t="s">
        <v>214</v>
      </c>
      <c r="J110" s="78" t="s">
        <v>215</v>
      </c>
      <c r="K110" s="78"/>
      <c r="L110" s="81" t="s">
        <v>216</v>
      </c>
      <c r="M110" s="81" t="s">
        <v>217</v>
      </c>
      <c r="N110" s="81" t="s">
        <v>218</v>
      </c>
      <c r="O110" s="72">
        <v>320000</v>
      </c>
      <c r="P110" s="71" t="s">
        <v>41</v>
      </c>
      <c r="Q110" s="71" t="s">
        <v>42</v>
      </c>
      <c r="R110" s="72">
        <v>160000</v>
      </c>
      <c r="S110" s="106" t="s">
        <v>1688</v>
      </c>
      <c r="T110" s="85">
        <v>130</v>
      </c>
      <c r="U110" s="92">
        <v>160</v>
      </c>
      <c r="V110" s="83">
        <v>100</v>
      </c>
      <c r="W110" s="83">
        <f t="shared" si="3"/>
        <v>390</v>
      </c>
      <c r="X110" s="162">
        <v>0</v>
      </c>
      <c r="Y110" s="72">
        <v>160000</v>
      </c>
      <c r="Z110" s="72">
        <v>160000</v>
      </c>
      <c r="AA110" s="72">
        <v>0</v>
      </c>
      <c r="AB110" s="152" t="s">
        <v>1662</v>
      </c>
      <c r="AC110" s="153" t="s">
        <v>1661</v>
      </c>
      <c r="AD110" s="158">
        <v>397</v>
      </c>
      <c r="AE110" s="168"/>
    </row>
    <row r="111" spans="1:31" s="79" customFormat="1" ht="80.099999999999994" customHeight="1" x14ac:dyDescent="0.3">
      <c r="A111" s="79">
        <v>101</v>
      </c>
      <c r="B111" s="80" t="s">
        <v>1599</v>
      </c>
      <c r="C111" s="76" t="s">
        <v>1600</v>
      </c>
      <c r="D111" s="76" t="s">
        <v>1601</v>
      </c>
      <c r="E111" s="77" t="s">
        <v>1602</v>
      </c>
      <c r="F111" s="78" t="s">
        <v>371</v>
      </c>
      <c r="G111" s="76" t="s">
        <v>59</v>
      </c>
      <c r="H111" s="76" t="s">
        <v>35</v>
      </c>
      <c r="I111" s="78" t="s">
        <v>1603</v>
      </c>
      <c r="J111" s="78" t="s">
        <v>1604</v>
      </c>
      <c r="K111" s="78"/>
      <c r="L111" s="81" t="s">
        <v>1605</v>
      </c>
      <c r="M111" s="81" t="s">
        <v>1606</v>
      </c>
      <c r="N111" s="81" t="s">
        <v>1657</v>
      </c>
      <c r="O111" s="72">
        <v>1000000</v>
      </c>
      <c r="P111" s="71" t="s">
        <v>41</v>
      </c>
      <c r="Q111" s="71" t="s">
        <v>42</v>
      </c>
      <c r="R111" s="72">
        <v>500000</v>
      </c>
      <c r="S111" s="106" t="s">
        <v>1688</v>
      </c>
      <c r="T111" s="85">
        <v>130</v>
      </c>
      <c r="U111" s="92">
        <v>160</v>
      </c>
      <c r="V111" s="83">
        <v>100</v>
      </c>
      <c r="W111" s="83">
        <f t="shared" si="3"/>
        <v>390</v>
      </c>
      <c r="X111" s="162">
        <v>0</v>
      </c>
      <c r="Y111" s="72">
        <v>500000</v>
      </c>
      <c r="Z111" s="72">
        <v>500000</v>
      </c>
      <c r="AA111" s="72">
        <v>0</v>
      </c>
      <c r="AB111" s="152" t="s">
        <v>1662</v>
      </c>
      <c r="AC111" s="153" t="s">
        <v>1661</v>
      </c>
      <c r="AD111" s="158">
        <v>430</v>
      </c>
      <c r="AE111" s="168"/>
    </row>
    <row r="112" spans="1:31" s="79" customFormat="1" ht="80.099999999999994" customHeight="1" x14ac:dyDescent="0.3">
      <c r="A112" s="79">
        <v>102</v>
      </c>
      <c r="B112" s="80" t="s">
        <v>1118</v>
      </c>
      <c r="C112" s="76" t="s">
        <v>829</v>
      </c>
      <c r="D112" s="76" t="s">
        <v>1119</v>
      </c>
      <c r="E112" s="77" t="s">
        <v>831</v>
      </c>
      <c r="F112" s="78" t="s">
        <v>1120</v>
      </c>
      <c r="G112" s="76" t="s">
        <v>120</v>
      </c>
      <c r="H112" s="76" t="s">
        <v>35</v>
      </c>
      <c r="I112" s="78" t="s">
        <v>1121</v>
      </c>
      <c r="J112" s="78" t="s">
        <v>1122</v>
      </c>
      <c r="K112" s="78"/>
      <c r="L112" s="81" t="s">
        <v>1123</v>
      </c>
      <c r="M112" s="81" t="s">
        <v>1124</v>
      </c>
      <c r="N112" s="81" t="s">
        <v>1681</v>
      </c>
      <c r="O112" s="72">
        <v>1417635</v>
      </c>
      <c r="P112" s="71" t="s">
        <v>41</v>
      </c>
      <c r="Q112" s="71" t="s">
        <v>42</v>
      </c>
      <c r="R112" s="72">
        <v>500000</v>
      </c>
      <c r="S112" s="106" t="s">
        <v>1688</v>
      </c>
      <c r="T112" s="85">
        <v>130</v>
      </c>
      <c r="U112" s="92">
        <v>160</v>
      </c>
      <c r="V112" s="83">
        <v>100</v>
      </c>
      <c r="W112" s="83">
        <f t="shared" si="3"/>
        <v>390</v>
      </c>
      <c r="X112" s="162">
        <v>0</v>
      </c>
      <c r="Y112" s="72">
        <v>500000</v>
      </c>
      <c r="Z112" s="72">
        <v>500000</v>
      </c>
      <c r="AA112" s="72">
        <v>0</v>
      </c>
      <c r="AB112" s="152" t="s">
        <v>1662</v>
      </c>
      <c r="AC112" s="153" t="s">
        <v>1661</v>
      </c>
      <c r="AD112" s="158">
        <v>454</v>
      </c>
      <c r="AE112" s="168"/>
    </row>
    <row r="113" spans="1:31" s="79" customFormat="1" ht="80.099999999999994" customHeight="1" x14ac:dyDescent="0.3">
      <c r="A113" s="79">
        <v>103</v>
      </c>
      <c r="B113" s="80" t="s">
        <v>855</v>
      </c>
      <c r="C113" s="76" t="s">
        <v>856</v>
      </c>
      <c r="D113" s="76" t="s">
        <v>857</v>
      </c>
      <c r="E113" s="77" t="s">
        <v>858</v>
      </c>
      <c r="F113" s="78" t="s">
        <v>859</v>
      </c>
      <c r="G113" s="76" t="s">
        <v>59</v>
      </c>
      <c r="H113" s="76" t="s">
        <v>35</v>
      </c>
      <c r="I113" s="78" t="s">
        <v>860</v>
      </c>
      <c r="J113" s="78" t="s">
        <v>861</v>
      </c>
      <c r="K113" s="78"/>
      <c r="L113" s="81" t="s">
        <v>862</v>
      </c>
      <c r="M113" s="81" t="s">
        <v>863</v>
      </c>
      <c r="N113" s="81" t="s">
        <v>1674</v>
      </c>
      <c r="O113" s="72">
        <v>2461745</v>
      </c>
      <c r="P113" s="71" t="s">
        <v>137</v>
      </c>
      <c r="Q113" s="71" t="s">
        <v>168</v>
      </c>
      <c r="R113" s="72">
        <v>286400</v>
      </c>
      <c r="S113" s="106" t="s">
        <v>1688</v>
      </c>
      <c r="T113" s="85">
        <v>130</v>
      </c>
      <c r="U113" s="92">
        <v>160</v>
      </c>
      <c r="V113" s="83">
        <v>100</v>
      </c>
      <c r="W113" s="83">
        <f t="shared" si="3"/>
        <v>390</v>
      </c>
      <c r="X113" s="162">
        <v>0</v>
      </c>
      <c r="Y113" s="72">
        <v>286400</v>
      </c>
      <c r="Z113" s="72">
        <v>286400</v>
      </c>
      <c r="AA113" s="72">
        <v>0</v>
      </c>
      <c r="AB113" s="152" t="s">
        <v>1662</v>
      </c>
      <c r="AC113" s="153" t="s">
        <v>1661</v>
      </c>
      <c r="AD113" s="158">
        <v>470</v>
      </c>
      <c r="AE113" s="168"/>
    </row>
    <row r="114" spans="1:31" s="79" customFormat="1" ht="80.099999999999994" customHeight="1" x14ac:dyDescent="0.3">
      <c r="A114" s="79">
        <v>104</v>
      </c>
      <c r="B114" s="80" t="s">
        <v>1228</v>
      </c>
      <c r="C114" s="76" t="s">
        <v>1229</v>
      </c>
      <c r="D114" s="76" t="s">
        <v>1230</v>
      </c>
      <c r="E114" s="77" t="s">
        <v>1231</v>
      </c>
      <c r="F114" s="78" t="s">
        <v>371</v>
      </c>
      <c r="G114" s="76" t="s">
        <v>59</v>
      </c>
      <c r="H114" s="76" t="s">
        <v>35</v>
      </c>
      <c r="I114" s="78" t="s">
        <v>1232</v>
      </c>
      <c r="J114" s="78" t="s">
        <v>1233</v>
      </c>
      <c r="K114" s="78"/>
      <c r="L114" s="81" t="s">
        <v>1234</v>
      </c>
      <c r="M114" s="81" t="s">
        <v>1235</v>
      </c>
      <c r="N114" s="81" t="s">
        <v>1236</v>
      </c>
      <c r="O114" s="72">
        <v>974344</v>
      </c>
      <c r="P114" s="71" t="s">
        <v>41</v>
      </c>
      <c r="Q114" s="71" t="s">
        <v>42</v>
      </c>
      <c r="R114" s="72">
        <v>487172</v>
      </c>
      <c r="S114" s="106" t="s">
        <v>1688</v>
      </c>
      <c r="T114" s="85">
        <v>130</v>
      </c>
      <c r="U114" s="92">
        <v>160</v>
      </c>
      <c r="V114" s="83">
        <v>100</v>
      </c>
      <c r="W114" s="83">
        <f t="shared" si="3"/>
        <v>390</v>
      </c>
      <c r="X114" s="162">
        <v>0</v>
      </c>
      <c r="Y114" s="72">
        <v>487172</v>
      </c>
      <c r="Z114" s="72">
        <v>487172</v>
      </c>
      <c r="AA114" s="72">
        <v>0</v>
      </c>
      <c r="AB114" s="152" t="s">
        <v>1662</v>
      </c>
      <c r="AC114" s="153" t="s">
        <v>1661</v>
      </c>
      <c r="AD114" s="158">
        <v>530</v>
      </c>
      <c r="AE114" s="168"/>
    </row>
    <row r="115" spans="1:31" s="79" customFormat="1" ht="80.099999999999994" customHeight="1" x14ac:dyDescent="0.3">
      <c r="A115" s="79">
        <v>105</v>
      </c>
      <c r="B115" s="80" t="s">
        <v>348</v>
      </c>
      <c r="C115" s="76" t="s">
        <v>349</v>
      </c>
      <c r="D115" s="76" t="s">
        <v>350</v>
      </c>
      <c r="E115" s="77" t="s">
        <v>351</v>
      </c>
      <c r="F115" s="78" t="s">
        <v>352</v>
      </c>
      <c r="G115" s="76" t="s">
        <v>48</v>
      </c>
      <c r="H115" s="76" t="s">
        <v>35</v>
      </c>
      <c r="I115" s="78" t="s">
        <v>353</v>
      </c>
      <c r="J115" s="78" t="s">
        <v>354</v>
      </c>
      <c r="K115" s="78"/>
      <c r="L115" s="81" t="s">
        <v>355</v>
      </c>
      <c r="M115" s="81" t="s">
        <v>356</v>
      </c>
      <c r="N115" s="81" t="s">
        <v>357</v>
      </c>
      <c r="O115" s="72">
        <v>5997708</v>
      </c>
      <c r="P115" s="71" t="s">
        <v>258</v>
      </c>
      <c r="Q115" s="71" t="s">
        <v>199</v>
      </c>
      <c r="R115" s="72">
        <v>500000</v>
      </c>
      <c r="S115" s="106" t="s">
        <v>1688</v>
      </c>
      <c r="T115" s="85">
        <v>140</v>
      </c>
      <c r="U115" s="92">
        <v>150</v>
      </c>
      <c r="V115" s="83">
        <v>100</v>
      </c>
      <c r="W115" s="83">
        <f t="shared" si="3"/>
        <v>390</v>
      </c>
      <c r="X115" s="162">
        <v>0</v>
      </c>
      <c r="Y115" s="72">
        <v>500000</v>
      </c>
      <c r="Z115" s="72">
        <v>500000</v>
      </c>
      <c r="AA115" s="72">
        <v>0</v>
      </c>
      <c r="AB115" s="152" t="s">
        <v>1662</v>
      </c>
      <c r="AC115" s="153" t="s">
        <v>1661</v>
      </c>
      <c r="AD115" s="158">
        <v>601</v>
      </c>
      <c r="AE115" s="168"/>
    </row>
    <row r="116" spans="1:31" s="79" customFormat="1" ht="80.099999999999994" customHeight="1" x14ac:dyDescent="0.3">
      <c r="A116" s="79">
        <v>106</v>
      </c>
      <c r="B116" s="80" t="s">
        <v>367</v>
      </c>
      <c r="C116" s="76" t="s">
        <v>368</v>
      </c>
      <c r="D116" s="76" t="s">
        <v>369</v>
      </c>
      <c r="E116" s="77" t="s">
        <v>370</v>
      </c>
      <c r="F116" s="78" t="s">
        <v>371</v>
      </c>
      <c r="G116" s="76" t="s">
        <v>59</v>
      </c>
      <c r="H116" s="76" t="s">
        <v>35</v>
      </c>
      <c r="I116" s="78" t="s">
        <v>372</v>
      </c>
      <c r="J116" s="78" t="s">
        <v>373</v>
      </c>
      <c r="K116" s="78"/>
      <c r="L116" s="81" t="s">
        <v>374</v>
      </c>
      <c r="M116" s="81" t="s">
        <v>375</v>
      </c>
      <c r="N116" s="81" t="s">
        <v>376</v>
      </c>
      <c r="O116" s="72">
        <v>1500000</v>
      </c>
      <c r="P116" s="71" t="s">
        <v>41</v>
      </c>
      <c r="Q116" s="71" t="s">
        <v>42</v>
      </c>
      <c r="R116" s="72">
        <v>500000</v>
      </c>
      <c r="S116" s="106" t="s">
        <v>1688</v>
      </c>
      <c r="T116" s="85">
        <v>160</v>
      </c>
      <c r="U116" s="92">
        <v>130</v>
      </c>
      <c r="V116" s="83">
        <v>100</v>
      </c>
      <c r="W116" s="83">
        <f t="shared" si="3"/>
        <v>390</v>
      </c>
      <c r="X116" s="162">
        <v>0</v>
      </c>
      <c r="Y116" s="72">
        <v>500000</v>
      </c>
      <c r="Z116" s="72">
        <v>500000</v>
      </c>
      <c r="AA116" s="72">
        <v>0</v>
      </c>
      <c r="AB116" s="152" t="s">
        <v>1662</v>
      </c>
      <c r="AC116" s="153" t="s">
        <v>1661</v>
      </c>
      <c r="AD116" s="158">
        <v>690</v>
      </c>
      <c r="AE116" s="168"/>
    </row>
    <row r="117" spans="1:31" s="79" customFormat="1" ht="80.099999999999994" customHeight="1" x14ac:dyDescent="0.3">
      <c r="A117" s="79">
        <v>107</v>
      </c>
      <c r="B117" s="80" t="s">
        <v>1478</v>
      </c>
      <c r="C117" s="76" t="s">
        <v>1479</v>
      </c>
      <c r="D117" s="76" t="s">
        <v>1480</v>
      </c>
      <c r="E117" s="77" t="s">
        <v>1481</v>
      </c>
      <c r="F117" s="78" t="s">
        <v>1482</v>
      </c>
      <c r="G117" s="76" t="s">
        <v>120</v>
      </c>
      <c r="H117" s="76" t="s">
        <v>35</v>
      </c>
      <c r="I117" s="78" t="s">
        <v>1483</v>
      </c>
      <c r="J117" s="78" t="s">
        <v>1484</v>
      </c>
      <c r="K117" s="78"/>
      <c r="L117" s="81" t="s">
        <v>1485</v>
      </c>
      <c r="M117" s="81" t="s">
        <v>1486</v>
      </c>
      <c r="N117" s="81" t="s">
        <v>1487</v>
      </c>
      <c r="O117" s="72">
        <v>1301310</v>
      </c>
      <c r="P117" s="71" t="s">
        <v>126</v>
      </c>
      <c r="Q117" s="71" t="s">
        <v>168</v>
      </c>
      <c r="R117" s="72">
        <v>500000</v>
      </c>
      <c r="S117" s="106" t="s">
        <v>1688</v>
      </c>
      <c r="T117" s="85">
        <v>90</v>
      </c>
      <c r="U117" s="92">
        <v>150</v>
      </c>
      <c r="V117" s="83">
        <v>150</v>
      </c>
      <c r="W117" s="83">
        <f t="shared" si="3"/>
        <v>390</v>
      </c>
      <c r="X117" s="162">
        <v>0</v>
      </c>
      <c r="Y117" s="72">
        <v>500000</v>
      </c>
      <c r="Z117" s="72">
        <v>500000</v>
      </c>
      <c r="AA117" s="72">
        <v>0</v>
      </c>
      <c r="AB117" s="152" t="s">
        <v>1663</v>
      </c>
      <c r="AC117" s="153" t="s">
        <v>1661</v>
      </c>
      <c r="AD117" s="158">
        <v>729</v>
      </c>
      <c r="AE117" s="168"/>
    </row>
    <row r="118" spans="1:31" s="79" customFormat="1" ht="80.099999999999994" customHeight="1" x14ac:dyDescent="0.3">
      <c r="A118" s="79">
        <v>108</v>
      </c>
      <c r="B118" s="80" t="s">
        <v>892</v>
      </c>
      <c r="C118" s="76" t="s">
        <v>893</v>
      </c>
      <c r="D118" s="76" t="s">
        <v>894</v>
      </c>
      <c r="E118" s="77" t="s">
        <v>895</v>
      </c>
      <c r="F118" s="78" t="s">
        <v>896</v>
      </c>
      <c r="G118" s="76" t="s">
        <v>34</v>
      </c>
      <c r="H118" s="76" t="s">
        <v>35</v>
      </c>
      <c r="I118" s="78" t="s">
        <v>897</v>
      </c>
      <c r="J118" s="78" t="s">
        <v>898</v>
      </c>
      <c r="K118" s="78"/>
      <c r="L118" s="81" t="s">
        <v>899</v>
      </c>
      <c r="M118" s="81" t="s">
        <v>900</v>
      </c>
      <c r="N118" s="81" t="s">
        <v>1676</v>
      </c>
      <c r="O118" s="72">
        <v>1848560</v>
      </c>
      <c r="P118" s="71" t="s">
        <v>329</v>
      </c>
      <c r="Q118" s="71" t="s">
        <v>198</v>
      </c>
      <c r="R118" s="72">
        <v>500000</v>
      </c>
      <c r="S118" s="106" t="s">
        <v>1688</v>
      </c>
      <c r="T118" s="85">
        <v>140</v>
      </c>
      <c r="U118" s="92">
        <v>150</v>
      </c>
      <c r="V118" s="83">
        <v>100</v>
      </c>
      <c r="W118" s="83">
        <f t="shared" si="3"/>
        <v>390</v>
      </c>
      <c r="X118" s="162">
        <v>0</v>
      </c>
      <c r="Y118" s="72">
        <v>500000</v>
      </c>
      <c r="Z118" s="72">
        <v>500000</v>
      </c>
      <c r="AA118" s="72">
        <v>0</v>
      </c>
      <c r="AB118" s="152" t="s">
        <v>1663</v>
      </c>
      <c r="AC118" s="153" t="s">
        <v>1661</v>
      </c>
      <c r="AD118" s="158">
        <v>738</v>
      </c>
      <c r="AE118" s="168"/>
    </row>
    <row r="119" spans="1:31" s="79" customFormat="1" ht="80.099999999999994" customHeight="1" x14ac:dyDescent="0.3">
      <c r="A119" s="79">
        <v>109</v>
      </c>
      <c r="B119" s="80" t="s">
        <v>728</v>
      </c>
      <c r="C119" s="76" t="s">
        <v>729</v>
      </c>
      <c r="D119" s="76" t="s">
        <v>730</v>
      </c>
      <c r="E119" s="77" t="s">
        <v>731</v>
      </c>
      <c r="F119" s="78" t="s">
        <v>732</v>
      </c>
      <c r="G119" s="76" t="s">
        <v>59</v>
      </c>
      <c r="H119" s="76" t="s">
        <v>35</v>
      </c>
      <c r="I119" s="78" t="s">
        <v>733</v>
      </c>
      <c r="J119" s="78" t="s">
        <v>734</v>
      </c>
      <c r="K119" s="78"/>
      <c r="L119" s="81" t="s">
        <v>735</v>
      </c>
      <c r="M119" s="81" t="s">
        <v>736</v>
      </c>
      <c r="N119" s="81" t="s">
        <v>737</v>
      </c>
      <c r="O119" s="72">
        <v>1105000</v>
      </c>
      <c r="P119" s="71" t="s">
        <v>41</v>
      </c>
      <c r="Q119" s="71" t="s">
        <v>42</v>
      </c>
      <c r="R119" s="72">
        <v>500000</v>
      </c>
      <c r="S119" s="106" t="s">
        <v>1688</v>
      </c>
      <c r="T119" s="85">
        <v>110</v>
      </c>
      <c r="U119" s="92">
        <v>180</v>
      </c>
      <c r="V119" s="83">
        <v>100</v>
      </c>
      <c r="W119" s="83">
        <f t="shared" si="3"/>
        <v>390</v>
      </c>
      <c r="X119" s="162">
        <v>0</v>
      </c>
      <c r="Y119" s="72">
        <v>500000</v>
      </c>
      <c r="Z119" s="72">
        <v>500000</v>
      </c>
      <c r="AA119" s="72">
        <v>0</v>
      </c>
      <c r="AB119" s="152" t="s">
        <v>1662</v>
      </c>
      <c r="AC119" s="153" t="s">
        <v>1661</v>
      </c>
      <c r="AD119" s="158">
        <v>848</v>
      </c>
      <c r="AE119" s="168"/>
    </row>
    <row r="120" spans="1:31" s="79" customFormat="1" ht="80.099999999999994" customHeight="1" x14ac:dyDescent="0.3">
      <c r="A120" s="79">
        <v>110</v>
      </c>
      <c r="B120" s="80" t="s">
        <v>1535</v>
      </c>
      <c r="C120" s="76" t="s">
        <v>1536</v>
      </c>
      <c r="D120" s="76" t="s">
        <v>1537</v>
      </c>
      <c r="E120" s="77" t="s">
        <v>1538</v>
      </c>
      <c r="F120" s="78" t="s">
        <v>684</v>
      </c>
      <c r="G120" s="76" t="s">
        <v>59</v>
      </c>
      <c r="H120" s="76" t="s">
        <v>35</v>
      </c>
      <c r="I120" s="78" t="s">
        <v>1539</v>
      </c>
      <c r="J120" s="78" t="s">
        <v>1540</v>
      </c>
      <c r="K120" s="78"/>
      <c r="L120" s="81" t="s">
        <v>1541</v>
      </c>
      <c r="M120" s="81" t="s">
        <v>1542</v>
      </c>
      <c r="N120" s="81" t="s">
        <v>1543</v>
      </c>
      <c r="O120" s="72">
        <v>1356000</v>
      </c>
      <c r="P120" s="71" t="s">
        <v>41</v>
      </c>
      <c r="Q120" s="71" t="s">
        <v>42</v>
      </c>
      <c r="R120" s="72">
        <v>500000</v>
      </c>
      <c r="S120" s="106" t="s">
        <v>1688</v>
      </c>
      <c r="T120" s="85">
        <v>110</v>
      </c>
      <c r="U120" s="92">
        <v>180</v>
      </c>
      <c r="V120" s="83">
        <v>100</v>
      </c>
      <c r="W120" s="83">
        <f t="shared" si="3"/>
        <v>390</v>
      </c>
      <c r="X120" s="162">
        <v>0</v>
      </c>
      <c r="Y120" s="72">
        <v>500000</v>
      </c>
      <c r="Z120" s="72">
        <v>500000</v>
      </c>
      <c r="AA120" s="72">
        <v>0</v>
      </c>
      <c r="AB120" s="152" t="s">
        <v>1662</v>
      </c>
      <c r="AC120" s="153" t="s">
        <v>1661</v>
      </c>
      <c r="AD120" s="158">
        <v>861</v>
      </c>
      <c r="AE120" s="168"/>
    </row>
    <row r="121" spans="1:31" s="79" customFormat="1" ht="80.099999999999994" customHeight="1" x14ac:dyDescent="0.3">
      <c r="A121" s="79">
        <v>111</v>
      </c>
      <c r="B121" s="80" t="s">
        <v>911</v>
      </c>
      <c r="C121" s="76" t="s">
        <v>912</v>
      </c>
      <c r="D121" s="76" t="s">
        <v>913</v>
      </c>
      <c r="E121" s="77" t="s">
        <v>914</v>
      </c>
      <c r="F121" s="78" t="s">
        <v>896</v>
      </c>
      <c r="G121" s="76" t="s">
        <v>34</v>
      </c>
      <c r="H121" s="76" t="s">
        <v>35</v>
      </c>
      <c r="I121" s="78" t="s">
        <v>915</v>
      </c>
      <c r="J121" s="78" t="s">
        <v>916</v>
      </c>
      <c r="K121" s="78"/>
      <c r="L121" s="81" t="s">
        <v>917</v>
      </c>
      <c r="M121" s="81" t="s">
        <v>918</v>
      </c>
      <c r="N121" s="81" t="s">
        <v>1677</v>
      </c>
      <c r="O121" s="72">
        <v>1144345</v>
      </c>
      <c r="P121" s="71" t="s">
        <v>41</v>
      </c>
      <c r="Q121" s="71" t="s">
        <v>42</v>
      </c>
      <c r="R121" s="72">
        <v>500000</v>
      </c>
      <c r="S121" s="106" t="s">
        <v>1688</v>
      </c>
      <c r="T121" s="85">
        <v>120</v>
      </c>
      <c r="U121" s="92">
        <v>170</v>
      </c>
      <c r="V121" s="83">
        <v>100</v>
      </c>
      <c r="W121" s="83">
        <f t="shared" si="3"/>
        <v>390</v>
      </c>
      <c r="X121" s="162">
        <v>0</v>
      </c>
      <c r="Y121" s="72">
        <v>500000</v>
      </c>
      <c r="Z121" s="72">
        <v>500000</v>
      </c>
      <c r="AA121" s="72">
        <v>0</v>
      </c>
      <c r="AB121" s="152" t="s">
        <v>1662</v>
      </c>
      <c r="AC121" s="170" t="s">
        <v>1661</v>
      </c>
      <c r="AD121" s="169">
        <v>1144</v>
      </c>
      <c r="AE121" s="97"/>
    </row>
    <row r="122" spans="1:31" s="79" customFormat="1" ht="80.099999999999994" customHeight="1" x14ac:dyDescent="0.3">
      <c r="A122" s="79">
        <v>112</v>
      </c>
      <c r="B122" s="80" t="s">
        <v>919</v>
      </c>
      <c r="C122" s="76" t="s">
        <v>920</v>
      </c>
      <c r="D122" s="76" t="s">
        <v>921</v>
      </c>
      <c r="E122" s="77" t="s">
        <v>922</v>
      </c>
      <c r="F122" s="78" t="s">
        <v>47</v>
      </c>
      <c r="G122" s="76" t="s">
        <v>48</v>
      </c>
      <c r="H122" s="76" t="s">
        <v>35</v>
      </c>
      <c r="I122" s="78" t="s">
        <v>923</v>
      </c>
      <c r="J122" s="78" t="s">
        <v>924</v>
      </c>
      <c r="K122" s="78"/>
      <c r="L122" s="81" t="s">
        <v>925</v>
      </c>
      <c r="M122" s="81" t="s">
        <v>926</v>
      </c>
      <c r="N122" s="81" t="s">
        <v>927</v>
      </c>
      <c r="O122" s="72">
        <v>900000</v>
      </c>
      <c r="P122" s="71" t="s">
        <v>41</v>
      </c>
      <c r="Q122" s="71" t="s">
        <v>42</v>
      </c>
      <c r="R122" s="72">
        <v>450000</v>
      </c>
      <c r="S122" s="106" t="s">
        <v>1688</v>
      </c>
      <c r="T122" s="85">
        <v>120</v>
      </c>
      <c r="U122" s="92">
        <v>120</v>
      </c>
      <c r="V122" s="83">
        <v>150</v>
      </c>
      <c r="W122" s="83">
        <f t="shared" si="3"/>
        <v>390</v>
      </c>
      <c r="X122" s="162">
        <v>0</v>
      </c>
      <c r="Y122" s="72">
        <v>450000</v>
      </c>
      <c r="Z122" s="72">
        <v>450000</v>
      </c>
      <c r="AA122" s="72">
        <v>0</v>
      </c>
      <c r="AB122" s="152" t="s">
        <v>1662</v>
      </c>
      <c r="AC122" s="153" t="s">
        <v>1661</v>
      </c>
      <c r="AD122" s="158">
        <v>1391</v>
      </c>
      <c r="AE122" s="168"/>
    </row>
    <row r="123" spans="1:31" s="79" customFormat="1" ht="80.099999999999994" customHeight="1" x14ac:dyDescent="0.3">
      <c r="A123" s="79">
        <v>113</v>
      </c>
      <c r="B123" s="80" t="s">
        <v>601</v>
      </c>
      <c r="C123" s="76" t="s">
        <v>602</v>
      </c>
      <c r="D123" s="76" t="s">
        <v>603</v>
      </c>
      <c r="E123" s="77" t="s">
        <v>604</v>
      </c>
      <c r="F123" s="78" t="s">
        <v>605</v>
      </c>
      <c r="G123" s="76" t="s">
        <v>120</v>
      </c>
      <c r="H123" s="76" t="s">
        <v>35</v>
      </c>
      <c r="I123" s="78" t="s">
        <v>606</v>
      </c>
      <c r="J123" s="78" t="s">
        <v>607</v>
      </c>
      <c r="K123" s="78"/>
      <c r="L123" s="81" t="s">
        <v>608</v>
      </c>
      <c r="M123" s="81" t="s">
        <v>609</v>
      </c>
      <c r="N123" s="81" t="s">
        <v>610</v>
      </c>
      <c r="O123" s="72">
        <v>774239</v>
      </c>
      <c r="P123" s="71" t="s">
        <v>41</v>
      </c>
      <c r="Q123" s="71" t="s">
        <v>42</v>
      </c>
      <c r="R123" s="72">
        <v>387119</v>
      </c>
      <c r="S123" s="106" t="s">
        <v>1688</v>
      </c>
      <c r="T123" s="82">
        <v>130</v>
      </c>
      <c r="U123" s="92">
        <v>150</v>
      </c>
      <c r="V123" s="83">
        <v>100</v>
      </c>
      <c r="W123" s="83">
        <f t="shared" si="3"/>
        <v>380</v>
      </c>
      <c r="X123" s="162">
        <v>0</v>
      </c>
      <c r="Y123" s="72">
        <v>387119</v>
      </c>
      <c r="Z123" s="72">
        <v>387119</v>
      </c>
      <c r="AA123" s="72">
        <v>0</v>
      </c>
      <c r="AB123" s="152" t="s">
        <v>1662</v>
      </c>
      <c r="AC123" s="153" t="s">
        <v>1661</v>
      </c>
      <c r="AD123" s="171">
        <v>263</v>
      </c>
      <c r="AE123" s="168"/>
    </row>
    <row r="124" spans="1:31" s="79" customFormat="1" ht="80.099999999999994" customHeight="1" x14ac:dyDescent="0.3">
      <c r="A124" s="79">
        <v>114</v>
      </c>
      <c r="B124" s="80" t="s">
        <v>178</v>
      </c>
      <c r="C124" s="76" t="s">
        <v>179</v>
      </c>
      <c r="D124" s="76" t="s">
        <v>180</v>
      </c>
      <c r="E124" s="77" t="s">
        <v>181</v>
      </c>
      <c r="F124" s="78" t="s">
        <v>182</v>
      </c>
      <c r="G124" s="76" t="s">
        <v>34</v>
      </c>
      <c r="H124" s="76" t="s">
        <v>35</v>
      </c>
      <c r="I124" s="78" t="s">
        <v>183</v>
      </c>
      <c r="J124" s="78" t="s">
        <v>184</v>
      </c>
      <c r="K124" s="78"/>
      <c r="L124" s="81" t="s">
        <v>185</v>
      </c>
      <c r="M124" s="81" t="s">
        <v>186</v>
      </c>
      <c r="N124" s="81" t="s">
        <v>187</v>
      </c>
      <c r="O124" s="72">
        <v>1000000</v>
      </c>
      <c r="P124" s="71" t="s">
        <v>41</v>
      </c>
      <c r="Q124" s="71" t="s">
        <v>42</v>
      </c>
      <c r="R124" s="72">
        <v>500000</v>
      </c>
      <c r="S124" s="106" t="s">
        <v>1688</v>
      </c>
      <c r="T124" s="85">
        <v>130</v>
      </c>
      <c r="U124" s="92">
        <v>150</v>
      </c>
      <c r="V124" s="83">
        <v>100</v>
      </c>
      <c r="W124" s="83">
        <f t="shared" si="3"/>
        <v>380</v>
      </c>
      <c r="X124" s="162">
        <v>0</v>
      </c>
      <c r="Y124" s="72">
        <v>500000</v>
      </c>
      <c r="Z124" s="72">
        <v>500000</v>
      </c>
      <c r="AA124" s="72">
        <v>0</v>
      </c>
      <c r="AB124" s="152" t="s">
        <v>1663</v>
      </c>
      <c r="AC124" s="153" t="s">
        <v>1661</v>
      </c>
      <c r="AD124" s="158">
        <v>324</v>
      </c>
      <c r="AE124" s="168"/>
    </row>
    <row r="125" spans="1:31" s="79" customFormat="1" ht="80.099999999999994" customHeight="1" x14ac:dyDescent="0.3">
      <c r="A125" s="79">
        <v>115</v>
      </c>
      <c r="B125" s="80" t="s">
        <v>975</v>
      </c>
      <c r="C125" s="76" t="s">
        <v>976</v>
      </c>
      <c r="D125" s="76" t="s">
        <v>977</v>
      </c>
      <c r="E125" s="77" t="s">
        <v>978</v>
      </c>
      <c r="F125" s="78" t="s">
        <v>979</v>
      </c>
      <c r="G125" s="76" t="s">
        <v>48</v>
      </c>
      <c r="H125" s="76" t="s">
        <v>35</v>
      </c>
      <c r="I125" s="78" t="s">
        <v>980</v>
      </c>
      <c r="J125" s="78" t="s">
        <v>981</v>
      </c>
      <c r="K125" s="78"/>
      <c r="L125" s="81" t="s">
        <v>982</v>
      </c>
      <c r="M125" s="81" t="s">
        <v>983</v>
      </c>
      <c r="N125" s="81" t="s">
        <v>984</v>
      </c>
      <c r="O125" s="72">
        <v>5600000</v>
      </c>
      <c r="P125" s="71" t="s">
        <v>126</v>
      </c>
      <c r="Q125" s="71" t="s">
        <v>329</v>
      </c>
      <c r="R125" s="72">
        <v>500000</v>
      </c>
      <c r="S125" s="106" t="s">
        <v>1688</v>
      </c>
      <c r="T125" s="85">
        <v>130</v>
      </c>
      <c r="U125" s="92">
        <v>150</v>
      </c>
      <c r="V125" s="83">
        <v>100</v>
      </c>
      <c r="W125" s="83">
        <f t="shared" si="3"/>
        <v>380</v>
      </c>
      <c r="X125" s="162">
        <v>0</v>
      </c>
      <c r="Y125" s="72">
        <v>500000</v>
      </c>
      <c r="Z125" s="72">
        <v>500000</v>
      </c>
      <c r="AA125" s="72">
        <v>0</v>
      </c>
      <c r="AB125" s="152" t="s">
        <v>1662</v>
      </c>
      <c r="AC125" s="153" t="s">
        <v>1661</v>
      </c>
      <c r="AD125" s="158">
        <v>430</v>
      </c>
      <c r="AE125" s="168"/>
    </row>
    <row r="126" spans="1:31" s="79" customFormat="1" ht="80.099999999999994" customHeight="1" x14ac:dyDescent="0.3">
      <c r="A126" s="79">
        <v>116</v>
      </c>
      <c r="B126" s="80" t="s">
        <v>928</v>
      </c>
      <c r="C126" s="76" t="s">
        <v>929</v>
      </c>
      <c r="D126" s="76" t="s">
        <v>930</v>
      </c>
      <c r="E126" s="77" t="s">
        <v>931</v>
      </c>
      <c r="F126" s="78" t="s">
        <v>33</v>
      </c>
      <c r="G126" s="76" t="s">
        <v>34</v>
      </c>
      <c r="H126" s="76" t="s">
        <v>35</v>
      </c>
      <c r="I126" s="78" t="s">
        <v>932</v>
      </c>
      <c r="J126" s="78" t="s">
        <v>933</v>
      </c>
      <c r="K126" s="78"/>
      <c r="L126" s="81" t="s">
        <v>934</v>
      </c>
      <c r="M126" s="81" t="s">
        <v>935</v>
      </c>
      <c r="N126" s="81" t="s">
        <v>936</v>
      </c>
      <c r="O126" s="72">
        <v>956000</v>
      </c>
      <c r="P126" s="71" t="s">
        <v>126</v>
      </c>
      <c r="Q126" s="71" t="s">
        <v>42</v>
      </c>
      <c r="R126" s="72">
        <v>478000</v>
      </c>
      <c r="S126" s="106" t="s">
        <v>1688</v>
      </c>
      <c r="T126" s="85">
        <v>110</v>
      </c>
      <c r="U126" s="92">
        <v>170</v>
      </c>
      <c r="V126" s="83">
        <v>100</v>
      </c>
      <c r="W126" s="83">
        <f t="shared" si="3"/>
        <v>380</v>
      </c>
      <c r="X126" s="162">
        <v>0</v>
      </c>
      <c r="Y126" s="72">
        <v>478000</v>
      </c>
      <c r="Z126" s="72">
        <v>478000</v>
      </c>
      <c r="AA126" s="72">
        <v>0</v>
      </c>
      <c r="AB126" s="152" t="s">
        <v>1663</v>
      </c>
      <c r="AC126" s="153" t="s">
        <v>1661</v>
      </c>
      <c r="AD126" s="158">
        <v>438</v>
      </c>
      <c r="AE126" s="168"/>
    </row>
    <row r="127" spans="1:31" s="79" customFormat="1" ht="80.099999999999994" customHeight="1" x14ac:dyDescent="0.3">
      <c r="A127" s="79">
        <v>117</v>
      </c>
      <c r="B127" s="80" t="s">
        <v>387</v>
      </c>
      <c r="C127" s="76" t="s">
        <v>388</v>
      </c>
      <c r="D127" s="76" t="s">
        <v>389</v>
      </c>
      <c r="E127" s="77" t="s">
        <v>390</v>
      </c>
      <c r="F127" s="78" t="s">
        <v>391</v>
      </c>
      <c r="G127" s="76" t="s">
        <v>34</v>
      </c>
      <c r="H127" s="76" t="s">
        <v>35</v>
      </c>
      <c r="I127" s="78" t="s">
        <v>392</v>
      </c>
      <c r="J127" s="78" t="s">
        <v>393</v>
      </c>
      <c r="K127" s="78"/>
      <c r="L127" s="81" t="s">
        <v>394</v>
      </c>
      <c r="M127" s="81" t="s">
        <v>395</v>
      </c>
      <c r="N127" s="81" t="s">
        <v>1669</v>
      </c>
      <c r="O127" s="72">
        <v>320000</v>
      </c>
      <c r="P127" s="71" t="s">
        <v>198</v>
      </c>
      <c r="Q127" s="71" t="s">
        <v>168</v>
      </c>
      <c r="R127" s="72">
        <v>160000</v>
      </c>
      <c r="S127" s="106" t="s">
        <v>1688</v>
      </c>
      <c r="T127" s="85">
        <v>110</v>
      </c>
      <c r="U127" s="92">
        <v>170</v>
      </c>
      <c r="V127" s="83">
        <v>100</v>
      </c>
      <c r="W127" s="83">
        <f t="shared" si="3"/>
        <v>380</v>
      </c>
      <c r="X127" s="162">
        <v>0</v>
      </c>
      <c r="Y127" s="72">
        <v>160000</v>
      </c>
      <c r="Z127" s="72">
        <v>160000</v>
      </c>
      <c r="AA127" s="72">
        <v>0</v>
      </c>
      <c r="AB127" s="152" t="s">
        <v>1662</v>
      </c>
      <c r="AC127" s="153" t="s">
        <v>1661</v>
      </c>
      <c r="AD127" s="158">
        <v>501</v>
      </c>
      <c r="AE127" s="168"/>
    </row>
    <row r="128" spans="1:31" s="79" customFormat="1" ht="80.099999999999994" customHeight="1" x14ac:dyDescent="0.3">
      <c r="A128" s="79">
        <v>118</v>
      </c>
      <c r="B128" s="80" t="s">
        <v>1506</v>
      </c>
      <c r="C128" s="76" t="s">
        <v>1507</v>
      </c>
      <c r="D128" s="76" t="s">
        <v>1508</v>
      </c>
      <c r="E128" s="77" t="s">
        <v>1509</v>
      </c>
      <c r="F128" s="78" t="s">
        <v>1510</v>
      </c>
      <c r="G128" s="76" t="s">
        <v>120</v>
      </c>
      <c r="H128" s="76" t="s">
        <v>35</v>
      </c>
      <c r="I128" s="78" t="s">
        <v>1511</v>
      </c>
      <c r="J128" s="78" t="s">
        <v>1512</v>
      </c>
      <c r="K128" s="78"/>
      <c r="L128" s="81" t="s">
        <v>1513</v>
      </c>
      <c r="M128" s="81" t="s">
        <v>1514</v>
      </c>
      <c r="N128" s="81" t="s">
        <v>1515</v>
      </c>
      <c r="O128" s="72">
        <v>4578863</v>
      </c>
      <c r="P128" s="71" t="s">
        <v>41</v>
      </c>
      <c r="Q128" s="71" t="s">
        <v>42</v>
      </c>
      <c r="R128" s="72">
        <v>500000</v>
      </c>
      <c r="S128" s="106" t="s">
        <v>1688</v>
      </c>
      <c r="T128" s="85">
        <v>130</v>
      </c>
      <c r="U128" s="92">
        <v>150</v>
      </c>
      <c r="V128" s="83">
        <v>100</v>
      </c>
      <c r="W128" s="83">
        <f t="shared" si="3"/>
        <v>380</v>
      </c>
      <c r="X128" s="162">
        <v>0</v>
      </c>
      <c r="Y128" s="72">
        <v>500000</v>
      </c>
      <c r="Z128" s="72">
        <v>500000</v>
      </c>
      <c r="AA128" s="72">
        <v>0</v>
      </c>
      <c r="AB128" s="152" t="s">
        <v>1662</v>
      </c>
      <c r="AC128" s="153" t="s">
        <v>1661</v>
      </c>
      <c r="AD128" s="158">
        <v>523</v>
      </c>
      <c r="AE128" s="168"/>
    </row>
    <row r="129" spans="1:31" s="79" customFormat="1" ht="80.099999999999994" customHeight="1" x14ac:dyDescent="0.3">
      <c r="A129" s="79">
        <v>119</v>
      </c>
      <c r="B129" s="80" t="s">
        <v>1198</v>
      </c>
      <c r="C129" s="76" t="s">
        <v>1199</v>
      </c>
      <c r="D129" s="76" t="s">
        <v>1200</v>
      </c>
      <c r="E129" s="77" t="s">
        <v>1201</v>
      </c>
      <c r="F129" s="78" t="s">
        <v>1202</v>
      </c>
      <c r="G129" s="76" t="s">
        <v>48</v>
      </c>
      <c r="H129" s="76" t="s">
        <v>35</v>
      </c>
      <c r="I129" s="78" t="s">
        <v>1203</v>
      </c>
      <c r="J129" s="78" t="s">
        <v>1204</v>
      </c>
      <c r="K129" s="78"/>
      <c r="L129" s="81" t="s">
        <v>1205</v>
      </c>
      <c r="M129" s="81" t="s">
        <v>1206</v>
      </c>
      <c r="N129" s="81" t="s">
        <v>1207</v>
      </c>
      <c r="O129" s="72">
        <v>855000</v>
      </c>
      <c r="P129" s="71" t="s">
        <v>41</v>
      </c>
      <c r="Q129" s="71" t="s">
        <v>42</v>
      </c>
      <c r="R129" s="72">
        <v>427500</v>
      </c>
      <c r="S129" s="106" t="s">
        <v>1688</v>
      </c>
      <c r="T129" s="85">
        <v>160</v>
      </c>
      <c r="U129" s="92">
        <v>120</v>
      </c>
      <c r="V129" s="83">
        <v>100</v>
      </c>
      <c r="W129" s="83">
        <f t="shared" si="3"/>
        <v>380</v>
      </c>
      <c r="X129" s="162">
        <v>0</v>
      </c>
      <c r="Y129" s="72">
        <v>427500</v>
      </c>
      <c r="Z129" s="72">
        <v>427500</v>
      </c>
      <c r="AA129" s="72">
        <v>0</v>
      </c>
      <c r="AB129" s="152" t="s">
        <v>1662</v>
      </c>
      <c r="AC129" s="153" t="s">
        <v>1661</v>
      </c>
      <c r="AD129" s="158">
        <v>655</v>
      </c>
      <c r="AE129" s="168"/>
    </row>
    <row r="130" spans="1:31" s="79" customFormat="1" ht="80.099999999999994" customHeight="1" x14ac:dyDescent="0.3">
      <c r="A130" s="79">
        <v>120</v>
      </c>
      <c r="B130" s="80" t="s">
        <v>502</v>
      </c>
      <c r="C130" s="76" t="s">
        <v>503</v>
      </c>
      <c r="D130" s="76" t="s">
        <v>504</v>
      </c>
      <c r="E130" s="77" t="s">
        <v>505</v>
      </c>
      <c r="F130" s="78" t="s">
        <v>33</v>
      </c>
      <c r="G130" s="76" t="s">
        <v>34</v>
      </c>
      <c r="H130" s="76" t="s">
        <v>35</v>
      </c>
      <c r="I130" s="78" t="s">
        <v>506</v>
      </c>
      <c r="J130" s="78" t="s">
        <v>507</v>
      </c>
      <c r="K130" s="78"/>
      <c r="L130" s="81" t="s">
        <v>508</v>
      </c>
      <c r="M130" s="81" t="s">
        <v>509</v>
      </c>
      <c r="N130" s="81" t="s">
        <v>510</v>
      </c>
      <c r="O130" s="72">
        <v>2472178.7000000002</v>
      </c>
      <c r="P130" s="71" t="s">
        <v>41</v>
      </c>
      <c r="Q130" s="71" t="s">
        <v>42</v>
      </c>
      <c r="R130" s="72">
        <v>500000</v>
      </c>
      <c r="S130" s="106" t="s">
        <v>1688</v>
      </c>
      <c r="T130" s="85">
        <v>140</v>
      </c>
      <c r="U130" s="92">
        <v>140</v>
      </c>
      <c r="V130" s="83">
        <v>100</v>
      </c>
      <c r="W130" s="83">
        <f t="shared" si="3"/>
        <v>380</v>
      </c>
      <c r="X130" s="162">
        <v>0</v>
      </c>
      <c r="Y130" s="72">
        <v>500000</v>
      </c>
      <c r="Z130" s="72">
        <v>500000</v>
      </c>
      <c r="AA130" s="72">
        <v>0</v>
      </c>
      <c r="AB130" s="152" t="s">
        <v>1662</v>
      </c>
      <c r="AC130" s="153" t="s">
        <v>1661</v>
      </c>
      <c r="AD130" s="158">
        <v>659</v>
      </c>
      <c r="AE130" s="168"/>
    </row>
    <row r="131" spans="1:31" s="79" customFormat="1" ht="80.099999999999994" customHeight="1" x14ac:dyDescent="0.3">
      <c r="A131" s="79">
        <v>121</v>
      </c>
      <c r="B131" s="80" t="s">
        <v>106</v>
      </c>
      <c r="C131" s="76" t="s">
        <v>107</v>
      </c>
      <c r="D131" s="76" t="s">
        <v>108</v>
      </c>
      <c r="E131" s="77" t="s">
        <v>109</v>
      </c>
      <c r="F131" s="78" t="s">
        <v>33</v>
      </c>
      <c r="G131" s="76" t="s">
        <v>34</v>
      </c>
      <c r="H131" s="76" t="s">
        <v>35</v>
      </c>
      <c r="I131" s="78" t="s">
        <v>110</v>
      </c>
      <c r="J131" s="78" t="s">
        <v>111</v>
      </c>
      <c r="K131" s="78"/>
      <c r="L131" s="81" t="s">
        <v>112</v>
      </c>
      <c r="M131" s="81" t="s">
        <v>113</v>
      </c>
      <c r="N131" s="81" t="s">
        <v>114</v>
      </c>
      <c r="O131" s="72">
        <v>2000000</v>
      </c>
      <c r="P131" s="71" t="s">
        <v>41</v>
      </c>
      <c r="Q131" s="71" t="s">
        <v>42</v>
      </c>
      <c r="R131" s="72">
        <v>500000</v>
      </c>
      <c r="S131" s="106" t="s">
        <v>1688</v>
      </c>
      <c r="T131" s="85">
        <v>140</v>
      </c>
      <c r="U131" s="92">
        <v>140</v>
      </c>
      <c r="V131" s="83">
        <v>100</v>
      </c>
      <c r="W131" s="83">
        <f t="shared" si="3"/>
        <v>380</v>
      </c>
      <c r="X131" s="162">
        <v>0</v>
      </c>
      <c r="Y131" s="72">
        <v>500000</v>
      </c>
      <c r="Z131" s="72">
        <v>500000</v>
      </c>
      <c r="AA131" s="72">
        <v>0</v>
      </c>
      <c r="AB131" s="152" t="s">
        <v>1663</v>
      </c>
      <c r="AC131" s="153" t="s">
        <v>1661</v>
      </c>
      <c r="AD131" s="158">
        <v>665</v>
      </c>
      <c r="AE131" s="168"/>
    </row>
    <row r="132" spans="1:31" s="79" customFormat="1" ht="80.099999999999994" customHeight="1" x14ac:dyDescent="0.3">
      <c r="A132" s="79">
        <v>122</v>
      </c>
      <c r="B132" s="80" t="s">
        <v>29</v>
      </c>
      <c r="C132" s="76" t="s">
        <v>30</v>
      </c>
      <c r="D132" s="76" t="s">
        <v>31</v>
      </c>
      <c r="E132" s="77" t="s">
        <v>32</v>
      </c>
      <c r="F132" s="78" t="s">
        <v>33</v>
      </c>
      <c r="G132" s="76" t="s">
        <v>34</v>
      </c>
      <c r="H132" s="76" t="s">
        <v>35</v>
      </c>
      <c r="I132" s="78" t="s">
        <v>36</v>
      </c>
      <c r="J132" s="78" t="s">
        <v>37</v>
      </c>
      <c r="K132" s="78"/>
      <c r="L132" s="81" t="s">
        <v>38</v>
      </c>
      <c r="M132" s="81" t="s">
        <v>39</v>
      </c>
      <c r="N132" s="81" t="s">
        <v>40</v>
      </c>
      <c r="O132" s="72">
        <v>1700513</v>
      </c>
      <c r="P132" s="71" t="s">
        <v>41</v>
      </c>
      <c r="Q132" s="71" t="s">
        <v>42</v>
      </c>
      <c r="R132" s="72">
        <v>500000</v>
      </c>
      <c r="S132" s="106" t="s">
        <v>1688</v>
      </c>
      <c r="T132" s="85">
        <v>110</v>
      </c>
      <c r="U132" s="92">
        <v>170</v>
      </c>
      <c r="V132" s="83">
        <v>100</v>
      </c>
      <c r="W132" s="83">
        <f t="shared" si="3"/>
        <v>380</v>
      </c>
      <c r="X132" s="162">
        <v>0</v>
      </c>
      <c r="Y132" s="72">
        <v>500000</v>
      </c>
      <c r="Z132" s="72">
        <v>500000</v>
      </c>
      <c r="AA132" s="72">
        <v>0</v>
      </c>
      <c r="AB132" s="152" t="s">
        <v>1660</v>
      </c>
      <c r="AC132" s="153" t="s">
        <v>1661</v>
      </c>
      <c r="AD132" s="158">
        <v>671</v>
      </c>
      <c r="AE132" s="168"/>
    </row>
    <row r="133" spans="1:31" s="79" customFormat="1" ht="80.099999999999994" customHeight="1" x14ac:dyDescent="0.3">
      <c r="A133" s="79">
        <v>123</v>
      </c>
      <c r="B133" s="80" t="s">
        <v>659</v>
      </c>
      <c r="C133" s="76" t="s">
        <v>660</v>
      </c>
      <c r="D133" s="76" t="s">
        <v>661</v>
      </c>
      <c r="E133" s="77" t="s">
        <v>662</v>
      </c>
      <c r="F133" s="78" t="s">
        <v>33</v>
      </c>
      <c r="G133" s="76" t="s">
        <v>34</v>
      </c>
      <c r="H133" s="76" t="s">
        <v>35</v>
      </c>
      <c r="I133" s="78" t="s">
        <v>663</v>
      </c>
      <c r="J133" s="78" t="s">
        <v>664</v>
      </c>
      <c r="K133" s="78"/>
      <c r="L133" s="81" t="s">
        <v>665</v>
      </c>
      <c r="M133" s="81" t="s">
        <v>666</v>
      </c>
      <c r="N133" s="81" t="s">
        <v>667</v>
      </c>
      <c r="O133" s="72">
        <v>1055000</v>
      </c>
      <c r="P133" s="71" t="s">
        <v>41</v>
      </c>
      <c r="Q133" s="71" t="s">
        <v>42</v>
      </c>
      <c r="R133" s="72">
        <v>500000</v>
      </c>
      <c r="S133" s="106" t="s">
        <v>1688</v>
      </c>
      <c r="T133" s="85">
        <v>140</v>
      </c>
      <c r="U133" s="92">
        <v>140</v>
      </c>
      <c r="V133" s="83">
        <v>100</v>
      </c>
      <c r="W133" s="83">
        <f t="shared" si="3"/>
        <v>380</v>
      </c>
      <c r="X133" s="162">
        <v>0</v>
      </c>
      <c r="Y133" s="72">
        <v>500000</v>
      </c>
      <c r="Z133" s="72">
        <v>500000</v>
      </c>
      <c r="AA133" s="72">
        <v>0</v>
      </c>
      <c r="AB133" s="152" t="s">
        <v>1663</v>
      </c>
      <c r="AC133" s="153" t="s">
        <v>1661</v>
      </c>
      <c r="AD133" s="158">
        <v>690</v>
      </c>
      <c r="AE133" s="168"/>
    </row>
    <row r="134" spans="1:31" s="79" customFormat="1" ht="80.099999999999994" customHeight="1" x14ac:dyDescent="0.3">
      <c r="A134" s="79">
        <v>124</v>
      </c>
      <c r="B134" s="80" t="s">
        <v>1563</v>
      </c>
      <c r="C134" s="76" t="s">
        <v>1564</v>
      </c>
      <c r="D134" s="76" t="s">
        <v>1565</v>
      </c>
      <c r="E134" s="77" t="s">
        <v>1566</v>
      </c>
      <c r="F134" s="78" t="s">
        <v>1567</v>
      </c>
      <c r="G134" s="76" t="s">
        <v>59</v>
      </c>
      <c r="H134" s="76" t="s">
        <v>35</v>
      </c>
      <c r="I134" s="78" t="s">
        <v>1568</v>
      </c>
      <c r="J134" s="78" t="s">
        <v>1569</v>
      </c>
      <c r="K134" s="78"/>
      <c r="L134" s="81" t="s">
        <v>1570</v>
      </c>
      <c r="M134" s="81" t="s">
        <v>1571</v>
      </c>
      <c r="N134" s="81" t="s">
        <v>1572</v>
      </c>
      <c r="O134" s="72">
        <v>300000</v>
      </c>
      <c r="P134" s="71" t="s">
        <v>41</v>
      </c>
      <c r="Q134" s="71" t="s">
        <v>42</v>
      </c>
      <c r="R134" s="72">
        <v>150000</v>
      </c>
      <c r="S134" s="106" t="s">
        <v>1688</v>
      </c>
      <c r="T134" s="85">
        <v>90</v>
      </c>
      <c r="U134" s="92">
        <v>190</v>
      </c>
      <c r="V134" s="83">
        <v>100</v>
      </c>
      <c r="W134" s="83">
        <f t="shared" si="3"/>
        <v>380</v>
      </c>
      <c r="X134" s="162">
        <v>0</v>
      </c>
      <c r="Y134" s="72">
        <v>150000</v>
      </c>
      <c r="Z134" s="72">
        <v>150000</v>
      </c>
      <c r="AA134" s="72">
        <v>0</v>
      </c>
      <c r="AB134" s="152" t="s">
        <v>1663</v>
      </c>
      <c r="AC134" s="153" t="s">
        <v>1661</v>
      </c>
      <c r="AD134" s="158">
        <v>731</v>
      </c>
      <c r="AE134" s="168"/>
    </row>
    <row r="135" spans="1:31" s="79" customFormat="1" ht="80.099999999999994" customHeight="1" x14ac:dyDescent="0.3">
      <c r="A135" s="79">
        <v>125</v>
      </c>
      <c r="B135" s="80" t="s">
        <v>819</v>
      </c>
      <c r="C135" s="76" t="s">
        <v>820</v>
      </c>
      <c r="D135" s="76" t="s">
        <v>821</v>
      </c>
      <c r="E135" s="77" t="s">
        <v>822</v>
      </c>
      <c r="F135" s="78" t="s">
        <v>823</v>
      </c>
      <c r="G135" s="76" t="s">
        <v>120</v>
      </c>
      <c r="H135" s="76" t="s">
        <v>35</v>
      </c>
      <c r="I135" s="78" t="s">
        <v>824</v>
      </c>
      <c r="J135" s="78" t="s">
        <v>825</v>
      </c>
      <c r="K135" s="78"/>
      <c r="L135" s="81" t="s">
        <v>826</v>
      </c>
      <c r="M135" s="81" t="s">
        <v>827</v>
      </c>
      <c r="N135" s="81" t="s">
        <v>827</v>
      </c>
      <c r="O135" s="72">
        <v>300000</v>
      </c>
      <c r="P135" s="71" t="s">
        <v>41</v>
      </c>
      <c r="Q135" s="71" t="s">
        <v>42</v>
      </c>
      <c r="R135" s="72">
        <v>150000</v>
      </c>
      <c r="S135" s="106" t="s">
        <v>1688</v>
      </c>
      <c r="T135" s="85">
        <v>110</v>
      </c>
      <c r="U135" s="92">
        <v>120</v>
      </c>
      <c r="V135" s="83">
        <v>150</v>
      </c>
      <c r="W135" s="83">
        <f t="shared" si="3"/>
        <v>380</v>
      </c>
      <c r="X135" s="162">
        <v>0</v>
      </c>
      <c r="Y135" s="72">
        <v>150000</v>
      </c>
      <c r="Z135" s="72">
        <v>150000</v>
      </c>
      <c r="AA135" s="72">
        <v>0</v>
      </c>
      <c r="AB135" s="152" t="s">
        <v>1662</v>
      </c>
      <c r="AC135" s="153" t="s">
        <v>1661</v>
      </c>
      <c r="AD135" s="158">
        <v>751</v>
      </c>
      <c r="AE135" s="168"/>
    </row>
    <row r="136" spans="1:31" s="79" customFormat="1" ht="80.099999999999994" customHeight="1" x14ac:dyDescent="0.3">
      <c r="A136" s="79">
        <v>126</v>
      </c>
      <c r="B136" s="80" t="s">
        <v>1303</v>
      </c>
      <c r="C136" s="76" t="s">
        <v>1304</v>
      </c>
      <c r="D136" s="76" t="s">
        <v>1305</v>
      </c>
      <c r="E136" s="77" t="s">
        <v>1306</v>
      </c>
      <c r="F136" s="78" t="s">
        <v>1212</v>
      </c>
      <c r="G136" s="76" t="s">
        <v>34</v>
      </c>
      <c r="H136" s="76" t="s">
        <v>35</v>
      </c>
      <c r="I136" s="78" t="s">
        <v>1307</v>
      </c>
      <c r="J136" s="78" t="s">
        <v>1308</v>
      </c>
      <c r="K136" s="78"/>
      <c r="L136" s="81" t="s">
        <v>1309</v>
      </c>
      <c r="M136" s="81" t="s">
        <v>1310</v>
      </c>
      <c r="N136" s="81" t="s">
        <v>1311</v>
      </c>
      <c r="O136" s="72">
        <v>1100000</v>
      </c>
      <c r="P136" s="71" t="s">
        <v>41</v>
      </c>
      <c r="Q136" s="71" t="s">
        <v>42</v>
      </c>
      <c r="R136" s="72">
        <v>500000</v>
      </c>
      <c r="S136" s="106" t="s">
        <v>1688</v>
      </c>
      <c r="T136" s="85">
        <v>90</v>
      </c>
      <c r="U136" s="92">
        <v>140</v>
      </c>
      <c r="V136" s="83">
        <v>150</v>
      </c>
      <c r="W136" s="83">
        <f t="shared" si="3"/>
        <v>380</v>
      </c>
      <c r="X136" s="162">
        <v>0</v>
      </c>
      <c r="Y136" s="72">
        <v>500000</v>
      </c>
      <c r="Z136" s="72">
        <v>500000</v>
      </c>
      <c r="AA136" s="72">
        <v>0</v>
      </c>
      <c r="AB136" s="152" t="s">
        <v>1663</v>
      </c>
      <c r="AC136" s="153" t="s">
        <v>1661</v>
      </c>
      <c r="AD136" s="158">
        <v>759</v>
      </c>
      <c r="AE136" s="168"/>
    </row>
    <row r="137" spans="1:31" s="79" customFormat="1" ht="80.099999999999994" customHeight="1" thickBot="1" x14ac:dyDescent="0.35">
      <c r="A137" s="79">
        <v>127</v>
      </c>
      <c r="B137" s="126" t="s">
        <v>43</v>
      </c>
      <c r="C137" s="101" t="s">
        <v>44</v>
      </c>
      <c r="D137" s="122" t="s">
        <v>45</v>
      </c>
      <c r="E137" s="124" t="s">
        <v>46</v>
      </c>
      <c r="F137" s="120" t="s">
        <v>47</v>
      </c>
      <c r="G137" s="122" t="s">
        <v>48</v>
      </c>
      <c r="H137" s="122" t="s">
        <v>35</v>
      </c>
      <c r="I137" s="103" t="s">
        <v>49</v>
      </c>
      <c r="J137" s="120" t="s">
        <v>50</v>
      </c>
      <c r="K137" s="78"/>
      <c r="L137" s="104" t="s">
        <v>51</v>
      </c>
      <c r="M137" s="104" t="s">
        <v>52</v>
      </c>
      <c r="N137" s="110" t="s">
        <v>53</v>
      </c>
      <c r="O137" s="111">
        <v>2535874</v>
      </c>
      <c r="P137" s="105" t="s">
        <v>41</v>
      </c>
      <c r="Q137" s="105" t="s">
        <v>42</v>
      </c>
      <c r="R137" s="111">
        <v>500000</v>
      </c>
      <c r="S137" s="114" t="s">
        <v>1688</v>
      </c>
      <c r="T137" s="107">
        <v>140</v>
      </c>
      <c r="U137" s="117">
        <v>140</v>
      </c>
      <c r="V137" s="119">
        <v>100</v>
      </c>
      <c r="W137" s="119">
        <f t="shared" si="3"/>
        <v>380</v>
      </c>
      <c r="X137" s="160">
        <v>0</v>
      </c>
      <c r="Y137" s="111">
        <v>500000</v>
      </c>
      <c r="Z137" s="132">
        <v>500000</v>
      </c>
      <c r="AA137" s="132">
        <v>0</v>
      </c>
      <c r="AB137" s="166" t="s">
        <v>1662</v>
      </c>
      <c r="AC137" s="157" t="s">
        <v>1661</v>
      </c>
      <c r="AD137" s="158">
        <v>1023</v>
      </c>
      <c r="AE137" s="168"/>
    </row>
    <row r="138" spans="1:31" s="79" customFormat="1" ht="80.099999999999994" customHeight="1" thickTop="1" x14ac:dyDescent="0.3">
      <c r="A138" s="79">
        <v>128</v>
      </c>
      <c r="B138" s="91" t="s">
        <v>1635</v>
      </c>
      <c r="C138" s="125" t="s">
        <v>1636</v>
      </c>
      <c r="D138" s="86" t="s">
        <v>1637</v>
      </c>
      <c r="E138" s="123" t="s">
        <v>1638</v>
      </c>
      <c r="F138" s="94" t="s">
        <v>1639</v>
      </c>
      <c r="G138" s="86" t="s">
        <v>59</v>
      </c>
      <c r="H138" s="86" t="s">
        <v>35</v>
      </c>
      <c r="I138" s="121" t="s">
        <v>1640</v>
      </c>
      <c r="J138" s="94" t="s">
        <v>1641</v>
      </c>
      <c r="K138" s="78"/>
      <c r="L138" s="109" t="s">
        <v>1642</v>
      </c>
      <c r="M138" s="109" t="s">
        <v>1643</v>
      </c>
      <c r="N138" s="87" t="s">
        <v>1644</v>
      </c>
      <c r="O138" s="112">
        <v>831120</v>
      </c>
      <c r="P138" s="113" t="s">
        <v>41</v>
      </c>
      <c r="Q138" s="113" t="s">
        <v>42</v>
      </c>
      <c r="R138" s="112">
        <v>415560</v>
      </c>
      <c r="S138" s="115" t="s">
        <v>1688</v>
      </c>
      <c r="T138" s="116">
        <v>140</v>
      </c>
      <c r="U138" s="118">
        <v>140</v>
      </c>
      <c r="V138" s="90">
        <v>100</v>
      </c>
      <c r="W138" s="90">
        <f t="shared" si="3"/>
        <v>380</v>
      </c>
      <c r="X138" s="164">
        <v>0</v>
      </c>
      <c r="Y138" s="112">
        <v>415560</v>
      </c>
      <c r="Z138" s="88">
        <v>0</v>
      </c>
      <c r="AA138" s="88">
        <v>415560</v>
      </c>
      <c r="AB138" s="152" t="s">
        <v>1663</v>
      </c>
      <c r="AC138" s="153" t="s">
        <v>1661</v>
      </c>
      <c r="AD138" s="158">
        <v>1181</v>
      </c>
      <c r="AE138" s="168"/>
    </row>
    <row r="139" spans="1:31" s="79" customFormat="1" ht="80.099999999999994" customHeight="1" x14ac:dyDescent="0.3">
      <c r="A139" s="79">
        <v>129</v>
      </c>
      <c r="B139" s="80" t="s">
        <v>1469</v>
      </c>
      <c r="C139" s="76" t="s">
        <v>1470</v>
      </c>
      <c r="D139" s="76" t="s">
        <v>1471</v>
      </c>
      <c r="E139" s="77" t="s">
        <v>1472</v>
      </c>
      <c r="F139" s="78" t="s">
        <v>1473</v>
      </c>
      <c r="G139" s="76" t="s">
        <v>120</v>
      </c>
      <c r="H139" s="76" t="s">
        <v>35</v>
      </c>
      <c r="I139" s="78" t="s">
        <v>1474</v>
      </c>
      <c r="J139" s="78" t="s">
        <v>1475</v>
      </c>
      <c r="K139" s="78"/>
      <c r="L139" s="81" t="s">
        <v>1476</v>
      </c>
      <c r="M139" s="81" t="s">
        <v>1477</v>
      </c>
      <c r="N139" s="81" t="s">
        <v>1685</v>
      </c>
      <c r="O139" s="72">
        <v>1100000</v>
      </c>
      <c r="P139" s="71" t="s">
        <v>41</v>
      </c>
      <c r="Q139" s="71" t="s">
        <v>42</v>
      </c>
      <c r="R139" s="72">
        <v>500000</v>
      </c>
      <c r="S139" s="106" t="s">
        <v>1688</v>
      </c>
      <c r="T139" s="85">
        <v>120</v>
      </c>
      <c r="U139" s="92">
        <v>110</v>
      </c>
      <c r="V139" s="83">
        <v>150</v>
      </c>
      <c r="W139" s="83">
        <f t="shared" ref="W139:W170" si="4">SUM(T139:V139)</f>
        <v>380</v>
      </c>
      <c r="X139" s="162">
        <v>0</v>
      </c>
      <c r="Y139" s="72">
        <v>500000</v>
      </c>
      <c r="Z139" s="72">
        <v>0</v>
      </c>
      <c r="AA139" s="72">
        <v>500000</v>
      </c>
      <c r="AB139" s="152" t="s">
        <v>1658</v>
      </c>
      <c r="AC139" s="153" t="s">
        <v>1661</v>
      </c>
      <c r="AD139" s="158">
        <v>1427</v>
      </c>
      <c r="AE139" s="168"/>
    </row>
    <row r="140" spans="1:31" s="79" customFormat="1" ht="80.099999999999994" customHeight="1" x14ac:dyDescent="0.3">
      <c r="A140" s="79">
        <v>130</v>
      </c>
      <c r="B140" s="80" t="s">
        <v>1153</v>
      </c>
      <c r="C140" s="76" t="s">
        <v>1154</v>
      </c>
      <c r="D140" s="76" t="s">
        <v>1155</v>
      </c>
      <c r="E140" s="77" t="s">
        <v>1156</v>
      </c>
      <c r="F140" s="78" t="s">
        <v>1157</v>
      </c>
      <c r="G140" s="76" t="s">
        <v>59</v>
      </c>
      <c r="H140" s="76" t="s">
        <v>35</v>
      </c>
      <c r="I140" s="78" t="s">
        <v>1158</v>
      </c>
      <c r="J140" s="78" t="s">
        <v>1159</v>
      </c>
      <c r="K140" s="78"/>
      <c r="L140" s="81" t="s">
        <v>1160</v>
      </c>
      <c r="M140" s="81" t="s">
        <v>1161</v>
      </c>
      <c r="N140" s="81" t="s">
        <v>1162</v>
      </c>
      <c r="O140" s="72">
        <v>295000</v>
      </c>
      <c r="P140" s="71" t="s">
        <v>41</v>
      </c>
      <c r="Q140" s="71" t="s">
        <v>42</v>
      </c>
      <c r="R140" s="72">
        <v>147500</v>
      </c>
      <c r="S140" s="106" t="s">
        <v>1688</v>
      </c>
      <c r="T140" s="85">
        <v>180</v>
      </c>
      <c r="U140" s="92">
        <v>95</v>
      </c>
      <c r="V140" s="83">
        <v>100</v>
      </c>
      <c r="W140" s="83">
        <f t="shared" si="4"/>
        <v>375</v>
      </c>
      <c r="X140" s="162">
        <v>0</v>
      </c>
      <c r="Y140" s="72">
        <v>147500</v>
      </c>
      <c r="Z140" s="72">
        <v>0</v>
      </c>
      <c r="AA140" s="72">
        <v>147500</v>
      </c>
      <c r="AB140" s="152" t="s">
        <v>1658</v>
      </c>
      <c r="AC140" s="153" t="s">
        <v>1661</v>
      </c>
      <c r="AD140" s="158">
        <v>252</v>
      </c>
      <c r="AE140" s="168"/>
    </row>
    <row r="141" spans="1:31" s="79" customFormat="1" ht="80.099999999999994" customHeight="1" x14ac:dyDescent="0.3">
      <c r="A141" s="79">
        <v>131</v>
      </c>
      <c r="B141" s="80" t="s">
        <v>426</v>
      </c>
      <c r="C141" s="76" t="s">
        <v>427</v>
      </c>
      <c r="D141" s="76" t="s">
        <v>428</v>
      </c>
      <c r="E141" s="77" t="s">
        <v>429</v>
      </c>
      <c r="F141" s="78" t="s">
        <v>58</v>
      </c>
      <c r="G141" s="76" t="s">
        <v>59</v>
      </c>
      <c r="H141" s="76" t="s">
        <v>35</v>
      </c>
      <c r="I141" s="78" t="s">
        <v>430</v>
      </c>
      <c r="J141" s="78" t="s">
        <v>431</v>
      </c>
      <c r="K141" s="78"/>
      <c r="L141" s="81" t="s">
        <v>432</v>
      </c>
      <c r="M141" s="81" t="s">
        <v>433</v>
      </c>
      <c r="N141" s="81" t="s">
        <v>1670</v>
      </c>
      <c r="O141" s="72">
        <v>1000000</v>
      </c>
      <c r="P141" s="71" t="s">
        <v>41</v>
      </c>
      <c r="Q141" s="71" t="s">
        <v>42</v>
      </c>
      <c r="R141" s="72">
        <v>500000</v>
      </c>
      <c r="S141" s="106" t="s">
        <v>1688</v>
      </c>
      <c r="T141" s="85">
        <v>160</v>
      </c>
      <c r="U141" s="92">
        <v>115</v>
      </c>
      <c r="V141" s="83">
        <v>100</v>
      </c>
      <c r="W141" s="83">
        <f t="shared" si="4"/>
        <v>375</v>
      </c>
      <c r="X141" s="162">
        <v>0</v>
      </c>
      <c r="Y141" s="72">
        <v>500000</v>
      </c>
      <c r="Z141" s="72">
        <v>0</v>
      </c>
      <c r="AA141" s="72">
        <v>500000</v>
      </c>
      <c r="AB141" s="152" t="s">
        <v>1663</v>
      </c>
      <c r="AC141" s="153" t="s">
        <v>1661</v>
      </c>
      <c r="AD141" s="158">
        <v>328</v>
      </c>
      <c r="AE141" s="168"/>
    </row>
    <row r="142" spans="1:31" s="79" customFormat="1" ht="80.099999999999994" customHeight="1" x14ac:dyDescent="0.3">
      <c r="A142" s="79">
        <v>132</v>
      </c>
      <c r="B142" s="80" t="s">
        <v>994</v>
      </c>
      <c r="C142" s="76" t="s">
        <v>995</v>
      </c>
      <c r="D142" s="76" t="s">
        <v>996</v>
      </c>
      <c r="E142" s="77" t="s">
        <v>997</v>
      </c>
      <c r="F142" s="78" t="s">
        <v>998</v>
      </c>
      <c r="G142" s="76" t="s">
        <v>59</v>
      </c>
      <c r="H142" s="76" t="s">
        <v>35</v>
      </c>
      <c r="I142" s="78" t="s">
        <v>999</v>
      </c>
      <c r="J142" s="78" t="s">
        <v>1000</v>
      </c>
      <c r="K142" s="78"/>
      <c r="L142" s="81" t="s">
        <v>1001</v>
      </c>
      <c r="M142" s="81" t="s">
        <v>1002</v>
      </c>
      <c r="N142" s="81" t="s">
        <v>1003</v>
      </c>
      <c r="O142" s="72">
        <v>403000</v>
      </c>
      <c r="P142" s="71" t="s">
        <v>41</v>
      </c>
      <c r="Q142" s="71" t="s">
        <v>42</v>
      </c>
      <c r="R142" s="72">
        <v>201000</v>
      </c>
      <c r="S142" s="106" t="s">
        <v>1688</v>
      </c>
      <c r="T142" s="85">
        <v>130</v>
      </c>
      <c r="U142" s="92">
        <v>140</v>
      </c>
      <c r="V142" s="83">
        <v>100</v>
      </c>
      <c r="W142" s="83">
        <f t="shared" si="4"/>
        <v>370</v>
      </c>
      <c r="X142" s="162">
        <v>0</v>
      </c>
      <c r="Y142" s="72">
        <v>201000</v>
      </c>
      <c r="Z142" s="72">
        <v>0</v>
      </c>
      <c r="AA142" s="72">
        <v>201000</v>
      </c>
      <c r="AB142" s="152" t="s">
        <v>1662</v>
      </c>
      <c r="AC142" s="153" t="s">
        <v>1661</v>
      </c>
      <c r="AD142" s="158">
        <v>413</v>
      </c>
      <c r="AE142" s="168"/>
    </row>
    <row r="143" spans="1:31" s="79" customFormat="1" ht="80.099999999999994" customHeight="1" x14ac:dyDescent="0.3">
      <c r="A143" s="79">
        <v>133</v>
      </c>
      <c r="B143" s="80" t="s">
        <v>1424</v>
      </c>
      <c r="C143" s="76" t="s">
        <v>1425</v>
      </c>
      <c r="D143" s="76" t="s">
        <v>1426</v>
      </c>
      <c r="E143" s="77" t="s">
        <v>940</v>
      </c>
      <c r="F143" s="78" t="s">
        <v>941</v>
      </c>
      <c r="G143" s="76" t="s">
        <v>59</v>
      </c>
      <c r="H143" s="76" t="s">
        <v>35</v>
      </c>
      <c r="I143" s="78" t="s">
        <v>1427</v>
      </c>
      <c r="J143" s="78" t="s">
        <v>1428</v>
      </c>
      <c r="K143" s="78"/>
      <c r="L143" s="81" t="s">
        <v>1429</v>
      </c>
      <c r="M143" s="81" t="s">
        <v>1430</v>
      </c>
      <c r="N143" s="81" t="s">
        <v>1431</v>
      </c>
      <c r="O143" s="72">
        <v>880000</v>
      </c>
      <c r="P143" s="71" t="s">
        <v>41</v>
      </c>
      <c r="Q143" s="71" t="s">
        <v>42</v>
      </c>
      <c r="R143" s="72">
        <v>440000</v>
      </c>
      <c r="S143" s="106" t="s">
        <v>1688</v>
      </c>
      <c r="T143" s="85">
        <v>110</v>
      </c>
      <c r="U143" s="92">
        <v>160</v>
      </c>
      <c r="V143" s="83">
        <v>100</v>
      </c>
      <c r="W143" s="83">
        <f t="shared" si="4"/>
        <v>370</v>
      </c>
      <c r="X143" s="162">
        <v>0</v>
      </c>
      <c r="Y143" s="72">
        <v>440000</v>
      </c>
      <c r="Z143" s="72">
        <v>0</v>
      </c>
      <c r="AA143" s="72">
        <v>440000</v>
      </c>
      <c r="AB143" s="152" t="s">
        <v>1663</v>
      </c>
      <c r="AC143" s="153" t="s">
        <v>1661</v>
      </c>
      <c r="AD143" s="158">
        <v>797</v>
      </c>
      <c r="AE143" s="168"/>
    </row>
    <row r="144" spans="1:31" s="79" customFormat="1" ht="95.25" customHeight="1" x14ac:dyDescent="0.3">
      <c r="A144" s="79">
        <v>134</v>
      </c>
      <c r="B144" s="80" t="s">
        <v>1350</v>
      </c>
      <c r="C144" s="76" t="s">
        <v>1351</v>
      </c>
      <c r="D144" s="76" t="s">
        <v>1352</v>
      </c>
      <c r="E144" s="77" t="s">
        <v>1353</v>
      </c>
      <c r="F144" s="78" t="s">
        <v>1212</v>
      </c>
      <c r="G144" s="76" t="s">
        <v>34</v>
      </c>
      <c r="H144" s="76" t="s">
        <v>35</v>
      </c>
      <c r="I144" s="78" t="s">
        <v>1354</v>
      </c>
      <c r="J144" s="78" t="s">
        <v>1355</v>
      </c>
      <c r="K144" s="78"/>
      <c r="L144" s="81" t="s">
        <v>1356</v>
      </c>
      <c r="M144" s="81" t="s">
        <v>1357</v>
      </c>
      <c r="N144" s="81" t="s">
        <v>1358</v>
      </c>
      <c r="O144" s="72">
        <v>500000</v>
      </c>
      <c r="P144" s="71" t="s">
        <v>41</v>
      </c>
      <c r="Q144" s="71" t="s">
        <v>42</v>
      </c>
      <c r="R144" s="72">
        <v>250000</v>
      </c>
      <c r="S144" s="106" t="s">
        <v>1688</v>
      </c>
      <c r="T144" s="85">
        <v>120</v>
      </c>
      <c r="U144" s="92">
        <v>150</v>
      </c>
      <c r="V144" s="83">
        <v>100</v>
      </c>
      <c r="W144" s="83">
        <f t="shared" si="4"/>
        <v>370</v>
      </c>
      <c r="X144" s="162">
        <v>0</v>
      </c>
      <c r="Y144" s="72">
        <v>250000</v>
      </c>
      <c r="Z144" s="72">
        <v>0</v>
      </c>
      <c r="AA144" s="72">
        <v>250000</v>
      </c>
      <c r="AB144" s="152" t="s">
        <v>1662</v>
      </c>
      <c r="AC144" s="153" t="s">
        <v>1661</v>
      </c>
      <c r="AD144" s="158">
        <v>1079</v>
      </c>
      <c r="AE144" s="168"/>
    </row>
    <row r="145" spans="1:31" s="79" customFormat="1" ht="80.099999999999994" customHeight="1" x14ac:dyDescent="0.3">
      <c r="A145" s="79">
        <v>135</v>
      </c>
      <c r="B145" s="80" t="s">
        <v>1460</v>
      </c>
      <c r="C145" s="76" t="s">
        <v>1461</v>
      </c>
      <c r="D145" s="76" t="s">
        <v>1462</v>
      </c>
      <c r="E145" s="77" t="s">
        <v>1463</v>
      </c>
      <c r="F145" s="78" t="s">
        <v>1344</v>
      </c>
      <c r="G145" s="76" t="s">
        <v>120</v>
      </c>
      <c r="H145" s="76" t="s">
        <v>35</v>
      </c>
      <c r="I145" s="78" t="s">
        <v>1464</v>
      </c>
      <c r="J145" s="78" t="s">
        <v>1465</v>
      </c>
      <c r="K145" s="78"/>
      <c r="L145" s="81" t="s">
        <v>1466</v>
      </c>
      <c r="M145" s="81" t="s">
        <v>1467</v>
      </c>
      <c r="N145" s="81" t="s">
        <v>1468</v>
      </c>
      <c r="O145" s="72">
        <v>600000</v>
      </c>
      <c r="P145" s="71" t="s">
        <v>329</v>
      </c>
      <c r="Q145" s="71" t="s">
        <v>42</v>
      </c>
      <c r="R145" s="72">
        <v>300000</v>
      </c>
      <c r="S145" s="106" t="s">
        <v>1688</v>
      </c>
      <c r="T145" s="85">
        <v>150</v>
      </c>
      <c r="U145" s="92">
        <v>115</v>
      </c>
      <c r="V145" s="83">
        <v>100</v>
      </c>
      <c r="W145" s="83">
        <f t="shared" si="4"/>
        <v>365</v>
      </c>
      <c r="X145" s="162">
        <v>0</v>
      </c>
      <c r="Y145" s="72">
        <v>300000</v>
      </c>
      <c r="Z145" s="72">
        <v>0</v>
      </c>
      <c r="AA145" s="72">
        <v>300000</v>
      </c>
      <c r="AB145" s="152" t="s">
        <v>1662</v>
      </c>
      <c r="AC145" s="153" t="s">
        <v>1661</v>
      </c>
      <c r="AD145" s="158">
        <v>193</v>
      </c>
      <c r="AE145" s="168"/>
    </row>
    <row r="146" spans="1:31" s="79" customFormat="1" ht="80.099999999999994" customHeight="1" x14ac:dyDescent="0.3">
      <c r="A146" s="79">
        <v>136</v>
      </c>
      <c r="B146" s="80" t="s">
        <v>511</v>
      </c>
      <c r="C146" s="76" t="s">
        <v>512</v>
      </c>
      <c r="D146" s="76" t="s">
        <v>513</v>
      </c>
      <c r="E146" s="77" t="s">
        <v>514</v>
      </c>
      <c r="F146" s="78" t="s">
        <v>515</v>
      </c>
      <c r="G146" s="76" t="s">
        <v>48</v>
      </c>
      <c r="H146" s="76" t="s">
        <v>35</v>
      </c>
      <c r="I146" s="78" t="s">
        <v>516</v>
      </c>
      <c r="J146" s="78" t="s">
        <v>517</v>
      </c>
      <c r="K146" s="78"/>
      <c r="L146" s="81" t="s">
        <v>518</v>
      </c>
      <c r="M146" s="81" t="s">
        <v>519</v>
      </c>
      <c r="N146" s="81" t="s">
        <v>520</v>
      </c>
      <c r="O146" s="72">
        <v>700000</v>
      </c>
      <c r="P146" s="71" t="s">
        <v>41</v>
      </c>
      <c r="Q146" s="71" t="s">
        <v>42</v>
      </c>
      <c r="R146" s="72">
        <v>350000</v>
      </c>
      <c r="S146" s="106" t="s">
        <v>1688</v>
      </c>
      <c r="T146" s="85">
        <v>150</v>
      </c>
      <c r="U146" s="92">
        <v>115</v>
      </c>
      <c r="V146" s="83">
        <v>100</v>
      </c>
      <c r="W146" s="83">
        <f t="shared" si="4"/>
        <v>365</v>
      </c>
      <c r="X146" s="162">
        <v>0</v>
      </c>
      <c r="Y146" s="72">
        <v>350000</v>
      </c>
      <c r="Z146" s="72">
        <v>0</v>
      </c>
      <c r="AA146" s="72">
        <v>350000</v>
      </c>
      <c r="AB146" s="152" t="s">
        <v>1663</v>
      </c>
      <c r="AC146" s="170" t="s">
        <v>1661</v>
      </c>
      <c r="AD146" s="169">
        <v>228</v>
      </c>
      <c r="AE146" s="97"/>
    </row>
    <row r="147" spans="1:31" s="79" customFormat="1" ht="80.099999999999994" customHeight="1" x14ac:dyDescent="0.3">
      <c r="A147" s="79">
        <v>137</v>
      </c>
      <c r="B147" s="80" t="s">
        <v>1415</v>
      </c>
      <c r="C147" s="76" t="s">
        <v>1416</v>
      </c>
      <c r="D147" s="76" t="s">
        <v>1417</v>
      </c>
      <c r="E147" s="77" t="s">
        <v>1418</v>
      </c>
      <c r="F147" s="78" t="s">
        <v>635</v>
      </c>
      <c r="G147" s="76" t="s">
        <v>59</v>
      </c>
      <c r="H147" s="76" t="s">
        <v>35</v>
      </c>
      <c r="I147" s="78" t="s">
        <v>1419</v>
      </c>
      <c r="J147" s="78" t="s">
        <v>1420</v>
      </c>
      <c r="K147" s="78"/>
      <c r="L147" s="81" t="s">
        <v>1421</v>
      </c>
      <c r="M147" s="81" t="s">
        <v>1422</v>
      </c>
      <c r="N147" s="81" t="s">
        <v>1423</v>
      </c>
      <c r="O147" s="72">
        <v>1000000</v>
      </c>
      <c r="P147" s="71" t="s">
        <v>41</v>
      </c>
      <c r="Q147" s="71" t="s">
        <v>42</v>
      </c>
      <c r="R147" s="72">
        <v>500000</v>
      </c>
      <c r="S147" s="106" t="s">
        <v>1688</v>
      </c>
      <c r="T147" s="85">
        <v>140</v>
      </c>
      <c r="U147" s="92">
        <v>125</v>
      </c>
      <c r="V147" s="83">
        <v>100</v>
      </c>
      <c r="W147" s="83">
        <f t="shared" si="4"/>
        <v>365</v>
      </c>
      <c r="X147" s="162">
        <v>0</v>
      </c>
      <c r="Y147" s="72">
        <v>500000</v>
      </c>
      <c r="Z147" s="72">
        <v>0</v>
      </c>
      <c r="AA147" s="72">
        <v>500000</v>
      </c>
      <c r="AB147" s="152" t="s">
        <v>1662</v>
      </c>
      <c r="AC147" s="170" t="s">
        <v>1661</v>
      </c>
      <c r="AD147" s="169">
        <v>682</v>
      </c>
      <c r="AE147" s="97"/>
    </row>
    <row r="148" spans="1:31" s="79" customFormat="1" ht="80.099999999999994" customHeight="1" x14ac:dyDescent="0.3">
      <c r="A148" s="79">
        <v>138</v>
      </c>
      <c r="B148" s="80" t="s">
        <v>444</v>
      </c>
      <c r="C148" s="76" t="s">
        <v>445</v>
      </c>
      <c r="D148" s="76" t="s">
        <v>446</v>
      </c>
      <c r="E148" s="77" t="s">
        <v>447</v>
      </c>
      <c r="F148" s="78" t="s">
        <v>340</v>
      </c>
      <c r="G148" s="76" t="s">
        <v>120</v>
      </c>
      <c r="H148" s="76" t="s">
        <v>35</v>
      </c>
      <c r="I148" s="78" t="s">
        <v>448</v>
      </c>
      <c r="J148" s="78" t="s">
        <v>449</v>
      </c>
      <c r="K148" s="78"/>
      <c r="L148" s="81" t="s">
        <v>450</v>
      </c>
      <c r="M148" s="81" t="s">
        <v>451</v>
      </c>
      <c r="N148" s="81" t="s">
        <v>452</v>
      </c>
      <c r="O148" s="72">
        <v>1140000</v>
      </c>
      <c r="P148" s="71" t="s">
        <v>41</v>
      </c>
      <c r="Q148" s="71" t="s">
        <v>42</v>
      </c>
      <c r="R148" s="72">
        <v>500000</v>
      </c>
      <c r="S148" s="106" t="s">
        <v>1688</v>
      </c>
      <c r="T148" s="85">
        <v>130</v>
      </c>
      <c r="U148" s="92">
        <v>130</v>
      </c>
      <c r="V148" s="83">
        <v>100</v>
      </c>
      <c r="W148" s="83">
        <f t="shared" si="4"/>
        <v>360</v>
      </c>
      <c r="X148" s="162">
        <v>0</v>
      </c>
      <c r="Y148" s="72">
        <v>500000</v>
      </c>
      <c r="Z148" s="72">
        <v>0</v>
      </c>
      <c r="AA148" s="72">
        <v>500000</v>
      </c>
      <c r="AB148" s="152" t="s">
        <v>1663</v>
      </c>
      <c r="AC148" s="153" t="s">
        <v>1661</v>
      </c>
      <c r="AD148" s="158">
        <v>281</v>
      </c>
      <c r="AE148" s="168"/>
    </row>
    <row r="149" spans="1:31" s="79" customFormat="1" ht="80.099999999999994" customHeight="1" x14ac:dyDescent="0.3">
      <c r="A149" s="79">
        <v>139</v>
      </c>
      <c r="B149" s="80" t="s">
        <v>1275</v>
      </c>
      <c r="C149" s="76" t="s">
        <v>1276</v>
      </c>
      <c r="D149" s="76" t="s">
        <v>1277</v>
      </c>
      <c r="E149" s="77" t="s">
        <v>1278</v>
      </c>
      <c r="F149" s="78" t="s">
        <v>273</v>
      </c>
      <c r="G149" s="76" t="s">
        <v>120</v>
      </c>
      <c r="H149" s="76" t="s">
        <v>35</v>
      </c>
      <c r="I149" s="78" t="s">
        <v>1279</v>
      </c>
      <c r="J149" s="78" t="s">
        <v>1280</v>
      </c>
      <c r="K149" s="78"/>
      <c r="L149" s="81" t="s">
        <v>1281</v>
      </c>
      <c r="M149" s="81" t="s">
        <v>1282</v>
      </c>
      <c r="N149" s="81" t="s">
        <v>1283</v>
      </c>
      <c r="O149" s="72">
        <v>700000</v>
      </c>
      <c r="P149" s="71" t="s">
        <v>41</v>
      </c>
      <c r="Q149" s="71" t="s">
        <v>42</v>
      </c>
      <c r="R149" s="72">
        <v>350000</v>
      </c>
      <c r="S149" s="106" t="s">
        <v>1688</v>
      </c>
      <c r="T149" s="85">
        <v>160</v>
      </c>
      <c r="U149" s="92">
        <v>100</v>
      </c>
      <c r="V149" s="83">
        <v>100</v>
      </c>
      <c r="W149" s="83">
        <f t="shared" si="4"/>
        <v>360</v>
      </c>
      <c r="X149" s="162">
        <v>0</v>
      </c>
      <c r="Y149" s="72">
        <v>350000</v>
      </c>
      <c r="Z149" s="72">
        <v>0</v>
      </c>
      <c r="AA149" s="72">
        <v>350000</v>
      </c>
      <c r="AB149" s="152" t="s">
        <v>1662</v>
      </c>
      <c r="AC149" s="153" t="s">
        <v>1666</v>
      </c>
      <c r="AD149" s="158">
        <v>405</v>
      </c>
      <c r="AE149" s="168"/>
    </row>
    <row r="150" spans="1:31" s="79" customFormat="1" ht="80.099999999999994" customHeight="1" x14ac:dyDescent="0.3">
      <c r="A150" s="79">
        <v>140</v>
      </c>
      <c r="B150" s="80" t="s">
        <v>521</v>
      </c>
      <c r="C150" s="76" t="s">
        <v>522</v>
      </c>
      <c r="D150" s="76" t="s">
        <v>523</v>
      </c>
      <c r="E150" s="77" t="s">
        <v>524</v>
      </c>
      <c r="F150" s="78" t="s">
        <v>525</v>
      </c>
      <c r="G150" s="76" t="s">
        <v>48</v>
      </c>
      <c r="H150" s="76" t="s">
        <v>35</v>
      </c>
      <c r="I150" s="78" t="s">
        <v>526</v>
      </c>
      <c r="J150" s="78" t="s">
        <v>527</v>
      </c>
      <c r="K150" s="78"/>
      <c r="L150" s="81" t="s">
        <v>528</v>
      </c>
      <c r="M150" s="81" t="s">
        <v>529</v>
      </c>
      <c r="N150" s="81" t="s">
        <v>530</v>
      </c>
      <c r="O150" s="72">
        <v>750000</v>
      </c>
      <c r="P150" s="71" t="s">
        <v>41</v>
      </c>
      <c r="Q150" s="71" t="s">
        <v>42</v>
      </c>
      <c r="R150" s="72">
        <v>375000</v>
      </c>
      <c r="S150" s="106" t="s">
        <v>1688</v>
      </c>
      <c r="T150" s="85">
        <v>130</v>
      </c>
      <c r="U150" s="92">
        <v>130</v>
      </c>
      <c r="V150" s="83">
        <v>100</v>
      </c>
      <c r="W150" s="83">
        <f t="shared" si="4"/>
        <v>360</v>
      </c>
      <c r="X150" s="162">
        <v>0</v>
      </c>
      <c r="Y150" s="72">
        <v>375000</v>
      </c>
      <c r="Z150" s="72">
        <v>0</v>
      </c>
      <c r="AA150" s="72">
        <v>375000</v>
      </c>
      <c r="AB150" s="152" t="s">
        <v>1662</v>
      </c>
      <c r="AC150" s="153" t="s">
        <v>1661</v>
      </c>
      <c r="AD150" s="158">
        <v>459</v>
      </c>
      <c r="AE150" s="168"/>
    </row>
    <row r="151" spans="1:31" s="79" customFormat="1" ht="80.099999999999994" customHeight="1" x14ac:dyDescent="0.3">
      <c r="A151" s="79">
        <v>141</v>
      </c>
      <c r="B151" s="80" t="s">
        <v>453</v>
      </c>
      <c r="C151" s="76" t="s">
        <v>454</v>
      </c>
      <c r="D151" s="76" t="s">
        <v>455</v>
      </c>
      <c r="E151" s="77" t="s">
        <v>456</v>
      </c>
      <c r="F151" s="78" t="s">
        <v>400</v>
      </c>
      <c r="G151" s="76" t="s">
        <v>48</v>
      </c>
      <c r="H151" s="76" t="s">
        <v>35</v>
      </c>
      <c r="I151" s="78" t="s">
        <v>457</v>
      </c>
      <c r="J151" s="78" t="s">
        <v>458</v>
      </c>
      <c r="K151" s="78"/>
      <c r="L151" s="81" t="s">
        <v>459</v>
      </c>
      <c r="M151" s="81" t="s">
        <v>460</v>
      </c>
      <c r="N151" s="81" t="s">
        <v>461</v>
      </c>
      <c r="O151" s="72">
        <v>970000</v>
      </c>
      <c r="P151" s="71" t="s">
        <v>41</v>
      </c>
      <c r="Q151" s="71" t="s">
        <v>42</v>
      </c>
      <c r="R151" s="72">
        <v>485000</v>
      </c>
      <c r="S151" s="106" t="s">
        <v>1688</v>
      </c>
      <c r="T151" s="85">
        <v>110</v>
      </c>
      <c r="U151" s="92">
        <v>100</v>
      </c>
      <c r="V151" s="83">
        <v>150</v>
      </c>
      <c r="W151" s="83">
        <f t="shared" si="4"/>
        <v>360</v>
      </c>
      <c r="X151" s="162">
        <v>0</v>
      </c>
      <c r="Y151" s="72">
        <v>485000</v>
      </c>
      <c r="Z151" s="72">
        <v>0</v>
      </c>
      <c r="AA151" s="72">
        <v>485000</v>
      </c>
      <c r="AB151" s="152" t="s">
        <v>1662</v>
      </c>
      <c r="AC151" s="153" t="s">
        <v>1661</v>
      </c>
      <c r="AD151" s="158">
        <v>636</v>
      </c>
      <c r="AE151" s="168"/>
    </row>
    <row r="152" spans="1:31" s="79" customFormat="1" ht="80.099999999999994" customHeight="1" x14ac:dyDescent="0.3">
      <c r="A152" s="79">
        <v>142</v>
      </c>
      <c r="B152" s="80" t="s">
        <v>482</v>
      </c>
      <c r="C152" s="76" t="s">
        <v>483</v>
      </c>
      <c r="D152" s="76" t="s">
        <v>484</v>
      </c>
      <c r="E152" s="77" t="s">
        <v>485</v>
      </c>
      <c r="F152" s="78" t="s">
        <v>486</v>
      </c>
      <c r="G152" s="76" t="s">
        <v>48</v>
      </c>
      <c r="H152" s="76" t="s">
        <v>35</v>
      </c>
      <c r="I152" s="78" t="s">
        <v>487</v>
      </c>
      <c r="J152" s="78" t="s">
        <v>488</v>
      </c>
      <c r="K152" s="78"/>
      <c r="L152" s="81" t="s">
        <v>489</v>
      </c>
      <c r="M152" s="81" t="s">
        <v>490</v>
      </c>
      <c r="N152" s="81" t="s">
        <v>491</v>
      </c>
      <c r="O152" s="72">
        <v>5053604</v>
      </c>
      <c r="P152" s="71" t="s">
        <v>329</v>
      </c>
      <c r="Q152" s="71" t="s">
        <v>168</v>
      </c>
      <c r="R152" s="72">
        <v>500000</v>
      </c>
      <c r="S152" s="106" t="s">
        <v>1688</v>
      </c>
      <c r="T152" s="85">
        <v>140</v>
      </c>
      <c r="U152" s="92">
        <v>120</v>
      </c>
      <c r="V152" s="83">
        <v>100</v>
      </c>
      <c r="W152" s="83">
        <f t="shared" si="4"/>
        <v>360</v>
      </c>
      <c r="X152" s="162">
        <v>0</v>
      </c>
      <c r="Y152" s="72">
        <v>500000</v>
      </c>
      <c r="Z152" s="72">
        <v>0</v>
      </c>
      <c r="AA152" s="72">
        <v>500000</v>
      </c>
      <c r="AB152" s="152" t="s">
        <v>1662</v>
      </c>
      <c r="AC152" s="153" t="s">
        <v>1661</v>
      </c>
      <c r="AD152" s="158">
        <v>648</v>
      </c>
      <c r="AE152" s="168"/>
    </row>
    <row r="153" spans="1:31" s="79" customFormat="1" ht="80.099999999999994" customHeight="1" x14ac:dyDescent="0.3">
      <c r="A153" s="79">
        <v>143</v>
      </c>
      <c r="B153" s="80" t="s">
        <v>631</v>
      </c>
      <c r="C153" s="76" t="s">
        <v>632</v>
      </c>
      <c r="D153" s="76" t="s">
        <v>633</v>
      </c>
      <c r="E153" s="77" t="s">
        <v>634</v>
      </c>
      <c r="F153" s="78" t="s">
        <v>635</v>
      </c>
      <c r="G153" s="76" t="s">
        <v>59</v>
      </c>
      <c r="H153" s="76" t="s">
        <v>35</v>
      </c>
      <c r="I153" s="78" t="s">
        <v>636</v>
      </c>
      <c r="J153" s="78" t="s">
        <v>637</v>
      </c>
      <c r="K153" s="78"/>
      <c r="L153" s="81" t="s">
        <v>638</v>
      </c>
      <c r="M153" s="81" t="s">
        <v>639</v>
      </c>
      <c r="N153" s="81" t="s">
        <v>640</v>
      </c>
      <c r="O153" s="72">
        <v>522140</v>
      </c>
      <c r="P153" s="71" t="s">
        <v>41</v>
      </c>
      <c r="Q153" s="71" t="s">
        <v>42</v>
      </c>
      <c r="R153" s="72">
        <v>261070</v>
      </c>
      <c r="S153" s="106" t="s">
        <v>1688</v>
      </c>
      <c r="T153" s="85">
        <v>90</v>
      </c>
      <c r="U153" s="92">
        <v>170</v>
      </c>
      <c r="V153" s="83">
        <v>100</v>
      </c>
      <c r="W153" s="83">
        <f t="shared" si="4"/>
        <v>360</v>
      </c>
      <c r="X153" s="162">
        <v>0</v>
      </c>
      <c r="Y153" s="72">
        <v>261070</v>
      </c>
      <c r="Z153" s="72">
        <v>0</v>
      </c>
      <c r="AA153" s="72">
        <v>261070</v>
      </c>
      <c r="AB153" s="152" t="s">
        <v>1662</v>
      </c>
      <c r="AC153" s="153" t="s">
        <v>1661</v>
      </c>
      <c r="AD153" s="158">
        <v>968</v>
      </c>
      <c r="AE153" s="168"/>
    </row>
    <row r="154" spans="1:31" s="79" customFormat="1" ht="80.099999999999994" customHeight="1" x14ac:dyDescent="0.3">
      <c r="A154" s="79">
        <v>144</v>
      </c>
      <c r="B154" s="80" t="s">
        <v>1359</v>
      </c>
      <c r="C154" s="76" t="s">
        <v>1360</v>
      </c>
      <c r="D154" s="76" t="s">
        <v>1361</v>
      </c>
      <c r="E154" s="77" t="s">
        <v>1362</v>
      </c>
      <c r="F154" s="78" t="s">
        <v>1363</v>
      </c>
      <c r="G154" s="76" t="s">
        <v>59</v>
      </c>
      <c r="H154" s="76" t="s">
        <v>35</v>
      </c>
      <c r="I154" s="78" t="s">
        <v>1364</v>
      </c>
      <c r="J154" s="78" t="s">
        <v>1365</v>
      </c>
      <c r="K154" s="78"/>
      <c r="L154" s="81" t="s">
        <v>1366</v>
      </c>
      <c r="M154" s="81" t="s">
        <v>1367</v>
      </c>
      <c r="N154" s="81" t="s">
        <v>1368</v>
      </c>
      <c r="O154" s="72">
        <v>673000</v>
      </c>
      <c r="P154" s="71" t="s">
        <v>41</v>
      </c>
      <c r="Q154" s="71" t="s">
        <v>42</v>
      </c>
      <c r="R154" s="72">
        <v>336000</v>
      </c>
      <c r="S154" s="106" t="s">
        <v>1688</v>
      </c>
      <c r="T154" s="85">
        <v>140</v>
      </c>
      <c r="U154" s="92">
        <v>120</v>
      </c>
      <c r="V154" s="83">
        <v>100</v>
      </c>
      <c r="W154" s="83">
        <f t="shared" si="4"/>
        <v>360</v>
      </c>
      <c r="X154" s="162">
        <v>0</v>
      </c>
      <c r="Y154" s="72">
        <v>336000</v>
      </c>
      <c r="Z154" s="72">
        <v>0</v>
      </c>
      <c r="AA154" s="72">
        <v>336000</v>
      </c>
      <c r="AB154" s="152" t="s">
        <v>1662</v>
      </c>
      <c r="AC154" s="170" t="s">
        <v>1661</v>
      </c>
      <c r="AD154" s="169">
        <v>1135</v>
      </c>
      <c r="AE154" s="97"/>
    </row>
    <row r="155" spans="1:31" s="79" customFormat="1" ht="80.099999999999994" customHeight="1" x14ac:dyDescent="0.3">
      <c r="A155" s="79">
        <v>145</v>
      </c>
      <c r="B155" s="80" t="s">
        <v>755</v>
      </c>
      <c r="C155" s="76" t="s">
        <v>756</v>
      </c>
      <c r="D155" s="76" t="s">
        <v>757</v>
      </c>
      <c r="E155" s="77" t="s">
        <v>758</v>
      </c>
      <c r="F155" s="78" t="s">
        <v>759</v>
      </c>
      <c r="G155" s="76" t="s">
        <v>34</v>
      </c>
      <c r="H155" s="76" t="s">
        <v>35</v>
      </c>
      <c r="I155" s="78" t="s">
        <v>760</v>
      </c>
      <c r="J155" s="78" t="s">
        <v>761</v>
      </c>
      <c r="K155" s="78"/>
      <c r="L155" s="81" t="s">
        <v>762</v>
      </c>
      <c r="M155" s="81" t="s">
        <v>763</v>
      </c>
      <c r="N155" s="81" t="s">
        <v>764</v>
      </c>
      <c r="O155" s="72">
        <v>1800000</v>
      </c>
      <c r="P155" s="71" t="s">
        <v>329</v>
      </c>
      <c r="Q155" s="71" t="s">
        <v>199</v>
      </c>
      <c r="R155" s="72">
        <v>500000</v>
      </c>
      <c r="S155" s="106" t="s">
        <v>1688</v>
      </c>
      <c r="T155" s="85">
        <v>120</v>
      </c>
      <c r="U155" s="92">
        <v>140</v>
      </c>
      <c r="V155" s="83">
        <v>100</v>
      </c>
      <c r="W155" s="83">
        <f t="shared" si="4"/>
        <v>360</v>
      </c>
      <c r="X155" s="162">
        <v>0</v>
      </c>
      <c r="Y155" s="72">
        <v>500000</v>
      </c>
      <c r="Z155" s="72">
        <v>0</v>
      </c>
      <c r="AA155" s="72">
        <v>500000</v>
      </c>
      <c r="AB155" s="152" t="s">
        <v>1663</v>
      </c>
      <c r="AC155" s="153" t="s">
        <v>1661</v>
      </c>
      <c r="AD155" s="158">
        <v>1163</v>
      </c>
      <c r="AE155" s="168"/>
    </row>
    <row r="156" spans="1:31" s="79" customFormat="1" ht="80.099999999999994" customHeight="1" x14ac:dyDescent="0.3">
      <c r="A156" s="79">
        <v>146</v>
      </c>
      <c r="B156" s="80" t="s">
        <v>319</v>
      </c>
      <c r="C156" s="76" t="s">
        <v>320</v>
      </c>
      <c r="D156" s="76" t="s">
        <v>321</v>
      </c>
      <c r="E156" s="77" t="s">
        <v>322</v>
      </c>
      <c r="F156" s="78" t="s">
        <v>323</v>
      </c>
      <c r="G156" s="76" t="s">
        <v>90</v>
      </c>
      <c r="H156" s="76" t="s">
        <v>35</v>
      </c>
      <c r="I156" s="78" t="s">
        <v>324</v>
      </c>
      <c r="J156" s="78" t="s">
        <v>325</v>
      </c>
      <c r="K156" s="78"/>
      <c r="L156" s="81" t="s">
        <v>326</v>
      </c>
      <c r="M156" s="81" t="s">
        <v>327</v>
      </c>
      <c r="N156" s="81" t="s">
        <v>328</v>
      </c>
      <c r="O156" s="72">
        <v>1100000</v>
      </c>
      <c r="P156" s="71" t="s">
        <v>329</v>
      </c>
      <c r="Q156" s="71" t="s">
        <v>168</v>
      </c>
      <c r="R156" s="72">
        <v>500000</v>
      </c>
      <c r="S156" s="106" t="s">
        <v>1688</v>
      </c>
      <c r="T156" s="85">
        <v>100</v>
      </c>
      <c r="U156" s="92">
        <v>160</v>
      </c>
      <c r="V156" s="83">
        <v>100</v>
      </c>
      <c r="W156" s="83">
        <f t="shared" si="4"/>
        <v>360</v>
      </c>
      <c r="X156" s="162">
        <v>0</v>
      </c>
      <c r="Y156" s="72">
        <v>500000</v>
      </c>
      <c r="Z156" s="72">
        <v>0</v>
      </c>
      <c r="AA156" s="72">
        <v>500000</v>
      </c>
      <c r="AB156" s="152" t="s">
        <v>1662</v>
      </c>
      <c r="AC156" s="153" t="s">
        <v>1661</v>
      </c>
      <c r="AD156" s="158">
        <v>1253</v>
      </c>
      <c r="AE156" s="168"/>
    </row>
    <row r="157" spans="1:31" s="79" customFormat="1" ht="80.099999999999994" customHeight="1" x14ac:dyDescent="0.3">
      <c r="A157" s="79">
        <v>147</v>
      </c>
      <c r="B157" s="80" t="s">
        <v>200</v>
      </c>
      <c r="C157" s="76" t="s">
        <v>201</v>
      </c>
      <c r="D157" s="76" t="s">
        <v>202</v>
      </c>
      <c r="E157" s="77" t="s">
        <v>203</v>
      </c>
      <c r="F157" s="78" t="s">
        <v>204</v>
      </c>
      <c r="G157" s="76" t="s">
        <v>90</v>
      </c>
      <c r="H157" s="76" t="s">
        <v>35</v>
      </c>
      <c r="I157" s="78" t="s">
        <v>205</v>
      </c>
      <c r="J157" s="78" t="s">
        <v>206</v>
      </c>
      <c r="K157" s="78"/>
      <c r="L157" s="81" t="s">
        <v>207</v>
      </c>
      <c r="M157" s="81" t="s">
        <v>208</v>
      </c>
      <c r="N157" s="81" t="s">
        <v>209</v>
      </c>
      <c r="O157" s="72">
        <v>1181395.6000000001</v>
      </c>
      <c r="P157" s="71" t="s">
        <v>137</v>
      </c>
      <c r="Q157" s="71" t="s">
        <v>127</v>
      </c>
      <c r="R157" s="72">
        <v>500000</v>
      </c>
      <c r="S157" s="106" t="s">
        <v>1688</v>
      </c>
      <c r="T157" s="85">
        <v>100</v>
      </c>
      <c r="U157" s="92">
        <v>160</v>
      </c>
      <c r="V157" s="83">
        <v>100</v>
      </c>
      <c r="W157" s="83">
        <f t="shared" si="4"/>
        <v>360</v>
      </c>
      <c r="X157" s="162">
        <v>0</v>
      </c>
      <c r="Y157" s="72">
        <v>500000</v>
      </c>
      <c r="Z157" s="72">
        <v>0</v>
      </c>
      <c r="AA157" s="72">
        <v>500000</v>
      </c>
      <c r="AB157" s="152" t="s">
        <v>1662</v>
      </c>
      <c r="AC157" s="153" t="s">
        <v>1661</v>
      </c>
      <c r="AD157" s="158">
        <v>1262</v>
      </c>
      <c r="AE157" s="168"/>
    </row>
    <row r="158" spans="1:31" s="79" customFormat="1" ht="80.099999999999994" customHeight="1" x14ac:dyDescent="0.3">
      <c r="A158" s="79">
        <v>148</v>
      </c>
      <c r="B158" s="80" t="s">
        <v>229</v>
      </c>
      <c r="C158" s="76" t="s">
        <v>230</v>
      </c>
      <c r="D158" s="76" t="s">
        <v>231</v>
      </c>
      <c r="E158" s="77" t="s">
        <v>232</v>
      </c>
      <c r="F158" s="78" t="s">
        <v>233</v>
      </c>
      <c r="G158" s="76" t="s">
        <v>34</v>
      </c>
      <c r="H158" s="76" t="s">
        <v>35</v>
      </c>
      <c r="I158" s="78" t="s">
        <v>234</v>
      </c>
      <c r="J158" s="78" t="s">
        <v>235</v>
      </c>
      <c r="K158" s="78"/>
      <c r="L158" s="81" t="s">
        <v>236</v>
      </c>
      <c r="M158" s="81" t="s">
        <v>237</v>
      </c>
      <c r="N158" s="81" t="s">
        <v>238</v>
      </c>
      <c r="O158" s="72">
        <v>6921848</v>
      </c>
      <c r="P158" s="71" t="s">
        <v>41</v>
      </c>
      <c r="Q158" s="71" t="s">
        <v>42</v>
      </c>
      <c r="R158" s="72">
        <v>500000</v>
      </c>
      <c r="S158" s="106" t="s">
        <v>1688</v>
      </c>
      <c r="T158" s="85">
        <v>120</v>
      </c>
      <c r="U158" s="92">
        <v>140</v>
      </c>
      <c r="V158" s="83">
        <v>100</v>
      </c>
      <c r="W158" s="83">
        <f t="shared" si="4"/>
        <v>360</v>
      </c>
      <c r="X158" s="162">
        <v>0</v>
      </c>
      <c r="Y158" s="72">
        <v>500000</v>
      </c>
      <c r="Z158" s="72">
        <v>0</v>
      </c>
      <c r="AA158" s="72">
        <v>500000</v>
      </c>
      <c r="AB158" s="152" t="s">
        <v>1662</v>
      </c>
      <c r="AC158" s="153" t="s">
        <v>1661</v>
      </c>
      <c r="AD158" s="158">
        <v>1323</v>
      </c>
      <c r="AE158" s="168"/>
    </row>
    <row r="159" spans="1:31" s="79" customFormat="1" ht="80.099999999999994" customHeight="1" x14ac:dyDescent="0.3">
      <c r="A159" s="79">
        <v>149</v>
      </c>
      <c r="B159" s="80" t="s">
        <v>883</v>
      </c>
      <c r="C159" s="76" t="s">
        <v>884</v>
      </c>
      <c r="D159" s="76" t="s">
        <v>885</v>
      </c>
      <c r="E159" s="77" t="s">
        <v>886</v>
      </c>
      <c r="F159" s="78" t="s">
        <v>625</v>
      </c>
      <c r="G159" s="76" t="s">
        <v>120</v>
      </c>
      <c r="H159" s="76" t="s">
        <v>35</v>
      </c>
      <c r="I159" s="78" t="s">
        <v>887</v>
      </c>
      <c r="J159" s="78" t="s">
        <v>888</v>
      </c>
      <c r="K159" s="78"/>
      <c r="L159" s="81" t="s">
        <v>889</v>
      </c>
      <c r="M159" s="81" t="s">
        <v>890</v>
      </c>
      <c r="N159" s="81" t="s">
        <v>891</v>
      </c>
      <c r="O159" s="72">
        <v>1100000</v>
      </c>
      <c r="P159" s="71" t="s">
        <v>41</v>
      </c>
      <c r="Q159" s="71" t="s">
        <v>42</v>
      </c>
      <c r="R159" s="72">
        <v>500000</v>
      </c>
      <c r="S159" s="106" t="s">
        <v>1688</v>
      </c>
      <c r="T159" s="85">
        <v>70</v>
      </c>
      <c r="U159" s="92">
        <v>190</v>
      </c>
      <c r="V159" s="83">
        <v>100</v>
      </c>
      <c r="W159" s="83">
        <f t="shared" si="4"/>
        <v>360</v>
      </c>
      <c r="X159" s="162">
        <v>0</v>
      </c>
      <c r="Y159" s="72">
        <v>500000</v>
      </c>
      <c r="Z159" s="72">
        <v>0</v>
      </c>
      <c r="AA159" s="72">
        <v>500000</v>
      </c>
      <c r="AB159" s="152" t="s">
        <v>1663</v>
      </c>
      <c r="AC159" s="153" t="s">
        <v>1661</v>
      </c>
      <c r="AD159" s="158">
        <v>1478</v>
      </c>
      <c r="AE159" s="168"/>
    </row>
    <row r="160" spans="1:31" s="79" customFormat="1" ht="80.099999999999994" customHeight="1" x14ac:dyDescent="0.3">
      <c r="A160" s="79">
        <v>150</v>
      </c>
      <c r="B160" s="80" t="s">
        <v>1405</v>
      </c>
      <c r="C160" s="76" t="s">
        <v>1406</v>
      </c>
      <c r="D160" s="76" t="s">
        <v>1407</v>
      </c>
      <c r="E160" s="77" t="s">
        <v>1408</v>
      </c>
      <c r="F160" s="78" t="s">
        <v>1409</v>
      </c>
      <c r="G160" s="76" t="s">
        <v>48</v>
      </c>
      <c r="H160" s="76" t="s">
        <v>35</v>
      </c>
      <c r="I160" s="78" t="s">
        <v>1410</v>
      </c>
      <c r="J160" s="78" t="s">
        <v>1411</v>
      </c>
      <c r="K160" s="78"/>
      <c r="L160" s="81" t="s">
        <v>1412</v>
      </c>
      <c r="M160" s="81" t="s">
        <v>1413</v>
      </c>
      <c r="N160" s="81" t="s">
        <v>1414</v>
      </c>
      <c r="O160" s="72">
        <v>400000</v>
      </c>
      <c r="P160" s="71" t="s">
        <v>41</v>
      </c>
      <c r="Q160" s="71" t="s">
        <v>42</v>
      </c>
      <c r="R160" s="72">
        <v>200000</v>
      </c>
      <c r="S160" s="106" t="s">
        <v>1688</v>
      </c>
      <c r="T160" s="85">
        <v>130</v>
      </c>
      <c r="U160" s="92">
        <v>120</v>
      </c>
      <c r="V160" s="83">
        <v>100</v>
      </c>
      <c r="W160" s="83">
        <f t="shared" si="4"/>
        <v>350</v>
      </c>
      <c r="X160" s="162">
        <v>0</v>
      </c>
      <c r="Y160" s="72">
        <v>200000</v>
      </c>
      <c r="Z160" s="72">
        <v>0</v>
      </c>
      <c r="AA160" s="72">
        <v>200000</v>
      </c>
      <c r="AB160" s="152" t="s">
        <v>1662</v>
      </c>
      <c r="AC160" s="153" t="s">
        <v>1661</v>
      </c>
      <c r="AD160" s="158">
        <v>215</v>
      </c>
      <c r="AE160" s="168"/>
    </row>
    <row r="161" spans="1:31" s="79" customFormat="1" ht="80.099999999999994" customHeight="1" x14ac:dyDescent="0.3">
      <c r="A161" s="79">
        <v>151</v>
      </c>
      <c r="B161" s="80" t="s">
        <v>710</v>
      </c>
      <c r="C161" s="76" t="s">
        <v>711</v>
      </c>
      <c r="D161" s="76" t="s">
        <v>712</v>
      </c>
      <c r="E161" s="77" t="s">
        <v>713</v>
      </c>
      <c r="F161" s="78" t="s">
        <v>263</v>
      </c>
      <c r="G161" s="76" t="s">
        <v>120</v>
      </c>
      <c r="H161" s="76" t="s">
        <v>35</v>
      </c>
      <c r="I161" s="78" t="s">
        <v>714</v>
      </c>
      <c r="J161" s="78" t="s">
        <v>715</v>
      </c>
      <c r="K161" s="78"/>
      <c r="L161" s="81" t="s">
        <v>716</v>
      </c>
      <c r="M161" s="81" t="s">
        <v>717</v>
      </c>
      <c r="N161" s="81" t="s">
        <v>718</v>
      </c>
      <c r="O161" s="72">
        <v>760000</v>
      </c>
      <c r="P161" s="71" t="s">
        <v>41</v>
      </c>
      <c r="Q161" s="71" t="s">
        <v>42</v>
      </c>
      <c r="R161" s="72">
        <v>380000</v>
      </c>
      <c r="S161" s="106" t="s">
        <v>1688</v>
      </c>
      <c r="T161" s="85">
        <v>130</v>
      </c>
      <c r="U161" s="92">
        <v>120</v>
      </c>
      <c r="V161" s="83">
        <v>100</v>
      </c>
      <c r="W161" s="83">
        <f t="shared" si="4"/>
        <v>350</v>
      </c>
      <c r="X161" s="162">
        <v>0</v>
      </c>
      <c r="Y161" s="72">
        <v>380000</v>
      </c>
      <c r="Z161" s="72">
        <v>0</v>
      </c>
      <c r="AA161" s="72">
        <v>380000</v>
      </c>
      <c r="AB161" s="152" t="s">
        <v>1663</v>
      </c>
      <c r="AC161" s="153" t="s">
        <v>1661</v>
      </c>
      <c r="AD161" s="158">
        <v>301</v>
      </c>
      <c r="AE161" s="168"/>
    </row>
    <row r="162" spans="1:31" s="79" customFormat="1" ht="80.099999999999994" customHeight="1" x14ac:dyDescent="0.3">
      <c r="A162" s="79">
        <v>152</v>
      </c>
      <c r="B162" s="80" t="s">
        <v>336</v>
      </c>
      <c r="C162" s="76" t="s">
        <v>337</v>
      </c>
      <c r="D162" s="76" t="s">
        <v>338</v>
      </c>
      <c r="E162" s="77" t="s">
        <v>339</v>
      </c>
      <c r="F162" s="78" t="s">
        <v>340</v>
      </c>
      <c r="G162" s="76" t="s">
        <v>120</v>
      </c>
      <c r="H162" s="76" t="s">
        <v>35</v>
      </c>
      <c r="I162" s="78" t="s">
        <v>341</v>
      </c>
      <c r="J162" s="78" t="s">
        <v>342</v>
      </c>
      <c r="K162" s="78"/>
      <c r="L162" s="81" t="s">
        <v>343</v>
      </c>
      <c r="M162" s="81" t="s">
        <v>1667</v>
      </c>
      <c r="N162" s="81" t="s">
        <v>1668</v>
      </c>
      <c r="O162" s="72">
        <v>1050000</v>
      </c>
      <c r="P162" s="71" t="s">
        <v>41</v>
      </c>
      <c r="Q162" s="71" t="s">
        <v>42</v>
      </c>
      <c r="R162" s="72">
        <v>500000</v>
      </c>
      <c r="S162" s="106" t="s">
        <v>1688</v>
      </c>
      <c r="T162" s="85">
        <v>130</v>
      </c>
      <c r="U162" s="92">
        <v>120</v>
      </c>
      <c r="V162" s="83">
        <v>100</v>
      </c>
      <c r="W162" s="83">
        <f t="shared" si="4"/>
        <v>350</v>
      </c>
      <c r="X162" s="162">
        <v>0</v>
      </c>
      <c r="Y162" s="72">
        <v>500000</v>
      </c>
      <c r="Z162" s="72">
        <v>0</v>
      </c>
      <c r="AA162" s="72">
        <v>500000</v>
      </c>
      <c r="AB162" s="152" t="s">
        <v>1658</v>
      </c>
      <c r="AC162" s="153" t="s">
        <v>1661</v>
      </c>
      <c r="AD162" s="158">
        <v>338</v>
      </c>
      <c r="AE162" s="168"/>
    </row>
    <row r="163" spans="1:31" s="79" customFormat="1" ht="80.099999999999994" customHeight="1" x14ac:dyDescent="0.3">
      <c r="A163" s="79">
        <v>153</v>
      </c>
      <c r="B163" s="80" t="s">
        <v>1525</v>
      </c>
      <c r="C163" s="76" t="s">
        <v>1526</v>
      </c>
      <c r="D163" s="76" t="s">
        <v>1527</v>
      </c>
      <c r="E163" s="77" t="s">
        <v>1528</v>
      </c>
      <c r="F163" s="78" t="s">
        <v>1529</v>
      </c>
      <c r="G163" s="76" t="s">
        <v>48</v>
      </c>
      <c r="H163" s="76" t="s">
        <v>35</v>
      </c>
      <c r="I163" s="78" t="s">
        <v>1530</v>
      </c>
      <c r="J163" s="78" t="s">
        <v>1531</v>
      </c>
      <c r="K163" s="78"/>
      <c r="L163" s="81" t="s">
        <v>1532</v>
      </c>
      <c r="M163" s="81" t="s">
        <v>1533</v>
      </c>
      <c r="N163" s="81" t="s">
        <v>1534</v>
      </c>
      <c r="O163" s="72">
        <v>303532</v>
      </c>
      <c r="P163" s="71" t="s">
        <v>126</v>
      </c>
      <c r="Q163" s="71" t="s">
        <v>137</v>
      </c>
      <c r="R163" s="72">
        <v>151765</v>
      </c>
      <c r="S163" s="106" t="s">
        <v>1688</v>
      </c>
      <c r="T163" s="85">
        <v>130</v>
      </c>
      <c r="U163" s="92">
        <v>120</v>
      </c>
      <c r="V163" s="83">
        <v>100</v>
      </c>
      <c r="W163" s="83">
        <f t="shared" si="4"/>
        <v>350</v>
      </c>
      <c r="X163" s="162">
        <v>0</v>
      </c>
      <c r="Y163" s="72">
        <v>151765</v>
      </c>
      <c r="Z163" s="72">
        <v>0</v>
      </c>
      <c r="AA163" s="72">
        <v>151765</v>
      </c>
      <c r="AB163" s="152" t="s">
        <v>1658</v>
      </c>
      <c r="AC163" s="153" t="s">
        <v>1661</v>
      </c>
      <c r="AD163" s="158">
        <v>342</v>
      </c>
      <c r="AE163" s="168"/>
    </row>
    <row r="164" spans="1:31" s="79" customFormat="1" ht="80.099999999999994" customHeight="1" x14ac:dyDescent="0.3">
      <c r="A164" s="79">
        <v>154</v>
      </c>
      <c r="B164" s="80" t="s">
        <v>1208</v>
      </c>
      <c r="C164" s="76" t="s">
        <v>1209</v>
      </c>
      <c r="D164" s="76" t="s">
        <v>1210</v>
      </c>
      <c r="E164" s="77" t="s">
        <v>1211</v>
      </c>
      <c r="F164" s="78" t="s">
        <v>1212</v>
      </c>
      <c r="G164" s="76" t="s">
        <v>34</v>
      </c>
      <c r="H164" s="76" t="s">
        <v>35</v>
      </c>
      <c r="I164" s="78" t="s">
        <v>1213</v>
      </c>
      <c r="J164" s="78" t="s">
        <v>1214</v>
      </c>
      <c r="K164" s="78"/>
      <c r="L164" s="81" t="s">
        <v>1215</v>
      </c>
      <c r="M164" s="81" t="s">
        <v>1216</v>
      </c>
      <c r="N164" s="81" t="s">
        <v>1217</v>
      </c>
      <c r="O164" s="72">
        <v>798500</v>
      </c>
      <c r="P164" s="71" t="s">
        <v>41</v>
      </c>
      <c r="Q164" s="71" t="s">
        <v>42</v>
      </c>
      <c r="R164" s="72">
        <v>399250</v>
      </c>
      <c r="S164" s="106" t="s">
        <v>1688</v>
      </c>
      <c r="T164" s="85">
        <v>110</v>
      </c>
      <c r="U164" s="92">
        <v>140</v>
      </c>
      <c r="V164" s="83">
        <v>100</v>
      </c>
      <c r="W164" s="83">
        <f t="shared" si="4"/>
        <v>350</v>
      </c>
      <c r="X164" s="162">
        <v>0</v>
      </c>
      <c r="Y164" s="72">
        <v>399250</v>
      </c>
      <c r="Z164" s="72">
        <v>0</v>
      </c>
      <c r="AA164" s="72">
        <v>399250</v>
      </c>
      <c r="AB164" s="152" t="s">
        <v>1662</v>
      </c>
      <c r="AC164" s="153" t="s">
        <v>1661</v>
      </c>
      <c r="AD164" s="158">
        <v>390</v>
      </c>
      <c r="AE164" s="168"/>
    </row>
    <row r="165" spans="1:31" s="79" customFormat="1" ht="80.099999999999994" customHeight="1" x14ac:dyDescent="0.3">
      <c r="A165" s="79">
        <v>155</v>
      </c>
      <c r="B165" s="80" t="s">
        <v>1645</v>
      </c>
      <c r="C165" s="76" t="s">
        <v>1646</v>
      </c>
      <c r="D165" s="76" t="s">
        <v>1647</v>
      </c>
      <c r="E165" s="77" t="s">
        <v>1648</v>
      </c>
      <c r="F165" s="78" t="s">
        <v>1222</v>
      </c>
      <c r="G165" s="76" t="s">
        <v>48</v>
      </c>
      <c r="H165" s="76" t="s">
        <v>35</v>
      </c>
      <c r="I165" s="78" t="s">
        <v>1649</v>
      </c>
      <c r="J165" s="78" t="s">
        <v>1650</v>
      </c>
      <c r="K165" s="78"/>
      <c r="L165" s="81" t="s">
        <v>1651</v>
      </c>
      <c r="M165" s="81" t="s">
        <v>1652</v>
      </c>
      <c r="N165" s="81" t="s">
        <v>1653</v>
      </c>
      <c r="O165" s="72">
        <v>1200000</v>
      </c>
      <c r="P165" s="71" t="s">
        <v>41</v>
      </c>
      <c r="Q165" s="71" t="s">
        <v>42</v>
      </c>
      <c r="R165" s="72">
        <v>500000</v>
      </c>
      <c r="S165" s="106" t="s">
        <v>1688</v>
      </c>
      <c r="T165" s="85">
        <v>130</v>
      </c>
      <c r="U165" s="92">
        <v>120</v>
      </c>
      <c r="V165" s="83">
        <v>100</v>
      </c>
      <c r="W165" s="83">
        <f t="shared" si="4"/>
        <v>350</v>
      </c>
      <c r="X165" s="162">
        <v>0</v>
      </c>
      <c r="Y165" s="72">
        <v>500000</v>
      </c>
      <c r="Z165" s="72">
        <v>0</v>
      </c>
      <c r="AA165" s="72">
        <v>500000</v>
      </c>
      <c r="AB165" s="152" t="s">
        <v>1662</v>
      </c>
      <c r="AC165" s="170" t="s">
        <v>1661</v>
      </c>
      <c r="AD165" s="169">
        <v>489</v>
      </c>
      <c r="AE165" s="97"/>
    </row>
    <row r="166" spans="1:31" s="79" customFormat="1" ht="80.099999999999994" customHeight="1" x14ac:dyDescent="0.3">
      <c r="A166" s="79">
        <v>156</v>
      </c>
      <c r="B166" s="80" t="s">
        <v>1516</v>
      </c>
      <c r="C166" s="76" t="s">
        <v>1517</v>
      </c>
      <c r="D166" s="76" t="s">
        <v>1518</v>
      </c>
      <c r="E166" s="77" t="s">
        <v>1519</v>
      </c>
      <c r="F166" s="78" t="s">
        <v>569</v>
      </c>
      <c r="G166" s="76" t="s">
        <v>34</v>
      </c>
      <c r="H166" s="76" t="s">
        <v>35</v>
      </c>
      <c r="I166" s="78" t="s">
        <v>1520</v>
      </c>
      <c r="J166" s="78" t="s">
        <v>1521</v>
      </c>
      <c r="K166" s="78"/>
      <c r="L166" s="81" t="s">
        <v>1522</v>
      </c>
      <c r="M166" s="81" t="s">
        <v>1523</v>
      </c>
      <c r="N166" s="81" t="s">
        <v>1524</v>
      </c>
      <c r="O166" s="72">
        <v>700000</v>
      </c>
      <c r="P166" s="71" t="s">
        <v>126</v>
      </c>
      <c r="Q166" s="71" t="s">
        <v>42</v>
      </c>
      <c r="R166" s="72">
        <v>350000</v>
      </c>
      <c r="S166" s="106" t="s">
        <v>1688</v>
      </c>
      <c r="T166" s="85">
        <v>110</v>
      </c>
      <c r="U166" s="92">
        <v>140</v>
      </c>
      <c r="V166" s="83">
        <v>100</v>
      </c>
      <c r="W166" s="83">
        <f t="shared" si="4"/>
        <v>350</v>
      </c>
      <c r="X166" s="162">
        <v>0</v>
      </c>
      <c r="Y166" s="72">
        <v>350000</v>
      </c>
      <c r="Z166" s="72">
        <v>0</v>
      </c>
      <c r="AA166" s="72">
        <v>350000</v>
      </c>
      <c r="AB166" s="152" t="s">
        <v>1662</v>
      </c>
      <c r="AC166" s="153" t="s">
        <v>1661</v>
      </c>
      <c r="AD166" s="158">
        <v>626</v>
      </c>
      <c r="AE166" s="168"/>
    </row>
    <row r="167" spans="1:31" s="79" customFormat="1" ht="80.099999999999994" customHeight="1" x14ac:dyDescent="0.3">
      <c r="A167" s="79">
        <v>157</v>
      </c>
      <c r="B167" s="80" t="s">
        <v>259</v>
      </c>
      <c r="C167" s="76" t="s">
        <v>260</v>
      </c>
      <c r="D167" s="76" t="s">
        <v>261</v>
      </c>
      <c r="E167" s="77" t="s">
        <v>262</v>
      </c>
      <c r="F167" s="78" t="s">
        <v>263</v>
      </c>
      <c r="G167" s="76" t="s">
        <v>120</v>
      </c>
      <c r="H167" s="76" t="s">
        <v>35</v>
      </c>
      <c r="I167" s="78" t="s">
        <v>264</v>
      </c>
      <c r="J167" s="78" t="s">
        <v>265</v>
      </c>
      <c r="K167" s="78"/>
      <c r="L167" s="81" t="s">
        <v>266</v>
      </c>
      <c r="M167" s="81" t="s">
        <v>267</v>
      </c>
      <c r="N167" s="81" t="s">
        <v>268</v>
      </c>
      <c r="O167" s="72">
        <v>2023929</v>
      </c>
      <c r="P167" s="71" t="s">
        <v>41</v>
      </c>
      <c r="Q167" s="71" t="s">
        <v>42</v>
      </c>
      <c r="R167" s="72">
        <v>500000</v>
      </c>
      <c r="S167" s="106" t="s">
        <v>1688</v>
      </c>
      <c r="T167" s="85">
        <v>120</v>
      </c>
      <c r="U167" s="92">
        <v>130</v>
      </c>
      <c r="V167" s="83">
        <v>100</v>
      </c>
      <c r="W167" s="83">
        <f t="shared" si="4"/>
        <v>350</v>
      </c>
      <c r="X167" s="162">
        <v>0</v>
      </c>
      <c r="Y167" s="72">
        <v>500000</v>
      </c>
      <c r="Z167" s="72">
        <v>0</v>
      </c>
      <c r="AA167" s="72">
        <v>500000</v>
      </c>
      <c r="AB167" s="152" t="s">
        <v>1662</v>
      </c>
      <c r="AC167" s="153" t="s">
        <v>1661</v>
      </c>
      <c r="AD167" s="158">
        <v>1039</v>
      </c>
      <c r="AE167" s="168"/>
    </row>
    <row r="168" spans="1:31" s="79" customFormat="1" ht="80.099999999999994" customHeight="1" x14ac:dyDescent="0.3">
      <c r="A168" s="79">
        <v>158</v>
      </c>
      <c r="B168" s="80" t="s">
        <v>747</v>
      </c>
      <c r="C168" s="76" t="s">
        <v>622</v>
      </c>
      <c r="D168" s="76" t="s">
        <v>748</v>
      </c>
      <c r="E168" s="77" t="s">
        <v>624</v>
      </c>
      <c r="F168" s="78" t="s">
        <v>749</v>
      </c>
      <c r="G168" s="76" t="s">
        <v>48</v>
      </c>
      <c r="H168" s="76" t="s">
        <v>35</v>
      </c>
      <c r="I168" s="78" t="s">
        <v>750</v>
      </c>
      <c r="J168" s="78" t="s">
        <v>751</v>
      </c>
      <c r="K168" s="78"/>
      <c r="L168" s="81" t="s">
        <v>752</v>
      </c>
      <c r="M168" s="81" t="s">
        <v>753</v>
      </c>
      <c r="N168" s="81" t="s">
        <v>754</v>
      </c>
      <c r="O168" s="72">
        <v>5500000</v>
      </c>
      <c r="P168" s="71" t="s">
        <v>41</v>
      </c>
      <c r="Q168" s="71" t="s">
        <v>42</v>
      </c>
      <c r="R168" s="72">
        <v>500000</v>
      </c>
      <c r="S168" s="106" t="s">
        <v>1688</v>
      </c>
      <c r="T168" s="85">
        <v>120</v>
      </c>
      <c r="U168" s="92">
        <v>130</v>
      </c>
      <c r="V168" s="83">
        <v>100</v>
      </c>
      <c r="W168" s="83">
        <f t="shared" si="4"/>
        <v>350</v>
      </c>
      <c r="X168" s="162">
        <v>0</v>
      </c>
      <c r="Y168" s="72">
        <v>500000</v>
      </c>
      <c r="Z168" s="72">
        <v>0</v>
      </c>
      <c r="AA168" s="72">
        <v>500000</v>
      </c>
      <c r="AB168" s="152" t="s">
        <v>1662</v>
      </c>
      <c r="AC168" s="153" t="s">
        <v>1661</v>
      </c>
      <c r="AD168" s="158">
        <v>1359</v>
      </c>
      <c r="AE168" s="168"/>
    </row>
    <row r="169" spans="1:31" s="79" customFormat="1" ht="80.099999999999994" customHeight="1" x14ac:dyDescent="0.3">
      <c r="A169" s="79">
        <v>159</v>
      </c>
      <c r="B169" s="80" t="s">
        <v>1432</v>
      </c>
      <c r="C169" s="76" t="s">
        <v>1433</v>
      </c>
      <c r="D169" s="76" t="s">
        <v>1434</v>
      </c>
      <c r="E169" s="77" t="s">
        <v>1435</v>
      </c>
      <c r="F169" s="78" t="s">
        <v>119</v>
      </c>
      <c r="G169" s="76" t="s">
        <v>120</v>
      </c>
      <c r="H169" s="76" t="s">
        <v>35</v>
      </c>
      <c r="I169" s="78" t="s">
        <v>1436</v>
      </c>
      <c r="J169" s="78" t="s">
        <v>1437</v>
      </c>
      <c r="K169" s="78"/>
      <c r="L169" s="81" t="s">
        <v>1438</v>
      </c>
      <c r="M169" s="81" t="s">
        <v>1439</v>
      </c>
      <c r="N169" s="81" t="s">
        <v>1440</v>
      </c>
      <c r="O169" s="72">
        <v>665000</v>
      </c>
      <c r="P169" s="71" t="s">
        <v>41</v>
      </c>
      <c r="Q169" s="71" t="s">
        <v>42</v>
      </c>
      <c r="R169" s="72">
        <v>330000</v>
      </c>
      <c r="S169" s="106" t="s">
        <v>1688</v>
      </c>
      <c r="T169" s="85">
        <v>110</v>
      </c>
      <c r="U169" s="92">
        <v>85</v>
      </c>
      <c r="V169" s="83">
        <v>150</v>
      </c>
      <c r="W169" s="83">
        <f t="shared" si="4"/>
        <v>345</v>
      </c>
      <c r="X169" s="162">
        <v>0</v>
      </c>
      <c r="Y169" s="72">
        <v>330000</v>
      </c>
      <c r="Z169" s="72">
        <v>0</v>
      </c>
      <c r="AA169" s="72">
        <v>330000</v>
      </c>
      <c r="AB169" s="152" t="s">
        <v>1663</v>
      </c>
      <c r="AC169" s="170" t="s">
        <v>1661</v>
      </c>
      <c r="AD169" s="169">
        <v>521</v>
      </c>
      <c r="AE169" s="97"/>
    </row>
    <row r="170" spans="1:31" s="79" customFormat="1" ht="80.099999999999994" customHeight="1" x14ac:dyDescent="0.3">
      <c r="A170" s="79">
        <v>160</v>
      </c>
      <c r="B170" s="80" t="s">
        <v>784</v>
      </c>
      <c r="C170" s="76" t="s">
        <v>785</v>
      </c>
      <c r="D170" s="76" t="s">
        <v>786</v>
      </c>
      <c r="E170" s="77" t="s">
        <v>787</v>
      </c>
      <c r="F170" s="78" t="s">
        <v>33</v>
      </c>
      <c r="G170" s="76" t="s">
        <v>34</v>
      </c>
      <c r="H170" s="76" t="s">
        <v>35</v>
      </c>
      <c r="I170" s="78" t="s">
        <v>788</v>
      </c>
      <c r="J170" s="78" t="s">
        <v>789</v>
      </c>
      <c r="K170" s="78"/>
      <c r="L170" s="81" t="s">
        <v>790</v>
      </c>
      <c r="M170" s="81" t="s">
        <v>791</v>
      </c>
      <c r="N170" s="81" t="s">
        <v>792</v>
      </c>
      <c r="O170" s="72">
        <v>1165000</v>
      </c>
      <c r="P170" s="71" t="s">
        <v>41</v>
      </c>
      <c r="Q170" s="71" t="s">
        <v>42</v>
      </c>
      <c r="R170" s="72">
        <v>500000</v>
      </c>
      <c r="S170" s="106" t="s">
        <v>1688</v>
      </c>
      <c r="T170" s="85">
        <v>110</v>
      </c>
      <c r="U170" s="92">
        <v>130</v>
      </c>
      <c r="V170" s="83">
        <v>100</v>
      </c>
      <c r="W170" s="83">
        <f t="shared" si="4"/>
        <v>340</v>
      </c>
      <c r="X170" s="162">
        <v>0</v>
      </c>
      <c r="Y170" s="72">
        <v>500000</v>
      </c>
      <c r="Z170" s="72">
        <v>0</v>
      </c>
      <c r="AA170" s="72">
        <v>500000</v>
      </c>
      <c r="AB170" s="152" t="s">
        <v>1662</v>
      </c>
      <c r="AC170" s="153" t="s">
        <v>1661</v>
      </c>
      <c r="AD170" s="158">
        <v>347</v>
      </c>
      <c r="AE170" s="168"/>
    </row>
    <row r="171" spans="1:31" s="79" customFormat="1" ht="80.099999999999994" customHeight="1" x14ac:dyDescent="0.3">
      <c r="A171" s="79">
        <v>161</v>
      </c>
      <c r="B171" s="80" t="s">
        <v>837</v>
      </c>
      <c r="C171" s="76" t="s">
        <v>838</v>
      </c>
      <c r="D171" s="76" t="s">
        <v>839</v>
      </c>
      <c r="E171" s="77" t="s">
        <v>840</v>
      </c>
      <c r="F171" s="78" t="s">
        <v>778</v>
      </c>
      <c r="G171" s="76" t="s">
        <v>120</v>
      </c>
      <c r="H171" s="76" t="s">
        <v>35</v>
      </c>
      <c r="I171" s="78" t="s">
        <v>841</v>
      </c>
      <c r="J171" s="78" t="s">
        <v>842</v>
      </c>
      <c r="K171" s="78"/>
      <c r="L171" s="81" t="s">
        <v>843</v>
      </c>
      <c r="M171" s="81" t="s">
        <v>844</v>
      </c>
      <c r="N171" s="81" t="s">
        <v>845</v>
      </c>
      <c r="O171" s="72">
        <v>511507</v>
      </c>
      <c r="P171" s="71" t="s">
        <v>41</v>
      </c>
      <c r="Q171" s="71" t="s">
        <v>42</v>
      </c>
      <c r="R171" s="72">
        <v>255000</v>
      </c>
      <c r="S171" s="106" t="s">
        <v>1688</v>
      </c>
      <c r="T171" s="85">
        <v>130</v>
      </c>
      <c r="U171" s="92">
        <v>110</v>
      </c>
      <c r="V171" s="83">
        <v>100</v>
      </c>
      <c r="W171" s="83">
        <f t="shared" ref="W171:W181" si="5">SUM(T171:V171)</f>
        <v>340</v>
      </c>
      <c r="X171" s="162">
        <v>0</v>
      </c>
      <c r="Y171" s="72">
        <v>255000</v>
      </c>
      <c r="Z171" s="72">
        <v>0</v>
      </c>
      <c r="AA171" s="72">
        <v>255000</v>
      </c>
      <c r="AB171" s="152" t="s">
        <v>1663</v>
      </c>
      <c r="AC171" s="153" t="s">
        <v>1661</v>
      </c>
      <c r="AD171" s="158">
        <v>545</v>
      </c>
      <c r="AE171" s="168"/>
    </row>
    <row r="172" spans="1:31" s="79" customFormat="1" ht="80.099999999999994" customHeight="1" x14ac:dyDescent="0.3">
      <c r="A172" s="79">
        <v>162</v>
      </c>
      <c r="B172" s="80" t="s">
        <v>358</v>
      </c>
      <c r="C172" s="76" t="s">
        <v>359</v>
      </c>
      <c r="D172" s="76" t="s">
        <v>360</v>
      </c>
      <c r="E172" s="77" t="s">
        <v>361</v>
      </c>
      <c r="F172" s="78" t="s">
        <v>283</v>
      </c>
      <c r="G172" s="76" t="s">
        <v>34</v>
      </c>
      <c r="H172" s="76" t="s">
        <v>35</v>
      </c>
      <c r="I172" s="78" t="s">
        <v>362</v>
      </c>
      <c r="J172" s="78" t="s">
        <v>363</v>
      </c>
      <c r="K172" s="78"/>
      <c r="L172" s="81" t="s">
        <v>364</v>
      </c>
      <c r="M172" s="81" t="s">
        <v>365</v>
      </c>
      <c r="N172" s="81" t="s">
        <v>366</v>
      </c>
      <c r="O172" s="72">
        <v>11231098</v>
      </c>
      <c r="P172" s="71" t="s">
        <v>41</v>
      </c>
      <c r="Q172" s="71" t="s">
        <v>42</v>
      </c>
      <c r="R172" s="72">
        <v>500000</v>
      </c>
      <c r="S172" s="106" t="s">
        <v>1688</v>
      </c>
      <c r="T172" s="85">
        <v>90</v>
      </c>
      <c r="U172" s="92">
        <v>150</v>
      </c>
      <c r="V172" s="83">
        <v>100</v>
      </c>
      <c r="W172" s="83">
        <f t="shared" si="5"/>
        <v>340</v>
      </c>
      <c r="X172" s="162">
        <v>0</v>
      </c>
      <c r="Y172" s="72">
        <v>500000</v>
      </c>
      <c r="Z172" s="72">
        <v>0</v>
      </c>
      <c r="AA172" s="72">
        <v>500000</v>
      </c>
      <c r="AB172" s="152" t="s">
        <v>1662</v>
      </c>
      <c r="AC172" s="153" t="s">
        <v>1661</v>
      </c>
      <c r="AD172" s="158">
        <v>629</v>
      </c>
      <c r="AE172" s="168"/>
    </row>
    <row r="173" spans="1:31" s="79" customFormat="1" ht="80.099999999999994" customHeight="1" x14ac:dyDescent="0.3">
      <c r="A173" s="79">
        <v>163</v>
      </c>
      <c r="B173" s="80" t="s">
        <v>239</v>
      </c>
      <c r="C173" s="76" t="s">
        <v>240</v>
      </c>
      <c r="D173" s="76" t="s">
        <v>241</v>
      </c>
      <c r="E173" s="77" t="s">
        <v>242</v>
      </c>
      <c r="F173" s="78" t="s">
        <v>192</v>
      </c>
      <c r="G173" s="76" t="s">
        <v>59</v>
      </c>
      <c r="H173" s="76" t="s">
        <v>35</v>
      </c>
      <c r="I173" s="78" t="s">
        <v>243</v>
      </c>
      <c r="J173" s="78" t="s">
        <v>244</v>
      </c>
      <c r="K173" s="78"/>
      <c r="L173" s="81" t="s">
        <v>245</v>
      </c>
      <c r="M173" s="81" t="s">
        <v>246</v>
      </c>
      <c r="N173" s="81" t="s">
        <v>247</v>
      </c>
      <c r="O173" s="72">
        <v>1247089</v>
      </c>
      <c r="P173" s="71" t="s">
        <v>105</v>
      </c>
      <c r="Q173" s="71" t="s">
        <v>42</v>
      </c>
      <c r="R173" s="72">
        <v>500000</v>
      </c>
      <c r="S173" s="106" t="s">
        <v>1688</v>
      </c>
      <c r="T173" s="85">
        <v>80</v>
      </c>
      <c r="U173" s="92">
        <v>160</v>
      </c>
      <c r="V173" s="83">
        <v>100</v>
      </c>
      <c r="W173" s="83">
        <f t="shared" si="5"/>
        <v>340</v>
      </c>
      <c r="X173" s="162">
        <v>0</v>
      </c>
      <c r="Y173" s="72">
        <v>500000</v>
      </c>
      <c r="Z173" s="72">
        <v>0</v>
      </c>
      <c r="AA173" s="72">
        <v>500000</v>
      </c>
      <c r="AB173" s="152" t="s">
        <v>1662</v>
      </c>
      <c r="AC173" s="153" t="s">
        <v>1661</v>
      </c>
      <c r="AD173" s="158">
        <v>1497</v>
      </c>
      <c r="AE173" s="168"/>
    </row>
    <row r="174" spans="1:31" s="79" customFormat="1" ht="80.099999999999994" customHeight="1" x14ac:dyDescent="0.3">
      <c r="A174" s="79">
        <v>164</v>
      </c>
      <c r="B174" s="80" t="s">
        <v>1237</v>
      </c>
      <c r="C174" s="76" t="s">
        <v>1238</v>
      </c>
      <c r="D174" s="76" t="s">
        <v>1239</v>
      </c>
      <c r="E174" s="77" t="s">
        <v>1240</v>
      </c>
      <c r="F174" s="78" t="s">
        <v>1241</v>
      </c>
      <c r="G174" s="76" t="s">
        <v>120</v>
      </c>
      <c r="H174" s="76" t="s">
        <v>35</v>
      </c>
      <c r="I174" s="78" t="s">
        <v>1242</v>
      </c>
      <c r="J174" s="78" t="s">
        <v>1243</v>
      </c>
      <c r="K174" s="78"/>
      <c r="L174" s="81" t="s">
        <v>1244</v>
      </c>
      <c r="M174" s="81" t="s">
        <v>1245</v>
      </c>
      <c r="N174" s="81" t="s">
        <v>1246</v>
      </c>
      <c r="O174" s="72">
        <v>920000</v>
      </c>
      <c r="P174" s="71" t="s">
        <v>41</v>
      </c>
      <c r="Q174" s="71" t="s">
        <v>42</v>
      </c>
      <c r="R174" s="72">
        <v>460000</v>
      </c>
      <c r="S174" s="106" t="s">
        <v>1688</v>
      </c>
      <c r="T174" s="85">
        <v>110</v>
      </c>
      <c r="U174" s="92">
        <v>120</v>
      </c>
      <c r="V174" s="83">
        <v>100</v>
      </c>
      <c r="W174" s="83">
        <f t="shared" si="5"/>
        <v>330</v>
      </c>
      <c r="X174" s="162">
        <v>0</v>
      </c>
      <c r="Y174" s="72">
        <v>460000</v>
      </c>
      <c r="Z174" s="72">
        <v>0</v>
      </c>
      <c r="AA174" s="72">
        <v>460000</v>
      </c>
      <c r="AB174" s="152" t="s">
        <v>1663</v>
      </c>
      <c r="AC174" s="153" t="s">
        <v>1661</v>
      </c>
      <c r="AD174" s="158">
        <v>368</v>
      </c>
      <c r="AE174" s="168"/>
    </row>
    <row r="175" spans="1:31" s="79" customFormat="1" ht="80.099999999999994" customHeight="1" x14ac:dyDescent="0.3">
      <c r="A175" s="79">
        <v>165</v>
      </c>
      <c r="B175" s="80" t="s">
        <v>1497</v>
      </c>
      <c r="C175" s="76" t="s">
        <v>1498</v>
      </c>
      <c r="D175" s="76" t="s">
        <v>1499</v>
      </c>
      <c r="E175" s="77" t="s">
        <v>1500</v>
      </c>
      <c r="F175" s="78" t="s">
        <v>1157</v>
      </c>
      <c r="G175" s="76" t="s">
        <v>59</v>
      </c>
      <c r="H175" s="76" t="s">
        <v>35</v>
      </c>
      <c r="I175" s="78" t="s">
        <v>1501</v>
      </c>
      <c r="J175" s="78" t="s">
        <v>1502</v>
      </c>
      <c r="K175" s="78"/>
      <c r="L175" s="81" t="s">
        <v>1503</v>
      </c>
      <c r="M175" s="81" t="s">
        <v>1504</v>
      </c>
      <c r="N175" s="81" t="s">
        <v>1505</v>
      </c>
      <c r="O175" s="72">
        <v>440000</v>
      </c>
      <c r="P175" s="71" t="s">
        <v>41</v>
      </c>
      <c r="Q175" s="71" t="s">
        <v>42</v>
      </c>
      <c r="R175" s="72">
        <v>220000</v>
      </c>
      <c r="S175" s="106" t="s">
        <v>1688</v>
      </c>
      <c r="T175" s="85">
        <v>110</v>
      </c>
      <c r="U175" s="92">
        <v>120</v>
      </c>
      <c r="V175" s="83">
        <v>100</v>
      </c>
      <c r="W175" s="83">
        <f t="shared" si="5"/>
        <v>330</v>
      </c>
      <c r="X175" s="162">
        <v>0</v>
      </c>
      <c r="Y175" s="72">
        <v>220000</v>
      </c>
      <c r="Z175" s="72">
        <v>0</v>
      </c>
      <c r="AA175" s="72">
        <v>220000</v>
      </c>
      <c r="AB175" s="152" t="s">
        <v>1662</v>
      </c>
      <c r="AC175" s="170" t="s">
        <v>1661</v>
      </c>
      <c r="AD175" s="169">
        <v>438</v>
      </c>
      <c r="AE175" s="97"/>
    </row>
    <row r="176" spans="1:31" s="79" customFormat="1" ht="80.099999999999994" customHeight="1" x14ac:dyDescent="0.3">
      <c r="A176" s="79">
        <v>166</v>
      </c>
      <c r="B176" s="80" t="s">
        <v>802</v>
      </c>
      <c r="C176" s="76" t="s">
        <v>803</v>
      </c>
      <c r="D176" s="76" t="s">
        <v>804</v>
      </c>
      <c r="E176" s="77" t="s">
        <v>805</v>
      </c>
      <c r="F176" s="78" t="s">
        <v>684</v>
      </c>
      <c r="G176" s="76" t="s">
        <v>59</v>
      </c>
      <c r="H176" s="76" t="s">
        <v>35</v>
      </c>
      <c r="I176" s="78" t="s">
        <v>806</v>
      </c>
      <c r="J176" s="78" t="s">
        <v>807</v>
      </c>
      <c r="K176" s="78"/>
      <c r="L176" s="81" t="s">
        <v>808</v>
      </c>
      <c r="M176" s="81" t="s">
        <v>809</v>
      </c>
      <c r="N176" s="81" t="s">
        <v>810</v>
      </c>
      <c r="O176" s="72">
        <v>1100000</v>
      </c>
      <c r="P176" s="71" t="s">
        <v>41</v>
      </c>
      <c r="Q176" s="71" t="s">
        <v>42</v>
      </c>
      <c r="R176" s="72">
        <v>500000</v>
      </c>
      <c r="S176" s="106" t="s">
        <v>1688</v>
      </c>
      <c r="T176" s="85">
        <v>130</v>
      </c>
      <c r="U176" s="92">
        <v>95</v>
      </c>
      <c r="V176" s="83">
        <v>100</v>
      </c>
      <c r="W176" s="83">
        <f t="shared" si="5"/>
        <v>325</v>
      </c>
      <c r="X176" s="162">
        <v>0</v>
      </c>
      <c r="Y176" s="72">
        <v>500000</v>
      </c>
      <c r="Z176" s="72">
        <v>0</v>
      </c>
      <c r="AA176" s="72">
        <v>500000</v>
      </c>
      <c r="AB176" s="152" t="s">
        <v>1662</v>
      </c>
      <c r="AC176" s="153" t="s">
        <v>1661</v>
      </c>
      <c r="AD176" s="158">
        <v>257</v>
      </c>
      <c r="AE176" s="168"/>
    </row>
    <row r="177" spans="1:31" s="79" customFormat="1" ht="80.099999999999994" customHeight="1" x14ac:dyDescent="0.3">
      <c r="A177" s="79">
        <v>167</v>
      </c>
      <c r="B177" s="80" t="s">
        <v>1441</v>
      </c>
      <c r="C177" s="76" t="s">
        <v>1442</v>
      </c>
      <c r="D177" s="76" t="s">
        <v>1443</v>
      </c>
      <c r="E177" s="77" t="s">
        <v>1444</v>
      </c>
      <c r="F177" s="78" t="s">
        <v>1445</v>
      </c>
      <c r="G177" s="76" t="s">
        <v>59</v>
      </c>
      <c r="H177" s="76" t="s">
        <v>35</v>
      </c>
      <c r="I177" s="78" t="s">
        <v>1446</v>
      </c>
      <c r="J177" s="78" t="s">
        <v>1447</v>
      </c>
      <c r="K177" s="78"/>
      <c r="L177" s="81" t="s">
        <v>1448</v>
      </c>
      <c r="M177" s="81" t="s">
        <v>1449</v>
      </c>
      <c r="N177" s="81" t="s">
        <v>1450</v>
      </c>
      <c r="O177" s="72">
        <v>947793</v>
      </c>
      <c r="P177" s="71" t="s">
        <v>41</v>
      </c>
      <c r="Q177" s="71" t="s">
        <v>42</v>
      </c>
      <c r="R177" s="72">
        <v>400000</v>
      </c>
      <c r="S177" s="106" t="s">
        <v>1688</v>
      </c>
      <c r="T177" s="85">
        <v>130</v>
      </c>
      <c r="U177" s="92">
        <v>95</v>
      </c>
      <c r="V177" s="83">
        <v>100</v>
      </c>
      <c r="W177" s="83">
        <f t="shared" si="5"/>
        <v>325</v>
      </c>
      <c r="X177" s="162">
        <v>0</v>
      </c>
      <c r="Y177" s="72">
        <v>400000</v>
      </c>
      <c r="Z177" s="72">
        <v>0</v>
      </c>
      <c r="AA177" s="72">
        <v>400000</v>
      </c>
      <c r="AB177" s="152" t="s">
        <v>1658</v>
      </c>
      <c r="AC177" s="153" t="s">
        <v>1661</v>
      </c>
      <c r="AD177" s="158">
        <v>261</v>
      </c>
      <c r="AE177" s="168"/>
    </row>
    <row r="178" spans="1:31" s="79" customFormat="1" ht="80.099999999999994" customHeight="1" x14ac:dyDescent="0.3">
      <c r="A178" s="79">
        <v>168</v>
      </c>
      <c r="B178" s="80" t="s">
        <v>472</v>
      </c>
      <c r="C178" s="76" t="s">
        <v>473</v>
      </c>
      <c r="D178" s="76" t="s">
        <v>474</v>
      </c>
      <c r="E178" s="77" t="s">
        <v>475</v>
      </c>
      <c r="F178" s="78" t="s">
        <v>476</v>
      </c>
      <c r="G178" s="76" t="s">
        <v>90</v>
      </c>
      <c r="H178" s="76" t="s">
        <v>35</v>
      </c>
      <c r="I178" s="78" t="s">
        <v>477</v>
      </c>
      <c r="J178" s="78" t="s">
        <v>478</v>
      </c>
      <c r="K178" s="78"/>
      <c r="L178" s="81" t="s">
        <v>479</v>
      </c>
      <c r="M178" s="81" t="s">
        <v>480</v>
      </c>
      <c r="N178" s="81" t="s">
        <v>481</v>
      </c>
      <c r="O178" s="72">
        <v>402344</v>
      </c>
      <c r="P178" s="71" t="s">
        <v>41</v>
      </c>
      <c r="Q178" s="71" t="s">
        <v>42</v>
      </c>
      <c r="R178" s="72">
        <v>201172</v>
      </c>
      <c r="S178" s="106" t="s">
        <v>1688</v>
      </c>
      <c r="T178" s="85">
        <v>130</v>
      </c>
      <c r="U178" s="92">
        <v>90</v>
      </c>
      <c r="V178" s="83">
        <v>100</v>
      </c>
      <c r="W178" s="83">
        <f t="shared" si="5"/>
        <v>320</v>
      </c>
      <c r="X178" s="162">
        <v>0</v>
      </c>
      <c r="Y178" s="72">
        <v>201172</v>
      </c>
      <c r="Z178" s="72">
        <v>0</v>
      </c>
      <c r="AA178" s="72">
        <v>201172</v>
      </c>
      <c r="AB178" s="152" t="s">
        <v>1663</v>
      </c>
      <c r="AC178" s="153" t="s">
        <v>1661</v>
      </c>
      <c r="AD178" s="158">
        <v>550</v>
      </c>
      <c r="AE178" s="168"/>
    </row>
    <row r="179" spans="1:31" s="79" customFormat="1" ht="80.099999999999994" customHeight="1" x14ac:dyDescent="0.3">
      <c r="A179" s="79">
        <v>169</v>
      </c>
      <c r="B179" s="80" t="s">
        <v>289</v>
      </c>
      <c r="C179" s="76" t="s">
        <v>290</v>
      </c>
      <c r="D179" s="76" t="s">
        <v>291</v>
      </c>
      <c r="E179" s="77" t="s">
        <v>292</v>
      </c>
      <c r="F179" s="78" t="s">
        <v>293</v>
      </c>
      <c r="G179" s="76" t="s">
        <v>48</v>
      </c>
      <c r="H179" s="76" t="s">
        <v>35</v>
      </c>
      <c r="I179" s="78" t="s">
        <v>294</v>
      </c>
      <c r="J179" s="78" t="s">
        <v>295</v>
      </c>
      <c r="K179" s="78"/>
      <c r="L179" s="81" t="s">
        <v>296</v>
      </c>
      <c r="M179" s="81" t="s">
        <v>297</v>
      </c>
      <c r="N179" s="81" t="s">
        <v>298</v>
      </c>
      <c r="O179" s="72">
        <v>346000</v>
      </c>
      <c r="P179" s="71" t="s">
        <v>258</v>
      </c>
      <c r="Q179" s="71" t="s">
        <v>168</v>
      </c>
      <c r="R179" s="72">
        <v>173000</v>
      </c>
      <c r="S179" s="106" t="s">
        <v>1688</v>
      </c>
      <c r="T179" s="85">
        <v>100</v>
      </c>
      <c r="U179" s="92">
        <v>120</v>
      </c>
      <c r="V179" s="83">
        <v>100</v>
      </c>
      <c r="W179" s="83">
        <f t="shared" si="5"/>
        <v>320</v>
      </c>
      <c r="X179" s="162">
        <v>0</v>
      </c>
      <c r="Y179" s="72">
        <v>173000</v>
      </c>
      <c r="Z179" s="72">
        <v>0</v>
      </c>
      <c r="AA179" s="72">
        <v>173000</v>
      </c>
      <c r="AB179" s="152" t="s">
        <v>1662</v>
      </c>
      <c r="AC179" s="153" t="s">
        <v>1661</v>
      </c>
      <c r="AD179" s="158">
        <v>1206</v>
      </c>
      <c r="AE179" s="168"/>
    </row>
    <row r="180" spans="1:31" s="79" customFormat="1" ht="80.099999999999994" customHeight="1" x14ac:dyDescent="0.3">
      <c r="A180" s="79">
        <v>170</v>
      </c>
      <c r="B180" s="80" t="s">
        <v>1218</v>
      </c>
      <c r="C180" s="76" t="s">
        <v>1219</v>
      </c>
      <c r="D180" s="76" t="s">
        <v>1220</v>
      </c>
      <c r="E180" s="77" t="s">
        <v>1221</v>
      </c>
      <c r="F180" s="78" t="s">
        <v>1222</v>
      </c>
      <c r="G180" s="76" t="s">
        <v>48</v>
      </c>
      <c r="H180" s="76" t="s">
        <v>35</v>
      </c>
      <c r="I180" s="78" t="s">
        <v>1223</v>
      </c>
      <c r="J180" s="78" t="s">
        <v>1224</v>
      </c>
      <c r="K180" s="78"/>
      <c r="L180" s="81" t="s">
        <v>1225</v>
      </c>
      <c r="M180" s="81" t="s">
        <v>1226</v>
      </c>
      <c r="N180" s="81" t="s">
        <v>1227</v>
      </c>
      <c r="O180" s="72">
        <v>1000000</v>
      </c>
      <c r="P180" s="71" t="s">
        <v>41</v>
      </c>
      <c r="Q180" s="71" t="s">
        <v>42</v>
      </c>
      <c r="R180" s="72">
        <v>500000</v>
      </c>
      <c r="S180" s="106" t="s">
        <v>1688</v>
      </c>
      <c r="T180" s="85">
        <v>100</v>
      </c>
      <c r="U180" s="92">
        <v>120</v>
      </c>
      <c r="V180" s="83">
        <v>100</v>
      </c>
      <c r="W180" s="83">
        <f t="shared" si="5"/>
        <v>320</v>
      </c>
      <c r="X180" s="162">
        <v>0</v>
      </c>
      <c r="Y180" s="72">
        <v>500000</v>
      </c>
      <c r="Z180" s="72">
        <v>0</v>
      </c>
      <c r="AA180" s="72">
        <v>500000</v>
      </c>
      <c r="AB180" s="152" t="s">
        <v>1663</v>
      </c>
      <c r="AC180" s="153" t="s">
        <v>1661</v>
      </c>
      <c r="AD180" s="158">
        <v>1270</v>
      </c>
      <c r="AE180" s="168"/>
    </row>
    <row r="181" spans="1:31" s="79" customFormat="1" ht="80.099999999999994" customHeight="1" thickBot="1" x14ac:dyDescent="0.35">
      <c r="A181" s="79">
        <v>171</v>
      </c>
      <c r="B181" s="136" t="s">
        <v>1544</v>
      </c>
      <c r="C181" s="137" t="s">
        <v>1545</v>
      </c>
      <c r="D181" s="137" t="s">
        <v>1546</v>
      </c>
      <c r="E181" s="138" t="s">
        <v>1547</v>
      </c>
      <c r="F181" s="139" t="s">
        <v>1548</v>
      </c>
      <c r="G181" s="137" t="s">
        <v>48</v>
      </c>
      <c r="H181" s="137" t="s">
        <v>35</v>
      </c>
      <c r="I181" s="139" t="s">
        <v>1549</v>
      </c>
      <c r="J181" s="139" t="s">
        <v>1550</v>
      </c>
      <c r="K181" s="139"/>
      <c r="L181" s="140" t="s">
        <v>1551</v>
      </c>
      <c r="M181" s="140" t="s">
        <v>1552</v>
      </c>
      <c r="N181" s="140" t="s">
        <v>1553</v>
      </c>
      <c r="O181" s="141">
        <v>700000</v>
      </c>
      <c r="P181" s="142" t="s">
        <v>41</v>
      </c>
      <c r="Q181" s="142" t="s">
        <v>42</v>
      </c>
      <c r="R181" s="141">
        <v>350000</v>
      </c>
      <c r="S181" s="143" t="s">
        <v>1688</v>
      </c>
      <c r="T181" s="144">
        <v>110</v>
      </c>
      <c r="U181" s="145">
        <v>75</v>
      </c>
      <c r="V181" s="146">
        <v>100</v>
      </c>
      <c r="W181" s="146">
        <f t="shared" si="5"/>
        <v>285</v>
      </c>
      <c r="X181" s="165">
        <v>0</v>
      </c>
      <c r="Y181" s="141">
        <v>350000</v>
      </c>
      <c r="Z181" s="141">
        <v>0</v>
      </c>
      <c r="AA181" s="141">
        <v>350000</v>
      </c>
      <c r="AB181" s="154" t="s">
        <v>1662</v>
      </c>
      <c r="AC181" s="167" t="s">
        <v>1661</v>
      </c>
      <c r="AD181" s="158">
        <v>894</v>
      </c>
      <c r="AE181" s="168"/>
    </row>
    <row r="182" spans="1:31" s="44" customFormat="1" x14ac:dyDescent="0.3">
      <c r="A182" s="43"/>
      <c r="B182" s="67"/>
      <c r="C182" s="67"/>
      <c r="D182" s="67"/>
      <c r="E182" s="67"/>
      <c r="F182" s="67"/>
      <c r="G182" s="67"/>
      <c r="H182" s="67"/>
      <c r="I182" s="67"/>
      <c r="J182" s="67"/>
      <c r="K182" s="67"/>
      <c r="L182" s="67"/>
      <c r="M182" s="67"/>
      <c r="N182" s="68"/>
      <c r="O182" s="69"/>
      <c r="P182" s="69"/>
      <c r="Q182" s="68"/>
      <c r="R182" s="84"/>
      <c r="S182" s="70"/>
      <c r="T182" s="70"/>
      <c r="U182" s="70"/>
      <c r="V182" s="67"/>
      <c r="W182" s="68"/>
      <c r="X182" s="127"/>
      <c r="Y182" s="161"/>
      <c r="Z182" s="161"/>
      <c r="AA182" s="161"/>
      <c r="AB182" s="67"/>
      <c r="AC182" s="67"/>
      <c r="AE182" s="98"/>
    </row>
    <row r="183" spans="1:31" s="33" customFormat="1" ht="10.199999999999999" x14ac:dyDescent="0.2">
      <c r="AE183" s="99"/>
    </row>
    <row r="184" spans="1:31" s="33" customFormat="1" x14ac:dyDescent="0.3">
      <c r="A184" s="34"/>
      <c r="B184" s="34"/>
      <c r="C184" s="34"/>
      <c r="D184" s="34"/>
      <c r="E184" s="34"/>
      <c r="F184" s="34"/>
      <c r="G184" s="34"/>
      <c r="H184" s="34"/>
      <c r="I184" s="34"/>
      <c r="J184" s="34"/>
      <c r="K184" s="34"/>
      <c r="L184" s="34"/>
      <c r="M184" s="34"/>
      <c r="T184" s="35"/>
      <c r="U184"/>
      <c r="AE184" s="99"/>
    </row>
    <row r="185" spans="1:31" s="33" customFormat="1" ht="10.199999999999999" x14ac:dyDescent="0.2">
      <c r="A185" s="34"/>
      <c r="B185" s="34"/>
      <c r="C185" s="34"/>
      <c r="D185" s="34"/>
      <c r="E185" s="34"/>
      <c r="F185" s="34"/>
      <c r="G185" s="34"/>
      <c r="H185" s="34"/>
      <c r="I185" s="34"/>
      <c r="J185" s="34"/>
      <c r="K185" s="36" t="s">
        <v>1654</v>
      </c>
      <c r="L185" s="36"/>
      <c r="M185" s="36"/>
      <c r="AE185" s="99"/>
    </row>
    <row r="186" spans="1:31" s="33" customFormat="1" ht="10.199999999999999" x14ac:dyDescent="0.2">
      <c r="A186" s="34"/>
      <c r="B186" s="34"/>
      <c r="C186" s="34"/>
      <c r="D186" s="34"/>
      <c r="E186" s="34"/>
      <c r="F186" s="34"/>
      <c r="G186" s="34"/>
      <c r="H186" s="34"/>
      <c r="I186" s="34"/>
      <c r="J186" s="34"/>
      <c r="K186" s="36" t="s">
        <v>1655</v>
      </c>
      <c r="L186" s="36"/>
      <c r="M186" s="36"/>
      <c r="AE186" s="99"/>
    </row>
    <row r="187" spans="1:31" s="33" customFormat="1" ht="10.199999999999999" x14ac:dyDescent="0.2">
      <c r="AE187" s="99"/>
    </row>
    <row r="188" spans="1:31" s="33" customFormat="1" ht="10.199999999999999" x14ac:dyDescent="0.2">
      <c r="AE188" s="99"/>
    </row>
    <row r="189" spans="1:31" s="33" customFormat="1" ht="10.199999999999999" x14ac:dyDescent="0.2">
      <c r="T189" s="37"/>
      <c r="U189" s="38"/>
      <c r="V189" s="37"/>
      <c r="W189" s="38"/>
      <c r="AE189" s="99"/>
    </row>
  </sheetData>
  <sortState ref="B11:AE186">
    <sortCondition descending="1" ref="W11:W186"/>
    <sortCondition ref="AD11:AD186"/>
  </sortState>
  <mergeCells count="11">
    <mergeCell ref="U9:U10"/>
    <mergeCell ref="T9:T10"/>
    <mergeCell ref="W9:W10"/>
    <mergeCell ref="AD8:AD10"/>
    <mergeCell ref="X8:X10"/>
    <mergeCell ref="AB8:AB10"/>
    <mergeCell ref="AC8:AC10"/>
    <mergeCell ref="V9:V10"/>
    <mergeCell ref="Y8:Y10"/>
    <mergeCell ref="Z8:Z10"/>
    <mergeCell ref="AA8:AA10"/>
  </mergeCells>
  <pageMargins left="0.31496062992125984" right="0.31496062992125984" top="0.19685039370078741" bottom="0.19685039370078741" header="0.31496062992125984" footer="0.31496062992125984"/>
  <pageSetup paperSize="8" scale="5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41"/>
  <sheetViews>
    <sheetView tabSelected="1" view="pageLayout" topLeftCell="A447" zoomScaleNormal="100" workbookViewId="0">
      <selection activeCell="D519" sqref="D519"/>
    </sheetView>
  </sheetViews>
  <sheetFormatPr defaultRowHeight="14.4" x14ac:dyDescent="0.3"/>
  <cols>
    <col min="1" max="1" width="4.109375" style="51" customWidth="1"/>
    <col min="2" max="2" width="5.33203125" style="2" customWidth="1"/>
    <col min="3" max="3" width="22.109375" style="4" customWidth="1"/>
    <col min="4" max="4" width="37.5546875" style="6" customWidth="1"/>
    <col min="5" max="5" width="17.6640625" style="10" customWidth="1"/>
    <col min="6" max="6" width="12.109375" style="50" customWidth="1"/>
    <col min="7" max="7" width="19.109375" style="8" customWidth="1"/>
    <col min="8" max="8" width="10" customWidth="1"/>
    <col min="13" max="13" width="13.44140625" style="8" customWidth="1"/>
    <col min="14" max="14" width="13.109375" customWidth="1"/>
    <col min="15" max="15" width="14" customWidth="1"/>
    <col min="16" max="16" width="13" customWidth="1"/>
  </cols>
  <sheetData>
    <row r="1" spans="1:18" ht="44.25" customHeight="1" thickBot="1" x14ac:dyDescent="0.35">
      <c r="B1" s="13" t="s">
        <v>0</v>
      </c>
      <c r="C1" s="13" t="s">
        <v>1</v>
      </c>
      <c r="D1" s="1" t="s">
        <v>24</v>
      </c>
      <c r="E1" s="53" t="s">
        <v>25</v>
      </c>
      <c r="F1" s="15" t="s">
        <v>26</v>
      </c>
      <c r="G1" s="53" t="s">
        <v>5</v>
      </c>
      <c r="H1" s="16" t="s">
        <v>6</v>
      </c>
      <c r="I1" s="41" t="s">
        <v>7</v>
      </c>
      <c r="J1" s="42"/>
      <c r="K1" s="42"/>
      <c r="L1" s="40"/>
      <c r="M1" s="176" t="s">
        <v>1689</v>
      </c>
      <c r="N1" s="176" t="s">
        <v>1690</v>
      </c>
      <c r="O1" s="176" t="s">
        <v>1691</v>
      </c>
      <c r="P1" s="176" t="s">
        <v>1692</v>
      </c>
      <c r="Q1" s="180" t="s">
        <v>1658</v>
      </c>
      <c r="R1" s="180" t="s">
        <v>1659</v>
      </c>
    </row>
    <row r="2" spans="1:18" ht="15" thickBot="1" x14ac:dyDescent="0.35">
      <c r="B2" s="14"/>
      <c r="C2" s="14"/>
      <c r="D2" s="1" t="s">
        <v>27</v>
      </c>
      <c r="E2" s="54"/>
      <c r="F2" s="12"/>
      <c r="G2" s="54"/>
      <c r="H2" s="56"/>
      <c r="I2" s="176" t="s">
        <v>9</v>
      </c>
      <c r="J2" s="176" t="s">
        <v>10</v>
      </c>
      <c r="K2" s="176" t="s">
        <v>11</v>
      </c>
      <c r="L2" s="176" t="s">
        <v>12</v>
      </c>
      <c r="M2" s="179"/>
      <c r="N2" s="179"/>
      <c r="O2" s="179"/>
      <c r="P2" s="179"/>
      <c r="Q2" s="181"/>
      <c r="R2" s="181"/>
    </row>
    <row r="3" spans="1:18" ht="21" thickBot="1" x14ac:dyDescent="0.35">
      <c r="B3" s="27"/>
      <c r="C3" s="27"/>
      <c r="D3" s="1" t="s">
        <v>28</v>
      </c>
      <c r="E3" s="55"/>
      <c r="F3" s="28"/>
      <c r="G3" s="55"/>
      <c r="H3" s="57"/>
      <c r="I3" s="177"/>
      <c r="J3" s="177"/>
      <c r="K3" s="177"/>
      <c r="L3" s="177"/>
      <c r="M3" s="177"/>
      <c r="N3" s="177"/>
      <c r="O3" s="177"/>
      <c r="P3" s="177"/>
      <c r="Q3" s="181"/>
      <c r="R3" s="181"/>
    </row>
    <row r="4" spans="1:18" ht="57.6" x14ac:dyDescent="0.3">
      <c r="A4" s="73"/>
      <c r="B4" s="184">
        <v>1</v>
      </c>
      <c r="C4" s="3" t="str">
        <f ca="1">IF(B4="","",CONCATENATE(OFFSET(List1!C$11,tisk!A3,0),"
",OFFSET(List1!D$11,tisk!A3,0),"
",OFFSET(List1!E$11,tisk!A3,0),"
",OFFSET(List1!F$11,tisk!A3,0)))</f>
        <v>Obec Nahošovice
Nahošovice 39
Nahošovice
75114</v>
      </c>
      <c r="D4" s="74" t="str">
        <f ca="1">IF(B4="","",OFFSET(List1!L$11,tisk!A3,0))</f>
        <v>Snížení energetické náročnosti VO obce Nahošovice</v>
      </c>
      <c r="E4" s="185">
        <f ca="1">IF(B4="","",OFFSET(List1!O$11,tisk!A3,0))</f>
        <v>3269694.67</v>
      </c>
      <c r="F4" s="48" t="str">
        <f ca="1">IF(B4="","",OFFSET(List1!P$11,tisk!A3,0))</f>
        <v>9/2020</v>
      </c>
      <c r="G4" s="183">
        <f ca="1">IF(B4="","",OFFSET(List1!R$11,tisk!A3,0))</f>
        <v>500000</v>
      </c>
      <c r="H4" s="186" t="str">
        <f ca="1">IF(B4="","",OFFSET(List1!S$11,tisk!A3,0))</f>
        <v>31.12.2020</v>
      </c>
      <c r="I4" s="184">
        <f ca="1">IF(B4="","",OFFSET(List1!T$11,tisk!A3,0))</f>
        <v>200</v>
      </c>
      <c r="J4" s="184">
        <f ca="1">IF(B4="","",OFFSET(List1!U$11,tisk!A3,0))</f>
        <v>190</v>
      </c>
      <c r="K4" s="184">
        <f ca="1">IF(B4="","",OFFSET(List1!V$11,tisk!A3,0))</f>
        <v>100</v>
      </c>
      <c r="L4" s="184">
        <f ca="1">IF(B4="","",OFFSET(List1!W$11,tisk!A3,0))</f>
        <v>490</v>
      </c>
      <c r="M4" s="183">
        <f ca="1">IF($B4="","",OFFSET(List1!X$11,tisk!$A3,0))</f>
        <v>500000</v>
      </c>
      <c r="N4" s="183">
        <f ca="1">IF($B4="","",OFFSET(List1!Y$11,tisk!$A3,0))</f>
        <v>0</v>
      </c>
      <c r="O4" s="183">
        <f ca="1">IF($B4="","",OFFSET(List1!Z$11,tisk!$A3,0))</f>
        <v>500000</v>
      </c>
      <c r="P4" s="183">
        <f ca="1">IF($B4="","",OFFSET(List1!AA$11,tisk!$A3,0))</f>
        <v>0</v>
      </c>
      <c r="Q4" s="183" t="str">
        <f ca="1">IF($B4="","",OFFSET(List1!AB$11,tisk!$A3,0))</f>
        <v>INV</v>
      </c>
      <c r="R4" s="183" t="str">
        <f ca="1">IF($B4="","",OFFSET(List1!AC$11,tisk!$A3,0))</f>
        <v>NE</v>
      </c>
    </row>
    <row r="5" spans="1:18" ht="86.4" x14ac:dyDescent="0.3">
      <c r="A5" s="73"/>
      <c r="B5" s="184"/>
      <c r="C5" s="3" t="str">
        <f ca="1">IF(B4="","",CONCATENATE("Okres ",OFFSET(List1!G$11,tisk!A3,0),"
","Právní forma","
",OFFSET(List1!H$11,tisk!A3,0),"
","IČO ",OFFSET(List1!I$11,tisk!A3,0),"
 ","B.Ú. ",OFFSET(List1!J$11,tisk!A3,0)))</f>
        <v>Okres Přerov
Právní forma
Obec, městská část hlavního města Prahy
IČO 00636401
 B.Ú. 1882970379/0800</v>
      </c>
      <c r="D5" s="5" t="str">
        <f ca="1">IF(B4="","",OFFSET(List1!M$11,tisk!A3,0))</f>
        <v>Předmětem projektu je realizace výstavby veřejného osvětlení v obci. Budou nainstalována ekologická LED
svítidla. Realizací projektu dojde ke snížení energetické náročnosti veřejného osvětlení min. o 50%.</v>
      </c>
      <c r="E5" s="185"/>
      <c r="F5" s="47"/>
      <c r="G5" s="183"/>
      <c r="H5" s="186"/>
      <c r="I5" s="184"/>
      <c r="J5" s="184"/>
      <c r="K5" s="184"/>
      <c r="L5" s="184"/>
      <c r="M5" s="183"/>
      <c r="N5" s="183"/>
      <c r="O5" s="183"/>
      <c r="P5" s="183"/>
      <c r="Q5" s="183"/>
      <c r="R5" s="183"/>
    </row>
    <row r="6" spans="1:18" ht="57.6" x14ac:dyDescent="0.3">
      <c r="A6" s="73">
        <f>ROW()/3-1</f>
        <v>1</v>
      </c>
      <c r="B6" s="184"/>
      <c r="C6" s="3"/>
      <c r="D6" s="75" t="str">
        <f ca="1">IF(B4="","",CONCATENATE("Dotace bude použita na:","
",OFFSET(List1!N$11,tisk!A3,0)))</f>
        <v>Dotace bude použita na:
Náklady spojené s výměnou svítidel, stožáry a související stavební a elektromontážní práce.</v>
      </c>
      <c r="E6" s="185"/>
      <c r="F6" s="48" t="str">
        <f ca="1">IF(B4="","",OFFSET(List1!Q$11,tisk!A3,0))</f>
        <v>12/2020</v>
      </c>
      <c r="G6" s="183"/>
      <c r="H6" s="186"/>
      <c r="I6" s="184"/>
      <c r="J6" s="184"/>
      <c r="K6" s="184"/>
      <c r="L6" s="184"/>
      <c r="M6" s="183"/>
      <c r="N6" s="183"/>
      <c r="O6" s="183"/>
      <c r="P6" s="183"/>
      <c r="Q6" s="183"/>
      <c r="R6" s="183"/>
    </row>
    <row r="7" spans="1:18" ht="57.6" x14ac:dyDescent="0.3">
      <c r="A7" s="73"/>
      <c r="B7" s="184">
        <v>2</v>
      </c>
      <c r="C7" s="3" t="str">
        <f ca="1">IF(B7="","",CONCATENATE(OFFSET(List1!C$11,tisk!A6,0),"
",OFFSET(List1!D$11,tisk!A6,0),"
",OFFSET(List1!E$11,tisk!A6,0),"
",OFFSET(List1!F$11,tisk!A6,0)))</f>
        <v>Městys Tištín
Tištín 37
Tištín
79829</v>
      </c>
      <c r="D7" s="74" t="str">
        <f ca="1">IF(B7="","",OFFSET(List1!L$11,tisk!A6,0))</f>
        <v>Oprava střechy na budově Základní školy v Tištíně</v>
      </c>
      <c r="E7" s="185">
        <f ca="1">IF(B7="","",OFFSET(List1!O$11,tisk!A6,0))</f>
        <v>1383823</v>
      </c>
      <c r="F7" s="48" t="str">
        <f ca="1">IF(B7="","",OFFSET(List1!P$11,tisk!A6,0))</f>
        <v>1/2020</v>
      </c>
      <c r="G7" s="183">
        <f ca="1">IF(B7="","",OFFSET(List1!R$11,tisk!A6,0))</f>
        <v>500000</v>
      </c>
      <c r="H7" s="186" t="str">
        <f ca="1">IF(B7="","",OFFSET(List1!S$11,tisk!A6,0))</f>
        <v>31.12.2020</v>
      </c>
      <c r="I7" s="184">
        <f ca="1">IF(B7="","",OFFSET(List1!T$11,tisk!A6,0))</f>
        <v>190</v>
      </c>
      <c r="J7" s="184">
        <f ca="1">IF(B7="","",OFFSET(List1!U$11,tisk!A6,0))</f>
        <v>200</v>
      </c>
      <c r="K7" s="184">
        <f ca="1">IF(B7="","",OFFSET(List1!V$11,tisk!A6,0))</f>
        <v>100</v>
      </c>
      <c r="L7" s="184">
        <f ca="1">IF(B7="","",OFFSET(List1!W$11,tisk!A6,0))</f>
        <v>490</v>
      </c>
      <c r="M7" s="183">
        <f ca="1">IF($B7="","",OFFSET(List1!X$11,tisk!$A6,0))</f>
        <v>500000</v>
      </c>
      <c r="N7" s="183">
        <f ca="1">IF($B7="","",OFFSET(List1!Y$11,tisk!$A6,0))</f>
        <v>0</v>
      </c>
      <c r="O7" s="183">
        <f ca="1">IF($B7="","",OFFSET(List1!Z$11,tisk!$A6,0))</f>
        <v>500000</v>
      </c>
      <c r="P7" s="183">
        <f ca="1">IF($B7="","",OFFSET(List1!AA$11,tisk!$A6,0))</f>
        <v>0</v>
      </c>
      <c r="Q7" s="183" t="str">
        <f ca="1">IF($B7="","",OFFSET(List1!AB$11,tisk!$A6,0))</f>
        <v>NEINV</v>
      </c>
      <c r="R7" s="183" t="str">
        <f ca="1">IF($B7="","",OFFSET(List1!AC$11,tisk!$A6,0))</f>
        <v>NE</v>
      </c>
    </row>
    <row r="8" spans="1:18" ht="86.4" x14ac:dyDescent="0.3">
      <c r="A8" s="73"/>
      <c r="B8" s="184"/>
      <c r="C8" s="3" t="str">
        <f ca="1">IF(B7="","",CONCATENATE("Okres ",OFFSET(List1!G$11,tisk!A6,0),"
","Právní forma","
",OFFSET(List1!H$11,tisk!A6,0),"
","IČO ",OFFSET(List1!I$11,tisk!A6,0),"
 ","B.Ú. ",OFFSET(List1!J$11,tisk!A6,0)))</f>
        <v>Okres Prostějov
Právní forma
Obec, městská část hlavního města Prahy
IČO 00288853
 B.Ú. 103638015/0300</v>
      </c>
      <c r="D8" s="5" t="str">
        <f ca="1">IF(B7="","",OFFSET(List1!M$11,tisk!A6,0))</f>
        <v>Předmětem projektu je oprava střechy na budově ZŠ Tištín, spočívající ve výměně střešní krytiny, střešních latí, folie, částečné výměně trámů narušených hnilobou a dalších prací související s plánovanou opravou dle položkového rozpočtu.</v>
      </c>
      <c r="E8" s="185"/>
      <c r="F8" s="47"/>
      <c r="G8" s="183"/>
      <c r="H8" s="186"/>
      <c r="I8" s="184"/>
      <c r="J8" s="184"/>
      <c r="K8" s="184"/>
      <c r="L8" s="184"/>
      <c r="M8" s="183"/>
      <c r="N8" s="183"/>
      <c r="O8" s="183"/>
      <c r="P8" s="183"/>
      <c r="Q8" s="183"/>
      <c r="R8" s="183"/>
    </row>
    <row r="9" spans="1:18" ht="115.2" x14ac:dyDescent="0.3">
      <c r="A9" s="73">
        <f>ROW()/3-1</f>
        <v>2</v>
      </c>
      <c r="B9" s="184"/>
      <c r="C9" s="3"/>
      <c r="D9" s="5" t="str">
        <f ca="1">IF(B7="","",CONCATENATE("Dotace bude použita na:",OFFSET(List1!N$11,tisk!A6,0)))</f>
        <v>Dotace bude použita na:Doprava a pronájem lešení, úpravy povrchů vnější, lešení a stavební výtahy
Bourání konstrukcí a odvozy suti, staveništní přesuny hmot Konstrukce tesařské
Konstrukce klempířské
Krytiny tvrdé
Nátěry a další uznatelné výdaje.</v>
      </c>
      <c r="E9" s="185"/>
      <c r="F9" s="48" t="str">
        <f ca="1">IF(B7="","",OFFSET(List1!Q$11,tisk!A6,0))</f>
        <v>12/2020</v>
      </c>
      <c r="G9" s="183"/>
      <c r="H9" s="186"/>
      <c r="I9" s="184"/>
      <c r="J9" s="184"/>
      <c r="K9" s="184"/>
      <c r="L9" s="184"/>
      <c r="M9" s="183"/>
      <c r="N9" s="183"/>
      <c r="O9" s="183"/>
      <c r="P9" s="183"/>
      <c r="Q9" s="183"/>
      <c r="R9" s="183"/>
    </row>
    <row r="10" spans="1:18" ht="57.6" x14ac:dyDescent="0.3">
      <c r="A10" s="73"/>
      <c r="B10" s="184">
        <v>3</v>
      </c>
      <c r="C10" s="3" t="str">
        <f ca="1">IF(B10="","",CONCATENATE(OFFSET(List1!C$11,tisk!A9,0),"
",OFFSET(List1!D$11,tisk!A9,0),"
",OFFSET(List1!E$11,tisk!A9,0),"
",OFFSET(List1!F$11,tisk!A9,0)))</f>
        <v>Obec Rakůvka
Rakůvka 29
Rakůvka
79857</v>
      </c>
      <c r="D10" s="74" t="str">
        <f ca="1">IF(B10="","",OFFSET(List1!L$11,tisk!A9,0))</f>
        <v>Oprava Obecního domu Rakůvka</v>
      </c>
      <c r="E10" s="185">
        <f ca="1">IF(B10="","",OFFSET(List1!O$11,tisk!A9,0))</f>
        <v>200000</v>
      </c>
      <c r="F10" s="48" t="str">
        <f ca="1">IF(B10="","",OFFSET(List1!P$11,tisk!A9,0))</f>
        <v>1/2020</v>
      </c>
      <c r="G10" s="183">
        <f ca="1">IF(B10="","",OFFSET(List1!R$11,tisk!A9,0))</f>
        <v>100000</v>
      </c>
      <c r="H10" s="186" t="str">
        <f ca="1">IF(B10="","",OFFSET(List1!S$11,tisk!A9,0))</f>
        <v>31.12.2020</v>
      </c>
      <c r="I10" s="184">
        <f ca="1">IF(B10="","",OFFSET(List1!T$11,tisk!A9,0))</f>
        <v>180</v>
      </c>
      <c r="J10" s="184">
        <f ca="1">IF(B10="","",OFFSET(List1!U$11,tisk!A9,0))</f>
        <v>190</v>
      </c>
      <c r="K10" s="184">
        <f ca="1">IF(B10="","",OFFSET(List1!V$11,tisk!A9,0))</f>
        <v>100</v>
      </c>
      <c r="L10" s="184">
        <f ca="1">IF(B10="","",OFFSET(List1!W$11,tisk!A9,0))</f>
        <v>470</v>
      </c>
      <c r="M10" s="183">
        <f ca="1">IF($B10="","",OFFSET(List1!X$11,tisk!$A9,0))</f>
        <v>100000</v>
      </c>
      <c r="N10" s="183">
        <f ca="1">IF($B10="","",OFFSET(List1!Y$11,tisk!$A9,0))</f>
        <v>0</v>
      </c>
      <c r="O10" s="183">
        <f ca="1">IF($B10="","",OFFSET(List1!Z$11,tisk!$A9,0))</f>
        <v>100000</v>
      </c>
      <c r="P10" s="183">
        <f ca="1">IF($B10="","",OFFSET(List1!AA$11,tisk!$A9,0))</f>
        <v>0</v>
      </c>
      <c r="Q10" s="183" t="str">
        <f ca="1">IF($B10="","",OFFSET(List1!AB$11,tisk!$A9,0))</f>
        <v>NEINV</v>
      </c>
      <c r="R10" s="183" t="str">
        <f ca="1">IF($B10="","",OFFSET(List1!AC$11,tisk!$A9,0))</f>
        <v>ANO</v>
      </c>
    </row>
    <row r="11" spans="1:18" ht="86.4" x14ac:dyDescent="0.3">
      <c r="A11" s="73"/>
      <c r="B11" s="184"/>
      <c r="C11" s="3" t="str">
        <f ca="1">IF(B10="","",CONCATENATE("Okres ",OFFSET(List1!G$11,tisk!A9,0),"
","Právní forma","
",OFFSET(List1!H$11,tisk!A9,0),"
","IČO ",OFFSET(List1!I$11,tisk!A9,0),"
 ","B.Ú. ",OFFSET(List1!J$11,tisk!A9,0)))</f>
        <v>Okres Prostějov
Právní forma
Obec, městská část hlavního města Prahy
IČO 00600075
 B.Ú. 94-1316701/0710</v>
      </c>
      <c r="D11" s="5" t="str">
        <f ca="1">IF(B10="","",OFFSET(List1!M$11,tisk!A9,0))</f>
        <v>Výměna  otvorových výplní Obecního domu Rakůvka.</v>
      </c>
      <c r="E11" s="185"/>
      <c r="F11" s="47"/>
      <c r="G11" s="183"/>
      <c r="H11" s="186"/>
      <c r="I11" s="184"/>
      <c r="J11" s="184"/>
      <c r="K11" s="184"/>
      <c r="L11" s="184"/>
      <c r="M11" s="183"/>
      <c r="N11" s="183"/>
      <c r="O11" s="183"/>
      <c r="P11" s="183"/>
      <c r="Q11" s="183"/>
      <c r="R11" s="183"/>
    </row>
    <row r="12" spans="1:18" ht="28.8" x14ac:dyDescent="0.3">
      <c r="A12" s="73">
        <f>ROW()/3-1</f>
        <v>3</v>
      </c>
      <c r="B12" s="184"/>
      <c r="C12" s="3"/>
      <c r="D12" s="5" t="str">
        <f ca="1">IF(B10="","",CONCATENATE("Dotace bude použita na:",OFFSET(List1!N$11,tisk!A9,0)))</f>
        <v>Dotace bude použita na:Kompletní výměna otvorových výplní budovy Obecního domu.</v>
      </c>
      <c r="E12" s="185"/>
      <c r="F12" s="48" t="str">
        <f ca="1">IF(B10="","",OFFSET(List1!Q$11,tisk!A9,0))</f>
        <v>12/2020</v>
      </c>
      <c r="G12" s="183"/>
      <c r="H12" s="186"/>
      <c r="I12" s="184"/>
      <c r="J12" s="184"/>
      <c r="K12" s="184"/>
      <c r="L12" s="184"/>
      <c r="M12" s="183"/>
      <c r="N12" s="183"/>
      <c r="O12" s="183"/>
      <c r="P12" s="183"/>
      <c r="Q12" s="183"/>
      <c r="R12" s="183"/>
    </row>
    <row r="13" spans="1:18" ht="57.6" x14ac:dyDescent="0.3">
      <c r="B13" s="184">
        <v>4</v>
      </c>
      <c r="C13" s="3" t="str">
        <f ca="1">IF(B13="","",CONCATENATE(OFFSET(List1!C$11,tisk!A12,0),"
",OFFSET(List1!D$11,tisk!A12,0),"
",OFFSET(List1!E$11,tisk!A12,0),"
",OFFSET(List1!F$11,tisk!A12,0)))</f>
        <v>Obec Šišma
Šišma 59
Šišma
75111</v>
      </c>
      <c r="D13" s="74" t="str">
        <f ca="1">IF(B13="","",OFFSET(List1!L$11,tisk!A12,0))</f>
        <v>Oprava místních komunikací a oprava budov občanské vybavenosti</v>
      </c>
      <c r="E13" s="185">
        <f ca="1">IF(B13="","",OFFSET(List1!O$11,tisk!A12,0))</f>
        <v>800000</v>
      </c>
      <c r="F13" s="48" t="str">
        <f ca="1">IF(B13="","",OFFSET(List1!P$11,tisk!A12,0))</f>
        <v>1/2020</v>
      </c>
      <c r="G13" s="183">
        <f ca="1">IF(B13="","",OFFSET(List1!R$11,tisk!A12,0))</f>
        <v>400000</v>
      </c>
      <c r="H13" s="186" t="str">
        <f ca="1">IF(B13="","",OFFSET(List1!S$11,tisk!A12,0))</f>
        <v>31.12.2020</v>
      </c>
      <c r="I13" s="184">
        <f ca="1">IF(B13="","",OFFSET(List1!T$11,tisk!A12,0))</f>
        <v>200</v>
      </c>
      <c r="J13" s="184">
        <f ca="1">IF(B13="","",OFFSET(List1!U$11,tisk!A12,0))</f>
        <v>170</v>
      </c>
      <c r="K13" s="184">
        <f ca="1">IF(B13="","",OFFSET(List1!V$11,tisk!A12,0))</f>
        <v>100</v>
      </c>
      <c r="L13" s="184">
        <f ca="1">IF(B13="","",OFFSET(List1!W$11,tisk!A12,0))</f>
        <v>470</v>
      </c>
      <c r="M13" s="183">
        <f ca="1">IF($B13="","",OFFSET(List1!X$11,tisk!$A12,0))</f>
        <v>400000</v>
      </c>
      <c r="N13" s="183">
        <f ca="1">IF($B13="","",OFFSET(List1!Y$11,tisk!$A12,0))</f>
        <v>0</v>
      </c>
      <c r="O13" s="183">
        <f ca="1">IF($B13="","",OFFSET(List1!Z$11,tisk!$A12,0))</f>
        <v>400000</v>
      </c>
      <c r="P13" s="183">
        <f ca="1">IF($B13="","",OFFSET(List1!AA$11,tisk!$A12,0))</f>
        <v>0</v>
      </c>
      <c r="Q13" s="183" t="str">
        <f ca="1">IF($B13="","",OFFSET(List1!AB$11,tisk!$A12,0))</f>
        <v>INV</v>
      </c>
      <c r="R13" s="183" t="str">
        <f ca="1">IF($B13="","",OFFSET(List1!AC$11,tisk!$A12,0))</f>
        <v>NE</v>
      </c>
    </row>
    <row r="14" spans="1:18" ht="86.4" x14ac:dyDescent="0.3">
      <c r="B14" s="184"/>
      <c r="C14" s="3" t="str">
        <f ca="1">IF(B13="","",CONCATENATE("Okres ",OFFSET(List1!G$11,tisk!A12,0),"
","Právní forma","
",OFFSET(List1!H$11,tisk!A12,0),"
","IČO ",OFFSET(List1!I$11,tisk!A12,0),"
 ","B.Ú. ",OFFSET(List1!J$11,tisk!A12,0)))</f>
        <v>Okres Přerov
Právní forma
Obec, městská část hlavního města Prahy
IČO 00636614
 B.Ú. 1888229389/0800</v>
      </c>
      <c r="D14" s="5" t="str">
        <f ca="1">IF(B13="","",OFFSET(List1!M$11,tisk!A12,0))</f>
        <v>Oprava místních komunikací, které jsou v nevyhovujícím stavu. Oprava budovy občanské vybavenosti na parcelním čísle 105, požární zbrojnice.</v>
      </c>
      <c r="E14" s="185"/>
      <c r="F14" s="47"/>
      <c r="G14" s="183"/>
      <c r="H14" s="186"/>
      <c r="I14" s="184"/>
      <c r="J14" s="184"/>
      <c r="K14" s="184"/>
      <c r="L14" s="184"/>
      <c r="M14" s="183"/>
      <c r="N14" s="183"/>
      <c r="O14" s="183"/>
      <c r="P14" s="183"/>
      <c r="Q14" s="183"/>
      <c r="R14" s="183"/>
    </row>
    <row r="15" spans="1:18" ht="43.2" x14ac:dyDescent="0.3">
      <c r="A15" s="51">
        <f>ROW()/3-1</f>
        <v>4</v>
      </c>
      <c r="B15" s="184"/>
      <c r="C15" s="3"/>
      <c r="D15" s="5" t="str">
        <f ca="1">IF(B13="","",CONCATENATE("Dotace bude použita na:",OFFSET(List1!N$11,tisk!A12,0)))</f>
        <v>Dotace bude použita na:Oprava místních komunikací, stavební úprava nemovitosti na parcelním č. 105, požární zbrojnice.</v>
      </c>
      <c r="E15" s="185"/>
      <c r="F15" s="48" t="str">
        <f ca="1">IF(B13="","",OFFSET(List1!Q$11,tisk!A12,0))</f>
        <v>12/2020</v>
      </c>
      <c r="G15" s="183"/>
      <c r="H15" s="186"/>
      <c r="I15" s="184"/>
      <c r="J15" s="184"/>
      <c r="K15" s="184"/>
      <c r="L15" s="184"/>
      <c r="M15" s="183"/>
      <c r="N15" s="183"/>
      <c r="O15" s="183"/>
      <c r="P15" s="183"/>
      <c r="Q15" s="183"/>
      <c r="R15" s="183"/>
    </row>
    <row r="16" spans="1:18" ht="57.6" x14ac:dyDescent="0.3">
      <c r="B16" s="184">
        <v>5</v>
      </c>
      <c r="C16" s="3" t="str">
        <f ca="1">IF(B16="","",CONCATENATE(OFFSET(List1!C$11,tisk!A15,0),"
",OFFSET(List1!D$11,tisk!A15,0),"
",OFFSET(List1!E$11,tisk!A15,0),"
",OFFSET(List1!F$11,tisk!A15,0)))</f>
        <v>Obec Dzbel
Dzbel 23
Dzbel
79853</v>
      </c>
      <c r="D16" s="74" t="str">
        <f ca="1">IF(B16="","",OFFSET(List1!L$11,tisk!A15,0))</f>
        <v>Rekonstrukce obecní budovy.</v>
      </c>
      <c r="E16" s="185">
        <f ca="1">IF(B16="","",OFFSET(List1!O$11,tisk!A15,0))</f>
        <v>480000</v>
      </c>
      <c r="F16" s="48" t="str">
        <f ca="1">IF(B16="","",OFFSET(List1!P$11,tisk!A15,0))</f>
        <v>1/2020</v>
      </c>
      <c r="G16" s="183">
        <f ca="1">IF(B16="","",OFFSET(List1!R$11,tisk!A15,0))</f>
        <v>220000</v>
      </c>
      <c r="H16" s="186" t="str">
        <f ca="1">IF(B16="","",OFFSET(List1!S$11,tisk!A15,0))</f>
        <v>31.12.2020</v>
      </c>
      <c r="I16" s="184">
        <f ca="1">IF(B16="","",OFFSET(List1!T$11,tisk!A15,0))</f>
        <v>130</v>
      </c>
      <c r="J16" s="184">
        <f ca="1">IF(B16="","",OFFSET(List1!U$11,tisk!A15,0))</f>
        <v>190</v>
      </c>
      <c r="K16" s="184">
        <f ca="1">IF(B16="","",OFFSET(List1!V$11,tisk!A15,0))</f>
        <v>150</v>
      </c>
      <c r="L16" s="184">
        <f ca="1">IF(B16="","",OFFSET(List1!W$11,tisk!A15,0))</f>
        <v>470</v>
      </c>
      <c r="M16" s="183">
        <f ca="1">IF($B16="","",OFFSET(List1!X$11,tisk!$A15,0))</f>
        <v>220000</v>
      </c>
      <c r="N16" s="183">
        <f ca="1">IF($B16="","",OFFSET(List1!Y$11,tisk!$A15,0))</f>
        <v>0</v>
      </c>
      <c r="O16" s="183">
        <f ca="1">IF($B16="","",OFFSET(List1!Z$11,tisk!$A15,0))</f>
        <v>220000</v>
      </c>
      <c r="P16" s="183">
        <f ca="1">IF($B16="","",OFFSET(List1!AA$11,tisk!$A15,0))</f>
        <v>0</v>
      </c>
      <c r="Q16" s="183" t="str">
        <f ca="1">IF($B16="","",OFFSET(List1!AB$11,tisk!$A15,0))</f>
        <v>INV/NEINV</v>
      </c>
      <c r="R16" s="183" t="str">
        <f ca="1">IF($B16="","",OFFSET(List1!AC$11,tisk!$A15,0))</f>
        <v>ANO</v>
      </c>
    </row>
    <row r="17" spans="1:18" ht="86.4" x14ac:dyDescent="0.3">
      <c r="B17" s="184"/>
      <c r="C17" s="3" t="str">
        <f ca="1">IF(B16="","",CONCATENATE("Okres ",OFFSET(List1!G$11,tisk!A15,0),"
","Právní forma","
",OFFSET(List1!H$11,tisk!A15,0),"
","IČO ",OFFSET(List1!I$11,tisk!A15,0),"
 ","B.Ú. ",OFFSET(List1!J$11,tisk!A15,0)))</f>
        <v>Okres Prostějov
Právní forma
Obec, městská část hlavního města Prahy
IČO 47922575
 B.Ú. 9584420287/0100</v>
      </c>
      <c r="D17" s="5" t="str">
        <f ca="1">IF(B16="","",OFFSET(List1!M$11,tisk!A15,0))</f>
        <v>Obec Dzbel se v letošním roce rozhodla požádat Ol. kraj o dotaci a pokračovat v rekonstrukci obecní budovy, výměna starých oken, nátěr fasády a zateplení budovy.</v>
      </c>
      <c r="E17" s="185"/>
      <c r="F17" s="47"/>
      <c r="G17" s="183"/>
      <c r="H17" s="186"/>
      <c r="I17" s="184"/>
      <c r="J17" s="184"/>
      <c r="K17" s="184"/>
      <c r="L17" s="184"/>
      <c r="M17" s="183"/>
      <c r="N17" s="183"/>
      <c r="O17" s="183"/>
      <c r="P17" s="183"/>
      <c r="Q17" s="183"/>
      <c r="R17" s="183"/>
    </row>
    <row r="18" spans="1:18" ht="86.4" x14ac:dyDescent="0.3">
      <c r="A18" s="51">
        <f>ROW()/3-1</f>
        <v>5</v>
      </c>
      <c r="B18" s="184"/>
      <c r="C18" s="3"/>
      <c r="D18" s="5" t="str">
        <f ca="1">IF(B16="","",CONCATENATE("Dotace bude použita na:",OFFSET(List1!N$11,tisk!A15,0)))</f>
        <v>Dotace bude použita na:Úpravu a nátěr fasády.
Zateplení stropu tepelnou izolací, sádrokarton. Demontáž z části starých oken za nová, výměna vnitřních a venkovních parapet.</v>
      </c>
      <c r="E18" s="185"/>
      <c r="F18" s="48" t="str">
        <f ca="1">IF(B16="","",OFFSET(List1!Q$11,tisk!A15,0))</f>
        <v>12/2020</v>
      </c>
      <c r="G18" s="183"/>
      <c r="H18" s="186"/>
      <c r="I18" s="184"/>
      <c r="J18" s="184"/>
      <c r="K18" s="184"/>
      <c r="L18" s="184"/>
      <c r="M18" s="183"/>
      <c r="N18" s="183"/>
      <c r="O18" s="183"/>
      <c r="P18" s="183"/>
      <c r="Q18" s="183"/>
      <c r="R18" s="183"/>
    </row>
    <row r="19" spans="1:18" s="2" customFormat="1" ht="57.6" x14ac:dyDescent="0.3">
      <c r="A19" s="51"/>
      <c r="B19" s="184">
        <v>6</v>
      </c>
      <c r="C19" s="3" t="str">
        <f ca="1">IF(B19="","",CONCATENATE(OFFSET(List1!C$11,tisk!A18,0),"
",OFFSET(List1!D$11,tisk!A18,0),"
",OFFSET(List1!E$11,tisk!A18,0),"
",OFFSET(List1!F$11,tisk!A18,0)))</f>
        <v>Obec Vyšehoří
Vyšehoří 50
Vyšehoří
78901</v>
      </c>
      <c r="D19" s="74" t="str">
        <f ca="1">IF(B19="","",OFFSET(List1!L$11,tisk!A18,0))</f>
        <v>Vyšehoří - rekonstrukce chodníků</v>
      </c>
      <c r="E19" s="185">
        <f ca="1">IF(B19="","",OFFSET(List1!O$11,tisk!A18,0))</f>
        <v>3500000</v>
      </c>
      <c r="F19" s="48" t="str">
        <f ca="1">IF(B19="","",OFFSET(List1!P$11,tisk!A18,0))</f>
        <v>4/2020</v>
      </c>
      <c r="G19" s="183">
        <f ca="1">IF(B19="","",OFFSET(List1!R$11,tisk!A18,0))</f>
        <v>500000</v>
      </c>
      <c r="H19" s="186" t="str">
        <f ca="1">IF(B19="","",OFFSET(List1!S$11,tisk!A18,0))</f>
        <v>31.12.2020</v>
      </c>
      <c r="I19" s="184">
        <f ca="1">IF(B19="","",OFFSET(List1!T$11,tisk!A18,0))</f>
        <v>200</v>
      </c>
      <c r="J19" s="184">
        <f ca="1">IF(B19="","",OFFSET(List1!U$11,tisk!A18,0))</f>
        <v>170</v>
      </c>
      <c r="K19" s="184">
        <f ca="1">IF(B19="","",OFFSET(List1!V$11,tisk!A18,0))</f>
        <v>100</v>
      </c>
      <c r="L19" s="184">
        <f ca="1">IF(B19="","",OFFSET(List1!W$11,tisk!A18,0))</f>
        <v>470</v>
      </c>
      <c r="M19" s="183">
        <f ca="1">IF($B19="","",OFFSET(List1!X$11,tisk!$A18,0))</f>
        <v>500000</v>
      </c>
      <c r="N19" s="183">
        <f ca="1">IF($B19="","",OFFSET(List1!Y$11,tisk!$A18,0))</f>
        <v>0</v>
      </c>
      <c r="O19" s="183">
        <f ca="1">IF($B19="","",OFFSET(List1!Z$11,tisk!$A18,0))</f>
        <v>500000</v>
      </c>
      <c r="P19" s="183">
        <f ca="1">IF($B19="","",OFFSET(List1!AA$11,tisk!$A18,0))</f>
        <v>0</v>
      </c>
      <c r="Q19" s="183" t="str">
        <f ca="1">IF($B19="","",OFFSET(List1!AB$11,tisk!$A18,0))</f>
        <v>INV</v>
      </c>
      <c r="R19" s="183" t="str">
        <f ca="1">IF($B19="","",OFFSET(List1!AC$11,tisk!$A18,0))</f>
        <v>NE</v>
      </c>
    </row>
    <row r="20" spans="1:18" s="2" customFormat="1" ht="86.4" x14ac:dyDescent="0.3">
      <c r="A20" s="51"/>
      <c r="B20" s="184"/>
      <c r="C20" s="3" t="str">
        <f ca="1">IF(B19="","",CONCATENATE("Okres ",OFFSET(List1!G$11,tisk!A18,0),"
","Právní forma","
",OFFSET(List1!H$11,tisk!A18,0),"
","IČO ",OFFSET(List1!I$11,tisk!A18,0),"
 ","B.Ú. ",OFFSET(List1!J$11,tisk!A18,0)))</f>
        <v>Okres Šumperk
Právní forma
Obec, městská část hlavního města Prahy
IČO 00853101
 B.Ú. 1905624349/0800</v>
      </c>
      <c r="D20" s="5" t="str">
        <f ca="1">IF(B19="","",OFFSET(List1!M$11,tisk!A18,0))</f>
        <v>Rekonstrukce chodníků v obci Vyšehoří podél silnice  II/369. Realizace projektu posílí dostupnost veřejné autobusové dopravy, zajistí bezpečnost a bezbariérovost trasy obyvatel do zaměstnání, do školských zařízení, k lékaři a ke službám.</v>
      </c>
      <c r="E20" s="185"/>
      <c r="F20" s="47"/>
      <c r="G20" s="183"/>
      <c r="H20" s="186"/>
      <c r="I20" s="184"/>
      <c r="J20" s="184"/>
      <c r="K20" s="184"/>
      <c r="L20" s="184"/>
      <c r="M20" s="183"/>
      <c r="N20" s="183"/>
      <c r="O20" s="183"/>
      <c r="P20" s="183"/>
      <c r="Q20" s="183"/>
      <c r="R20" s="183"/>
    </row>
    <row r="21" spans="1:18" s="2" customFormat="1" ht="100.8" x14ac:dyDescent="0.3">
      <c r="A21" s="51">
        <f>ROW()/3-1</f>
        <v>6</v>
      </c>
      <c r="B21" s="184"/>
      <c r="C21" s="3"/>
      <c r="D21" s="5" t="str">
        <f ca="1">IF(B19="","",CONCATENATE("Dotace bude použita na:",OFFSET(List1!N$11,tisk!A18,0)))</f>
        <v>Dotace bude použita na:Zemní práce, odstranění původních povrchů a obrubníků, zakládání a zhutnění podloží, přesun hmot, stavební materiál, osazení obrubníků a pokládka bezbariérových sjezdů, kladení dlažby a stavební práce dle projektové dokumentace.</v>
      </c>
      <c r="E21" s="185"/>
      <c r="F21" s="48" t="str">
        <f ca="1">IF(B19="","",OFFSET(List1!Q$11,tisk!A18,0))</f>
        <v>12/2020</v>
      </c>
      <c r="G21" s="183"/>
      <c r="H21" s="186"/>
      <c r="I21" s="184"/>
      <c r="J21" s="184"/>
      <c r="K21" s="184"/>
      <c r="L21" s="184"/>
      <c r="M21" s="183"/>
      <c r="N21" s="183"/>
      <c r="O21" s="183"/>
      <c r="P21" s="183"/>
      <c r="Q21" s="183"/>
      <c r="R21" s="183"/>
    </row>
    <row r="22" spans="1:18" s="2" customFormat="1" ht="57.6" x14ac:dyDescent="0.3">
      <c r="A22" s="51"/>
      <c r="B22" s="184">
        <v>7</v>
      </c>
      <c r="C22" s="3" t="str">
        <f ca="1">IF(B22="","",CONCATENATE(OFFSET(List1!C$11,tisk!A21,0),"
",OFFSET(List1!D$11,tisk!A21,0),"
",OFFSET(List1!E$11,tisk!A21,0),"
",OFFSET(List1!F$11,tisk!A21,0)))</f>
        <v>Obec Šubířov
Šubířov 40
Šubířov
79852</v>
      </c>
      <c r="D22" s="74" t="str">
        <f ca="1">IF(B22="","",OFFSET(List1!L$11,tisk!A21,0))</f>
        <v>Šubířov 40 - vybudování dětské skupiny</v>
      </c>
      <c r="E22" s="185">
        <f ca="1">IF(B22="","",OFFSET(List1!O$11,tisk!A21,0))</f>
        <v>978158</v>
      </c>
      <c r="F22" s="48" t="str">
        <f ca="1">IF(B22="","",OFFSET(List1!P$11,tisk!A21,0))</f>
        <v>1/2020</v>
      </c>
      <c r="G22" s="183">
        <f ca="1">IF(B22="","",OFFSET(List1!R$11,tisk!A21,0))</f>
        <v>489000</v>
      </c>
      <c r="H22" s="186" t="str">
        <f ca="1">IF(B22="","",OFFSET(List1!S$11,tisk!A21,0))</f>
        <v>31.12.2020</v>
      </c>
      <c r="I22" s="184">
        <f ca="1">IF(B22="","",OFFSET(List1!T$11,tisk!A21,0))</f>
        <v>200</v>
      </c>
      <c r="J22" s="184">
        <f ca="1">IF(B22="","",OFFSET(List1!U$11,tisk!A21,0))</f>
        <v>170</v>
      </c>
      <c r="K22" s="184">
        <f ca="1">IF(B22="","",OFFSET(List1!V$11,tisk!A21,0))</f>
        <v>100</v>
      </c>
      <c r="L22" s="184">
        <f ca="1">IF(B22="","",OFFSET(List1!W$11,tisk!A21,0))</f>
        <v>470</v>
      </c>
      <c r="M22" s="183">
        <f ca="1">IF($B22="","",OFFSET(List1!X$11,tisk!$A21,0))</f>
        <v>489000</v>
      </c>
      <c r="N22" s="183">
        <f ca="1">IF($B22="","",OFFSET(List1!Y$11,tisk!$A21,0))</f>
        <v>0</v>
      </c>
      <c r="O22" s="183">
        <f ca="1">IF($B22="","",OFFSET(List1!Z$11,tisk!$A21,0))</f>
        <v>489000</v>
      </c>
      <c r="P22" s="183">
        <f ca="1">IF($B22="","",OFFSET(List1!AA$11,tisk!$A21,0))</f>
        <v>0</v>
      </c>
      <c r="Q22" s="183" t="str">
        <f ca="1">IF($B22="","",OFFSET(List1!AB$11,tisk!$A21,0))</f>
        <v>INV</v>
      </c>
      <c r="R22" s="183" t="str">
        <f ca="1">IF($B22="","",OFFSET(List1!AC$11,tisk!$A21,0))</f>
        <v>NE</v>
      </c>
    </row>
    <row r="23" spans="1:18" s="2" customFormat="1" ht="86.4" x14ac:dyDescent="0.3">
      <c r="A23" s="51"/>
      <c r="B23" s="184"/>
      <c r="C23" s="3" t="str">
        <f ca="1">IF(B22="","",CONCATENATE("Okres ",OFFSET(List1!G$11,tisk!A21,0),"
","Právní forma","
",OFFSET(List1!H$11,tisk!A21,0),"
","IČO ",OFFSET(List1!I$11,tisk!A21,0),"
 ","B.Ú. ",OFFSET(List1!J$11,tisk!A21,0)))</f>
        <v>Okres Prostějov
Právní forma
Obec, městská část hlavního města Prahy
IČO 00288845
 B.Ú. 94-10415701/0710</v>
      </c>
      <c r="D23" s="5" t="str">
        <f ca="1">IF(B22="","",OFFSET(List1!M$11,tisk!A21,0))</f>
        <v>Rozšíření prostor obecního úřadu. 
Vybudování dětské skupiny pro zajištění péče o děti v odpoledních hodinách.</v>
      </c>
      <c r="E23" s="185"/>
      <c r="F23" s="47"/>
      <c r="G23" s="183"/>
      <c r="H23" s="186"/>
      <c r="I23" s="184"/>
      <c r="J23" s="184"/>
      <c r="K23" s="184"/>
      <c r="L23" s="184"/>
      <c r="M23" s="183"/>
      <c r="N23" s="183"/>
      <c r="O23" s="183"/>
      <c r="P23" s="183"/>
      <c r="Q23" s="183"/>
      <c r="R23" s="183"/>
    </row>
    <row r="24" spans="1:18" s="2" customFormat="1" ht="28.8" x14ac:dyDescent="0.3">
      <c r="A24" s="51">
        <f>ROW()/3-1</f>
        <v>7</v>
      </c>
      <c r="B24" s="184"/>
      <c r="C24" s="3"/>
      <c r="D24" s="5" t="str">
        <f ca="1">IF(B22="","",CONCATENATE("Dotace bude použita na:",OFFSET(List1!N$11,tisk!A21,0)))</f>
        <v>Dotace bude použita na:Nákup materiálu a stavební práce.</v>
      </c>
      <c r="E24" s="185"/>
      <c r="F24" s="48" t="str">
        <f ca="1">IF(B22="","",OFFSET(List1!Q$11,tisk!A21,0))</f>
        <v>12/2020</v>
      </c>
      <c r="G24" s="183"/>
      <c r="H24" s="186"/>
      <c r="I24" s="184"/>
      <c r="J24" s="184"/>
      <c r="K24" s="184"/>
      <c r="L24" s="184"/>
      <c r="M24" s="183"/>
      <c r="N24" s="183"/>
      <c r="O24" s="183"/>
      <c r="P24" s="183"/>
      <c r="Q24" s="183"/>
      <c r="R24" s="183"/>
    </row>
    <row r="25" spans="1:18" s="2" customFormat="1" ht="57.6" x14ac:dyDescent="0.3">
      <c r="A25" s="51"/>
      <c r="B25" s="184">
        <v>8</v>
      </c>
      <c r="C25" s="3" t="str">
        <f ca="1">IF(B25="","",CONCATENATE(OFFSET(List1!C$11,tisk!A24,0),"
",OFFSET(List1!D$11,tisk!A24,0),"
",OFFSET(List1!E$11,tisk!A24,0),"
",OFFSET(List1!F$11,tisk!A24,0)))</f>
        <v>Obec Přestavlky
Přestavlky 109
Přestavlky
75002</v>
      </c>
      <c r="D25" s="74" t="str">
        <f ca="1">IF(B25="","",OFFSET(List1!L$11,tisk!A24,0))</f>
        <v>Snížení energetické náročnosti a zefektivnění veřejného osvětlení v obci Přestavlky</v>
      </c>
      <c r="E25" s="185">
        <f ca="1">IF(B25="","",OFFSET(List1!O$11,tisk!A24,0))</f>
        <v>600000</v>
      </c>
      <c r="F25" s="48" t="str">
        <f ca="1">IF(B25="","",OFFSET(List1!P$11,tisk!A24,0))</f>
        <v>1/2020</v>
      </c>
      <c r="G25" s="183">
        <f ca="1">IF(B25="","",OFFSET(List1!R$11,tisk!A24,0))</f>
        <v>300000</v>
      </c>
      <c r="H25" s="186" t="str">
        <f ca="1">IF(B25="","",OFFSET(List1!S$11,tisk!A24,0))</f>
        <v>31.12.2020</v>
      </c>
      <c r="I25" s="184">
        <f ca="1">IF(B25="","",OFFSET(List1!T$11,tisk!A24,0))</f>
        <v>180</v>
      </c>
      <c r="J25" s="184">
        <f ca="1">IF(B25="","",OFFSET(List1!U$11,tisk!A24,0))</f>
        <v>190</v>
      </c>
      <c r="K25" s="184">
        <f ca="1">IF(B25="","",OFFSET(List1!V$11,tisk!A24,0))</f>
        <v>100</v>
      </c>
      <c r="L25" s="184">
        <f ca="1">IF(B25="","",OFFSET(List1!W$11,tisk!A24,0))</f>
        <v>470</v>
      </c>
      <c r="M25" s="183">
        <f ca="1">IF($B25="","",OFFSET(List1!X$11,tisk!$A24,0))</f>
        <v>300000</v>
      </c>
      <c r="N25" s="183">
        <f ca="1">IF($B25="","",OFFSET(List1!Y$11,tisk!$A24,0))</f>
        <v>0</v>
      </c>
      <c r="O25" s="183">
        <f ca="1">IF($B25="","",OFFSET(List1!Z$11,tisk!$A24,0))</f>
        <v>300000</v>
      </c>
      <c r="P25" s="183">
        <f ca="1">IF($B25="","",OFFSET(List1!AA$11,tisk!$A24,0))</f>
        <v>0</v>
      </c>
      <c r="Q25" s="183" t="str">
        <f ca="1">IF($B25="","",OFFSET(List1!AB$11,tisk!$A24,0))</f>
        <v>NEINV</v>
      </c>
      <c r="R25" s="183" t="str">
        <f ca="1">IF($B25="","",OFFSET(List1!AC$11,tisk!$A24,0))</f>
        <v>NE</v>
      </c>
    </row>
    <row r="26" spans="1:18" s="2" customFormat="1" ht="86.4" x14ac:dyDescent="0.3">
      <c r="A26" s="51"/>
      <c r="B26" s="184"/>
      <c r="C26" s="3" t="str">
        <f ca="1">IF(B25="","",CONCATENATE("Okres ",OFFSET(List1!G$11,tisk!A24,0),"
","Právní forma","
",OFFSET(List1!H$11,tisk!A24,0),"
","IČO ",OFFSET(List1!I$11,tisk!A24,0),"
 ","B.Ú. ",OFFSET(List1!J$11,tisk!A24,0)))</f>
        <v>Okres Přerov
Právní forma
Obec, městská část hlavního města Prahy
IČO 00636495
 B.Ú. 23925831/0100</v>
      </c>
      <c r="D26" s="5" t="str">
        <f ca="1">IF(B25="","",OFFSET(List1!M$11,tisk!A24,0))</f>
        <v>Záměrem obce je výměna nehospodárných, poruchových a zastaralých sodíkových svítidel veřejného osvětlení za svítidla s LED technologií a na některých menších sloupech VO instalace nádstavců pro lepší osvětlenost vedlejších komunikací v obci.</v>
      </c>
      <c r="E26" s="185"/>
      <c r="F26" s="47"/>
      <c r="G26" s="183"/>
      <c r="H26" s="186"/>
      <c r="I26" s="184"/>
      <c r="J26" s="184"/>
      <c r="K26" s="184"/>
      <c r="L26" s="184"/>
      <c r="M26" s="183"/>
      <c r="N26" s="183"/>
      <c r="O26" s="183"/>
      <c r="P26" s="183"/>
      <c r="Q26" s="183"/>
      <c r="R26" s="183"/>
    </row>
    <row r="27" spans="1:18" s="2" customFormat="1" ht="43.2" x14ac:dyDescent="0.3">
      <c r="A27" s="51">
        <f>ROW()/3-1</f>
        <v>8</v>
      </c>
      <c r="B27" s="184"/>
      <c r="C27" s="3"/>
      <c r="D27" s="5" t="str">
        <f ca="1">IF(B25="","",CONCATENATE("Dotace bude použita na:",OFFSET(List1!N$11,tisk!A24,0)))</f>
        <v>Dotace bude použita na:Nákup LED svítidel, výložníků a nádstavců, montážní práce a montážní materiál, pronájem plošiny.</v>
      </c>
      <c r="E27" s="185"/>
      <c r="F27" s="48" t="str">
        <f ca="1">IF(B25="","",OFFSET(List1!Q$11,tisk!A24,0))</f>
        <v>12/2020</v>
      </c>
      <c r="G27" s="183"/>
      <c r="H27" s="186"/>
      <c r="I27" s="184"/>
      <c r="J27" s="184"/>
      <c r="K27" s="184"/>
      <c r="L27" s="184"/>
      <c r="M27" s="183"/>
      <c r="N27" s="183"/>
      <c r="O27" s="183"/>
      <c r="P27" s="183"/>
      <c r="Q27" s="183"/>
      <c r="R27" s="183"/>
    </row>
    <row r="28" spans="1:18" s="2" customFormat="1" ht="57.6" x14ac:dyDescent="0.3">
      <c r="A28" s="51"/>
      <c r="B28" s="184">
        <v>9</v>
      </c>
      <c r="C28" s="3" t="str">
        <f ca="1">IF(B28="","",CONCATENATE(OFFSET(List1!C$11,tisk!A27,0),"
",OFFSET(List1!D$11,tisk!A27,0),"
",OFFSET(List1!E$11,tisk!A27,0),"
",OFFSET(List1!F$11,tisk!A27,0)))</f>
        <v>Obec Lužice
Lužice 58
Šternberk
78501</v>
      </c>
      <c r="D28" s="74" t="str">
        <f ca="1">IF(B28="","",OFFSET(List1!L$11,tisk!A27,0))</f>
        <v>Oprava elektroinstalace v mateřské škole</v>
      </c>
      <c r="E28" s="185">
        <f ca="1">IF(B28="","",OFFSET(List1!O$11,tisk!A27,0))</f>
        <v>1278222</v>
      </c>
      <c r="F28" s="48" t="str">
        <f ca="1">IF(B28="","",OFFSET(List1!P$11,tisk!A27,0))</f>
        <v>1/2020</v>
      </c>
      <c r="G28" s="183">
        <f ca="1">IF(B28="","",OFFSET(List1!R$11,tisk!A27,0))</f>
        <v>500000</v>
      </c>
      <c r="H28" s="186" t="str">
        <f ca="1">IF(B28="","",OFFSET(List1!S$11,tisk!A27,0))</f>
        <v>31.12.2020</v>
      </c>
      <c r="I28" s="184">
        <f ca="1">IF(B28="","",OFFSET(List1!T$11,tisk!A27,0))</f>
        <v>160</v>
      </c>
      <c r="J28" s="184">
        <f ca="1">IF(B28="","",OFFSET(List1!U$11,tisk!A27,0))</f>
        <v>160</v>
      </c>
      <c r="K28" s="184">
        <f ca="1">IF(B28="","",OFFSET(List1!V$11,tisk!A27,0))</f>
        <v>150</v>
      </c>
      <c r="L28" s="184">
        <f ca="1">IF(B28="","",OFFSET(List1!W$11,tisk!A27,0))</f>
        <v>470</v>
      </c>
      <c r="M28" s="183">
        <f ca="1">IF($B28="","",OFFSET(List1!X$11,tisk!$A27,0))</f>
        <v>500000</v>
      </c>
      <c r="N28" s="183">
        <f ca="1">IF($B28="","",OFFSET(List1!Y$11,tisk!$A27,0))</f>
        <v>0</v>
      </c>
      <c r="O28" s="183">
        <f ca="1">IF($B28="","",OFFSET(List1!Z$11,tisk!$A27,0))</f>
        <v>500000</v>
      </c>
      <c r="P28" s="183">
        <f ca="1">IF($B28="","",OFFSET(List1!AA$11,tisk!$A27,0))</f>
        <v>0</v>
      </c>
      <c r="Q28" s="183" t="str">
        <f ca="1">IF($B28="","",OFFSET(List1!AB$11,tisk!$A27,0))</f>
        <v>INV</v>
      </c>
      <c r="R28" s="183" t="str">
        <f ca="1">IF($B28="","",OFFSET(List1!AC$11,tisk!$A27,0))</f>
        <v>NE</v>
      </c>
    </row>
    <row r="29" spans="1:18" s="2" customFormat="1" ht="86.4" x14ac:dyDescent="0.3">
      <c r="A29" s="51"/>
      <c r="B29" s="184"/>
      <c r="C29" s="3" t="str">
        <f ca="1">IF(B28="","",CONCATENATE("Okres ",OFFSET(List1!G$11,tisk!A27,0),"
","Právní forma","
",OFFSET(List1!H$11,tisk!A27,0),"
","IČO ",OFFSET(List1!I$11,tisk!A27,0),"
 ","B.Ú. ",OFFSET(List1!J$11,tisk!A27,0)))</f>
        <v>Okres Olomouc
Právní forma
Obec, městská část hlavního města Prahy
IČO 00849529
 B.Ú. 101831292/2250</v>
      </c>
      <c r="D29" s="5" t="str">
        <f ca="1">IF(B28="","",OFFSET(List1!M$11,tisk!A27,0))</f>
        <v>Projekt řeší kompletní výměnu elektroinstalace v budově mateřské školy.</v>
      </c>
      <c r="E29" s="185"/>
      <c r="F29" s="47"/>
      <c r="G29" s="183"/>
      <c r="H29" s="186"/>
      <c r="I29" s="184"/>
      <c r="J29" s="184"/>
      <c r="K29" s="184"/>
      <c r="L29" s="184"/>
      <c r="M29" s="183"/>
      <c r="N29" s="183"/>
      <c r="O29" s="183"/>
      <c r="P29" s="183"/>
      <c r="Q29" s="183"/>
      <c r="R29" s="183"/>
    </row>
    <row r="30" spans="1:18" s="2" customFormat="1" ht="43.2" x14ac:dyDescent="0.3">
      <c r="A30" s="51">
        <f>ROW()/3-1</f>
        <v>9</v>
      </c>
      <c r="B30" s="184"/>
      <c r="C30" s="3"/>
      <c r="D30" s="5" t="str">
        <f ca="1">IF(B28="","",CONCATENATE("Dotace bude použita na:",OFFSET(List1!N$11,tisk!A27,0)))</f>
        <v>Dotace bude použita na:Výdaje spojené s výměnou elektroinstalace a souvisejícími pracemi.</v>
      </c>
      <c r="E30" s="185"/>
      <c r="F30" s="48" t="str">
        <f ca="1">IF(B28="","",OFFSET(List1!Q$11,tisk!A27,0))</f>
        <v>12/2020</v>
      </c>
      <c r="G30" s="183"/>
      <c r="H30" s="186"/>
      <c r="I30" s="184"/>
      <c r="J30" s="184"/>
      <c r="K30" s="184"/>
      <c r="L30" s="184"/>
      <c r="M30" s="183"/>
      <c r="N30" s="183"/>
      <c r="O30" s="183"/>
      <c r="P30" s="183"/>
      <c r="Q30" s="183"/>
      <c r="R30" s="183"/>
    </row>
    <row r="31" spans="1:18" s="2" customFormat="1" ht="57.6" x14ac:dyDescent="0.3">
      <c r="A31" s="51"/>
      <c r="B31" s="184">
        <v>10</v>
      </c>
      <c r="C31" s="3" t="str">
        <f ca="1">IF(B31="","",CONCATENATE(OFFSET(List1!C$11,tisk!A30,0),"
",OFFSET(List1!D$11,tisk!A30,0),"
",OFFSET(List1!E$11,tisk!A30,0),"
",OFFSET(List1!F$11,tisk!A30,0)))</f>
        <v>Obec Vilémov
Vilémov 7
Vilémov
78322</v>
      </c>
      <c r="D31" s="74" t="str">
        <f ca="1">IF(B31="","",OFFSET(List1!L$11,tisk!A30,0))</f>
        <v>Oprava střechy místní Pošty</v>
      </c>
      <c r="E31" s="185">
        <f ca="1">IF(B31="","",OFFSET(List1!O$11,tisk!A30,0))</f>
        <v>137000</v>
      </c>
      <c r="F31" s="48" t="str">
        <f ca="1">IF(B31="","",OFFSET(List1!P$11,tisk!A30,0))</f>
        <v>1/2020</v>
      </c>
      <c r="G31" s="183">
        <f ca="1">IF(B31="","",OFFSET(List1!R$11,tisk!A30,0))</f>
        <v>68500</v>
      </c>
      <c r="H31" s="186" t="str">
        <f ca="1">IF(B31="","",OFFSET(List1!S$11,tisk!A30,0))</f>
        <v>31.12.2020</v>
      </c>
      <c r="I31" s="184">
        <f ca="1">IF(B31="","",OFFSET(List1!T$11,tisk!A30,0))</f>
        <v>180</v>
      </c>
      <c r="J31" s="184">
        <f ca="1">IF(B31="","",OFFSET(List1!U$11,tisk!A30,0))</f>
        <v>190</v>
      </c>
      <c r="K31" s="184">
        <f ca="1">IF(B31="","",OFFSET(List1!V$11,tisk!A30,0))</f>
        <v>100</v>
      </c>
      <c r="L31" s="184">
        <f ca="1">IF(B31="","",OFFSET(List1!W$11,tisk!A30,0))</f>
        <v>470</v>
      </c>
      <c r="M31" s="183">
        <f ca="1">IF($B31="","",OFFSET(List1!X$11,tisk!$A30,0))</f>
        <v>68500</v>
      </c>
      <c r="N31" s="183">
        <f ca="1">IF($B31="","",OFFSET(List1!Y$11,tisk!$A30,0))</f>
        <v>0</v>
      </c>
      <c r="O31" s="183">
        <f ca="1">IF($B31="","",OFFSET(List1!Z$11,tisk!$A30,0))</f>
        <v>68500</v>
      </c>
      <c r="P31" s="183">
        <f ca="1">IF($B31="","",OFFSET(List1!AA$11,tisk!$A30,0))</f>
        <v>0</v>
      </c>
      <c r="Q31" s="183" t="str">
        <f ca="1">IF($B31="","",OFFSET(List1!AB$11,tisk!$A30,0))</f>
        <v>NEINV</v>
      </c>
      <c r="R31" s="183" t="str">
        <f ca="1">IF($B31="","",OFFSET(List1!AC$11,tisk!$A30,0))</f>
        <v>NE</v>
      </c>
    </row>
    <row r="32" spans="1:18" s="2" customFormat="1" ht="86.4" x14ac:dyDescent="0.3">
      <c r="A32" s="51"/>
      <c r="B32" s="184"/>
      <c r="C32" s="3" t="str">
        <f ca="1">IF(B31="","",CONCATENATE("Okres ",OFFSET(List1!G$11,tisk!A30,0),"
","Právní forma","
",OFFSET(List1!H$11,tisk!A30,0),"
","IČO ",OFFSET(List1!I$11,tisk!A30,0),"
 ","B.Ú. ",OFFSET(List1!J$11,tisk!A30,0)))</f>
        <v>Okres Olomouc
Právní forma
Obec, městská část hlavního města Prahy
IČO 00635316
 B.Ú. 1820799369/0800</v>
      </c>
      <c r="D32" s="5" t="str">
        <f ca="1">IF(B31="","",OFFSET(List1!M$11,tisk!A30,0))</f>
        <v>Výměna střešní krytiny na budově místní pošty, která je v majetku obce Vilémov č.p. 146. K velkému poškození střechy došlo v roce 2019, kdy obec během jednoho měsíce 2x zasáhlo krupobití a silný přívaloví déšť.</v>
      </c>
      <c r="E32" s="185"/>
      <c r="F32" s="47"/>
      <c r="G32" s="183"/>
      <c r="H32" s="186"/>
      <c r="I32" s="184"/>
      <c r="J32" s="184"/>
      <c r="K32" s="184"/>
      <c r="L32" s="184"/>
      <c r="M32" s="183"/>
      <c r="N32" s="183"/>
      <c r="O32" s="183"/>
      <c r="P32" s="183"/>
      <c r="Q32" s="183"/>
      <c r="R32" s="183"/>
    </row>
    <row r="33" spans="1:18" s="2" customFormat="1" ht="43.2" x14ac:dyDescent="0.3">
      <c r="A33" s="51">
        <f>ROW()/3-1</f>
        <v>10</v>
      </c>
      <c r="B33" s="184"/>
      <c r="C33" s="3"/>
      <c r="D33" s="5" t="str">
        <f ca="1">IF(B31="","",CONCATENATE("Dotace bude použita na:",OFFSET(List1!N$11,tisk!A30,0)))</f>
        <v>Dotace bude použita na:Oprava střechy místní pošty (materiál, práce) - budova Vilémov č.p. 146.</v>
      </c>
      <c r="E33" s="185"/>
      <c r="F33" s="48" t="str">
        <f ca="1">IF(B31="","",OFFSET(List1!Q$11,tisk!A30,0))</f>
        <v>12/2020</v>
      </c>
      <c r="G33" s="183"/>
      <c r="H33" s="186"/>
      <c r="I33" s="184"/>
      <c r="J33" s="184"/>
      <c r="K33" s="184"/>
      <c r="L33" s="184"/>
      <c r="M33" s="183"/>
      <c r="N33" s="183"/>
      <c r="O33" s="183"/>
      <c r="P33" s="183"/>
      <c r="Q33" s="183"/>
      <c r="R33" s="183"/>
    </row>
    <row r="34" spans="1:18" s="2" customFormat="1" ht="57.6" x14ac:dyDescent="0.3">
      <c r="A34" s="51"/>
      <c r="B34" s="184">
        <v>11</v>
      </c>
      <c r="C34" s="3" t="str">
        <f ca="1">IF(B34="","",CONCATENATE(OFFSET(List1!C$11,tisk!A33,0),"
",OFFSET(List1!D$11,tisk!A33,0),"
",OFFSET(List1!E$11,tisk!A33,0),"
",OFFSET(List1!F$11,tisk!A33,0)))</f>
        <v>Obec Luká
Luká 80
Luká
78324</v>
      </c>
      <c r="D34" s="74" t="str">
        <f ca="1">IF(B34="","",OFFSET(List1!L$11,tisk!A33,0))</f>
        <v>Březina - oprava povrchu místní komunikace</v>
      </c>
      <c r="E34" s="185">
        <f ca="1">IF(B34="","",OFFSET(List1!O$11,tisk!A33,0))</f>
        <v>2225189</v>
      </c>
      <c r="F34" s="48" t="str">
        <f ca="1">IF(B34="","",OFFSET(List1!P$11,tisk!A33,0))</f>
        <v>6/2020</v>
      </c>
      <c r="G34" s="183">
        <f ca="1">IF(B34="","",OFFSET(List1!R$11,tisk!A33,0))</f>
        <v>500000</v>
      </c>
      <c r="H34" s="186" t="str">
        <f ca="1">IF(B34="","",OFFSET(List1!S$11,tisk!A33,0))</f>
        <v>31.12.2020</v>
      </c>
      <c r="I34" s="184">
        <f ca="1">IF(B34="","",OFFSET(List1!T$11,tisk!A33,0))</f>
        <v>160</v>
      </c>
      <c r="J34" s="184">
        <f ca="1">IF(B34="","",OFFSET(List1!U$11,tisk!A33,0))</f>
        <v>160</v>
      </c>
      <c r="K34" s="184">
        <f ca="1">IF(B34="","",OFFSET(List1!V$11,tisk!A33,0))</f>
        <v>150</v>
      </c>
      <c r="L34" s="184">
        <f ca="1">IF(B34="","",OFFSET(List1!W$11,tisk!A33,0))</f>
        <v>470</v>
      </c>
      <c r="M34" s="183">
        <f ca="1">IF($B34="","",OFFSET(List1!X$11,tisk!$A33,0))</f>
        <v>500000</v>
      </c>
      <c r="N34" s="183">
        <f ca="1">IF($B34="","",OFFSET(List1!Y$11,tisk!$A33,0))</f>
        <v>0</v>
      </c>
      <c r="O34" s="183">
        <f ca="1">IF($B34="","",OFFSET(List1!Z$11,tisk!$A33,0))</f>
        <v>500000</v>
      </c>
      <c r="P34" s="183">
        <f ca="1">IF($B34="","",OFFSET(List1!AA$11,tisk!$A33,0))</f>
        <v>0</v>
      </c>
      <c r="Q34" s="183" t="str">
        <f ca="1">IF($B34="","",OFFSET(List1!AB$11,tisk!$A33,0))</f>
        <v>NEINV</v>
      </c>
      <c r="R34" s="183" t="str">
        <f ca="1">IF($B34="","",OFFSET(List1!AC$11,tisk!$A33,0))</f>
        <v>NE</v>
      </c>
    </row>
    <row r="35" spans="1:18" s="2" customFormat="1" ht="86.4" x14ac:dyDescent="0.3">
      <c r="A35" s="51"/>
      <c r="B35" s="184"/>
      <c r="C35" s="3" t="str">
        <f ca="1">IF(B34="","",CONCATENATE("Okres ",OFFSET(List1!G$11,tisk!A33,0),"
","Právní forma","
",OFFSET(List1!H$11,tisk!A33,0),"
","IČO ",OFFSET(List1!I$11,tisk!A33,0),"
 ","B.Ú. ",OFFSET(List1!J$11,tisk!A33,0)))</f>
        <v>Okres Olomouc
Právní forma
Obec, městská část hlavního města Prahy
IČO 00299171
 B.Ú. 1801721339/0800</v>
      </c>
      <c r="D35" s="5" t="str">
        <f ca="1">IF(B34="","",OFFSET(List1!M$11,tisk!A33,0))</f>
        <v>Kompletní oprava povrchu vozovky místní komunikace v obci Luká, části Březina.</v>
      </c>
      <c r="E35" s="185"/>
      <c r="F35" s="47"/>
      <c r="G35" s="183"/>
      <c r="H35" s="186"/>
      <c r="I35" s="184"/>
      <c r="J35" s="184"/>
      <c r="K35" s="184"/>
      <c r="L35" s="184"/>
      <c r="M35" s="183"/>
      <c r="N35" s="183"/>
      <c r="O35" s="183"/>
      <c r="P35" s="183"/>
      <c r="Q35" s="183"/>
      <c r="R35" s="183"/>
    </row>
    <row r="36" spans="1:18" s="2" customFormat="1" ht="57.6" x14ac:dyDescent="0.3">
      <c r="A36" s="51">
        <f>ROW()/3-1</f>
        <v>11</v>
      </c>
      <c r="B36" s="184"/>
      <c r="C36" s="3"/>
      <c r="D36" s="5" t="str">
        <f ca="1">IF(B34="","",CONCATENATE("Dotace bude použita na:",OFFSET(List1!N$11,tisk!A33,0)))</f>
        <v>Dotace bude použita na:Zemní práce, komunikace, trubní vedení, ostatní konstrukce a práce, bourání, přesun sutě, přesun hmot, VRN.</v>
      </c>
      <c r="E36" s="185"/>
      <c r="F36" s="48" t="str">
        <f ca="1">IF(B34="","",OFFSET(List1!Q$11,tisk!A33,0))</f>
        <v>12/2020</v>
      </c>
      <c r="G36" s="183"/>
      <c r="H36" s="186"/>
      <c r="I36" s="184"/>
      <c r="J36" s="184"/>
      <c r="K36" s="184"/>
      <c r="L36" s="184"/>
      <c r="M36" s="183"/>
      <c r="N36" s="183"/>
      <c r="O36" s="183"/>
      <c r="P36" s="183"/>
      <c r="Q36" s="183"/>
      <c r="R36" s="183"/>
    </row>
    <row r="37" spans="1:18" s="2" customFormat="1" ht="57.6" x14ac:dyDescent="0.3">
      <c r="A37" s="51"/>
      <c r="B37" s="184">
        <v>12</v>
      </c>
      <c r="C37" s="3" t="str">
        <f ca="1">IF(B37="","",CONCATENATE(OFFSET(List1!C$11,tisk!A36,0),"
",OFFSET(List1!D$11,tisk!A36,0),"
",OFFSET(List1!E$11,tisk!A36,0),"
",OFFSET(List1!F$11,tisk!A36,0)))</f>
        <v>Obec Šléglov
Šléglov 1
Šléglov
78825</v>
      </c>
      <c r="D37" s="74" t="str">
        <f ca="1">IF(B37="","",OFFSET(List1!L$11,tisk!A36,0))</f>
        <v>Oprava komunikace Kronfelzov</v>
      </c>
      <c r="E37" s="185">
        <f ca="1">IF(B37="","",OFFSET(List1!O$11,tisk!A36,0))</f>
        <v>810336</v>
      </c>
      <c r="F37" s="48" t="str">
        <f ca="1">IF(B37="","",OFFSET(List1!P$11,tisk!A36,0))</f>
        <v>4/2020</v>
      </c>
      <c r="G37" s="183">
        <f ca="1">IF(B37="","",OFFSET(List1!R$11,tisk!A36,0))</f>
        <v>405168</v>
      </c>
      <c r="H37" s="186" t="str">
        <f ca="1">IF(B37="","",OFFSET(List1!S$11,tisk!A36,0))</f>
        <v>31.12.2020</v>
      </c>
      <c r="I37" s="184">
        <f ca="1">IF(B37="","",OFFSET(List1!T$11,tisk!A36,0))</f>
        <v>200</v>
      </c>
      <c r="J37" s="184">
        <f ca="1">IF(B37="","",OFFSET(List1!U$11,tisk!A36,0))</f>
        <v>160</v>
      </c>
      <c r="K37" s="184">
        <f ca="1">IF(B37="","",OFFSET(List1!V$11,tisk!A36,0))</f>
        <v>100</v>
      </c>
      <c r="L37" s="184">
        <f ca="1">IF(B37="","",OFFSET(List1!W$11,tisk!A36,0))</f>
        <v>460</v>
      </c>
      <c r="M37" s="183">
        <f ca="1">IF($B37="","",OFFSET(List1!X$11,tisk!$A36,0))</f>
        <v>405168</v>
      </c>
      <c r="N37" s="183">
        <f ca="1">IF($B37="","",OFFSET(List1!Y$11,tisk!$A36,0))</f>
        <v>0</v>
      </c>
      <c r="O37" s="183">
        <f ca="1">IF($B37="","",OFFSET(List1!Z$11,tisk!$A36,0))</f>
        <v>405168</v>
      </c>
      <c r="P37" s="183">
        <f ca="1">IF($B37="","",OFFSET(List1!AA$11,tisk!$A36,0))</f>
        <v>0</v>
      </c>
      <c r="Q37" s="183" t="str">
        <f ca="1">IF($B37="","",OFFSET(List1!AB$11,tisk!$A36,0))</f>
        <v>NEINV</v>
      </c>
      <c r="R37" s="183" t="str">
        <f ca="1">IF($B37="","",OFFSET(List1!AC$11,tisk!$A36,0))</f>
        <v>NE</v>
      </c>
    </row>
    <row r="38" spans="1:18" s="2" customFormat="1" ht="86.4" x14ac:dyDescent="0.3">
      <c r="A38" s="51"/>
      <c r="B38" s="184"/>
      <c r="C38" s="3" t="str">
        <f ca="1">IF(B37="","",CONCATENATE("Okres ",OFFSET(List1!G$11,tisk!A36,0),"
","Právní forma","
",OFFSET(List1!H$11,tisk!A36,0),"
","IČO ",OFFSET(List1!I$11,tisk!A36,0),"
 ","B.Ú. ",OFFSET(List1!J$11,tisk!A36,0)))</f>
        <v>Okres Šumperk
Právní forma
Obec, městská část hlavního města Prahy
IČO 00853097
 B.Ú. 190370378/0600</v>
      </c>
      <c r="D38" s="5" t="str">
        <f ca="1">IF(B37="","",OFFSET(List1!M$11,tisk!A36,0))</f>
        <v>Do osady Kronfelzov vede jediná zpevněná komunikace 2,5 km dlouhá. Z této délky je cca 1 km na území obce Šléglov, v jejím majetku a v havarijním stavu, a proto ji míníme  opravit. Užívají ji osadníci, 
rekreanti i zemědělci, popřípadě vozy IZS.</v>
      </c>
      <c r="E38" s="185"/>
      <c r="F38" s="47"/>
      <c r="G38" s="183"/>
      <c r="H38" s="186"/>
      <c r="I38" s="184"/>
      <c r="J38" s="184"/>
      <c r="K38" s="184"/>
      <c r="L38" s="184"/>
      <c r="M38" s="183"/>
      <c r="N38" s="183"/>
      <c r="O38" s="183"/>
      <c r="P38" s="183"/>
      <c r="Q38" s="183"/>
      <c r="R38" s="183"/>
    </row>
    <row r="39" spans="1:18" s="2" customFormat="1" ht="43.2" x14ac:dyDescent="0.3">
      <c r="A39" s="51">
        <f>ROW()/3-1</f>
        <v>12</v>
      </c>
      <c r="B39" s="184"/>
      <c r="C39" s="3"/>
      <c r="D39" s="5" t="str">
        <f ca="1">IF(B37="","",CONCATENATE("Dotace bude použita na:",OFFSET(List1!N$11,tisk!A36,0)))</f>
        <v>Dotace bude použita na:Zemní práce, komunikace, dokončovací práce, přesuny staveništní.</v>
      </c>
      <c r="E39" s="185"/>
      <c r="F39" s="48" t="str">
        <f ca="1">IF(B37="","",OFFSET(List1!Q$11,tisk!A36,0))</f>
        <v>12/2020</v>
      </c>
      <c r="G39" s="183"/>
      <c r="H39" s="186"/>
      <c r="I39" s="184"/>
      <c r="J39" s="184"/>
      <c r="K39" s="184"/>
      <c r="L39" s="184"/>
      <c r="M39" s="183"/>
      <c r="N39" s="183"/>
      <c r="O39" s="183"/>
      <c r="P39" s="183"/>
      <c r="Q39" s="183"/>
      <c r="R39" s="183"/>
    </row>
    <row r="40" spans="1:18" s="2" customFormat="1" ht="57.6" x14ac:dyDescent="0.3">
      <c r="A40" s="51"/>
      <c r="B40" s="184">
        <v>13</v>
      </c>
      <c r="C40" s="3" t="str">
        <f ca="1">IF(B40="","",CONCATENATE(OFFSET(List1!C$11,tisk!A39,0),"
",OFFSET(List1!D$11,tisk!A39,0),"
",OFFSET(List1!E$11,tisk!A39,0),"
",OFFSET(List1!F$11,tisk!A39,0)))</f>
        <v>Obec Radkova Lhota
Radkova Lhota 20
Radkova Lhota
75114</v>
      </c>
      <c r="D40" s="74" t="str">
        <f ca="1">IF(B40="","",OFFSET(List1!L$11,tisk!A39,0))</f>
        <v>Obnova obecního domu v Radkové Lhotě - II.etapa</v>
      </c>
      <c r="E40" s="185">
        <f ca="1">IF(B40="","",OFFSET(List1!O$11,tisk!A39,0))</f>
        <v>1000000</v>
      </c>
      <c r="F40" s="48" t="str">
        <f ca="1">IF(B40="","",OFFSET(List1!P$11,tisk!A39,0))</f>
        <v>1/2020</v>
      </c>
      <c r="G40" s="183">
        <f ca="1">IF(B40="","",OFFSET(List1!R$11,tisk!A39,0))</f>
        <v>500000</v>
      </c>
      <c r="H40" s="186" t="str">
        <f ca="1">IF(B40="","",OFFSET(List1!S$11,tisk!A39,0))</f>
        <v>31.12.2020</v>
      </c>
      <c r="I40" s="184">
        <f ca="1">IF(B40="","",OFFSET(List1!T$11,tisk!A39,0))</f>
        <v>200</v>
      </c>
      <c r="J40" s="184">
        <f ca="1">IF(B40="","",OFFSET(List1!U$11,tisk!A39,0))</f>
        <v>160</v>
      </c>
      <c r="K40" s="184">
        <f ca="1">IF(B40="","",OFFSET(List1!V$11,tisk!A39,0))</f>
        <v>100</v>
      </c>
      <c r="L40" s="184">
        <f ca="1">IF(B40="","",OFFSET(List1!W$11,tisk!A39,0))</f>
        <v>460</v>
      </c>
      <c r="M40" s="183">
        <f ca="1">IF($B40="","",OFFSET(List1!X$11,tisk!$A39,0))</f>
        <v>500000</v>
      </c>
      <c r="N40" s="183">
        <f ca="1">IF($B40="","",OFFSET(List1!Y$11,tisk!$A39,0))</f>
        <v>0</v>
      </c>
      <c r="O40" s="183">
        <f ca="1">IF($B40="","",OFFSET(List1!Z$11,tisk!$A39,0))</f>
        <v>500000</v>
      </c>
      <c r="P40" s="183">
        <f ca="1">IF($B40="","",OFFSET(List1!AA$11,tisk!$A39,0))</f>
        <v>0</v>
      </c>
      <c r="Q40" s="183" t="str">
        <f ca="1">IF($B40="","",OFFSET(List1!AB$11,tisk!$A39,0))</f>
        <v>INV</v>
      </c>
      <c r="R40" s="183" t="str">
        <f ca="1">IF($B40="","",OFFSET(List1!AC$11,tisk!$A39,0))</f>
        <v>NE</v>
      </c>
    </row>
    <row r="41" spans="1:18" s="2" customFormat="1" ht="86.4" x14ac:dyDescent="0.3">
      <c r="A41" s="51"/>
      <c r="B41" s="184"/>
      <c r="C41" s="3" t="str">
        <f ca="1">IF(B40="","",CONCATENATE("Okres ",OFFSET(List1!G$11,tisk!A39,0),"
","Právní forma","
",OFFSET(List1!H$11,tisk!A39,0),"
","IČO ",OFFSET(List1!I$11,tisk!A39,0),"
 ","B.Ú. ",OFFSET(List1!J$11,tisk!A39,0)))</f>
        <v>Okres Přerov
Právní forma
Obec, městská část hlavního města Prahy
IČO 00636509
 B.Ú. 26827831/0100</v>
      </c>
      <c r="D41" s="5" t="str">
        <f ca="1">IF(B40="","",OFFSET(List1!M$11,tisk!A39,0))</f>
        <v>Výměna degradované  konstrukce krovu střechy obecního domu vč. provedení nového ŽB věnce, s opětovným osazením stávající plech.krytiny, odstranění vlhkosti zdiva ve dvorní části vč. odvlhčení, zasypání části sklepa a dozdění otvoru.</v>
      </c>
      <c r="E41" s="185"/>
      <c r="F41" s="47"/>
      <c r="G41" s="183"/>
      <c r="H41" s="186"/>
      <c r="I41" s="184"/>
      <c r="J41" s="184"/>
      <c r="K41" s="184"/>
      <c r="L41" s="184"/>
      <c r="M41" s="183"/>
      <c r="N41" s="183"/>
      <c r="O41" s="183"/>
      <c r="P41" s="183"/>
      <c r="Q41" s="183"/>
      <c r="R41" s="183"/>
    </row>
    <row r="42" spans="1:18" s="2" customFormat="1" ht="100.8" x14ac:dyDescent="0.3">
      <c r="A42" s="51">
        <f>ROW()/3-1</f>
        <v>13</v>
      </c>
      <c r="B42" s="184"/>
      <c r="C42" s="3"/>
      <c r="D42" s="5" t="str">
        <f ca="1">IF(B40="","",CONCATENATE("Dotace bude použita na:",OFFSET(List1!N$11,tisk!A39,0)))</f>
        <v>Dotace bude použita na:Výměna degradované konstrukce krovu střechy obec. domu vč. provedení nového ŽB věnce, s opětovným osazením stávající plech. krytiny, odstranění vlhkosti zdiva ve dvorní části včetně odvlhčení, zasypání části sklepa a dozdění otvoru.</v>
      </c>
      <c r="E42" s="185"/>
      <c r="F42" s="48" t="str">
        <f ca="1">IF(B40="","",OFFSET(List1!Q$11,tisk!A39,0))</f>
        <v>12/2020</v>
      </c>
      <c r="G42" s="183"/>
      <c r="H42" s="186"/>
      <c r="I42" s="184"/>
      <c r="J42" s="184"/>
      <c r="K42" s="184"/>
      <c r="L42" s="184"/>
      <c r="M42" s="183"/>
      <c r="N42" s="183"/>
      <c r="O42" s="183"/>
      <c r="P42" s="183"/>
      <c r="Q42" s="183"/>
      <c r="R42" s="183"/>
    </row>
    <row r="43" spans="1:18" s="2" customFormat="1" ht="57.6" x14ac:dyDescent="0.3">
      <c r="A43" s="51"/>
      <c r="B43" s="184">
        <v>14</v>
      </c>
      <c r="C43" s="3" t="str">
        <f ca="1">IF(B43="","",CONCATENATE(OFFSET(List1!C$11,tisk!A42,0),"
",OFFSET(List1!D$11,tisk!A42,0),"
",OFFSET(List1!E$11,tisk!A42,0),"
",OFFSET(List1!F$11,tisk!A42,0)))</f>
        <v>Obec Lipová
Lipová 22
Lipová
75114</v>
      </c>
      <c r="D43" s="74" t="str">
        <f ca="1">IF(B43="","",OFFSET(List1!L$11,tisk!A42,0))</f>
        <v>Oprava místní komunikace U pálenice- I. etapa</v>
      </c>
      <c r="E43" s="185">
        <f ca="1">IF(B43="","",OFFSET(List1!O$11,tisk!A42,0))</f>
        <v>1069873</v>
      </c>
      <c r="F43" s="48" t="str">
        <f ca="1">IF(B43="","",OFFSET(List1!P$11,tisk!A42,0))</f>
        <v>8/2020</v>
      </c>
      <c r="G43" s="183">
        <f ca="1">IF(B43="","",OFFSET(List1!R$11,tisk!A42,0))</f>
        <v>500000</v>
      </c>
      <c r="H43" s="186" t="str">
        <f ca="1">IF(B43="","",OFFSET(List1!S$11,tisk!A42,0))</f>
        <v>31.12.2020</v>
      </c>
      <c r="I43" s="184">
        <f ca="1">IF(B43="","",OFFSET(List1!T$11,tisk!A42,0))</f>
        <v>150</v>
      </c>
      <c r="J43" s="184">
        <f ca="1">IF(B43="","",OFFSET(List1!U$11,tisk!A42,0))</f>
        <v>160</v>
      </c>
      <c r="K43" s="184">
        <f ca="1">IF(B43="","",OFFSET(List1!V$11,tisk!A42,0))</f>
        <v>150</v>
      </c>
      <c r="L43" s="184">
        <f ca="1">IF(B43="","",OFFSET(List1!W$11,tisk!A42,0))</f>
        <v>460</v>
      </c>
      <c r="M43" s="183">
        <f ca="1">IF($B43="","",OFFSET(List1!X$11,tisk!$A42,0))</f>
        <v>500000</v>
      </c>
      <c r="N43" s="183">
        <f ca="1">IF($B43="","",OFFSET(List1!Y$11,tisk!$A42,0))</f>
        <v>0</v>
      </c>
      <c r="O43" s="183">
        <f ca="1">IF($B43="","",OFFSET(List1!Z$11,tisk!$A42,0))</f>
        <v>500000</v>
      </c>
      <c r="P43" s="183">
        <f ca="1">IF($B43="","",OFFSET(List1!AA$11,tisk!$A42,0))</f>
        <v>0</v>
      </c>
      <c r="Q43" s="183" t="str">
        <f ca="1">IF($B43="","",OFFSET(List1!AB$11,tisk!$A42,0))</f>
        <v>NEINV</v>
      </c>
      <c r="R43" s="183" t="str">
        <f ca="1">IF($B43="","",OFFSET(List1!AC$11,tisk!$A42,0))</f>
        <v>NE</v>
      </c>
    </row>
    <row r="44" spans="1:18" s="2" customFormat="1" ht="86.4" x14ac:dyDescent="0.3">
      <c r="A44" s="51"/>
      <c r="B44" s="184"/>
      <c r="C44" s="3" t="str">
        <f ca="1">IF(B43="","",CONCATENATE("Okres ",OFFSET(List1!G$11,tisk!A42,0),"
","Právní forma","
",OFFSET(List1!H$11,tisk!A42,0),"
","IČO ",OFFSET(List1!I$11,tisk!A42,0),"
 ","B.Ú. ",OFFSET(List1!J$11,tisk!A42,0)))</f>
        <v>Okres Přerov
Právní forma
Obec, městská část hlavního města Prahy
IČO 00636363
 B.Ú. 26229831/0100</v>
      </c>
      <c r="D44" s="5" t="str">
        <f ca="1">IF(B43="","",OFFSET(List1!M$11,tisk!A42,0))</f>
        <v>Předmětem realizace je oprava povrchu místní komunikace U pálenice v délce 175 m.</v>
      </c>
      <c r="E44" s="185"/>
      <c r="F44" s="47"/>
      <c r="G44" s="183"/>
      <c r="H44" s="186"/>
      <c r="I44" s="184"/>
      <c r="J44" s="184"/>
      <c r="K44" s="184"/>
      <c r="L44" s="184"/>
      <c r="M44" s="183"/>
      <c r="N44" s="183"/>
      <c r="O44" s="183"/>
      <c r="P44" s="183"/>
      <c r="Q44" s="183"/>
      <c r="R44" s="183"/>
    </row>
    <row r="45" spans="1:18" s="2" customFormat="1" ht="28.8" x14ac:dyDescent="0.3">
      <c r="A45" s="51">
        <f>ROW()/3-1</f>
        <v>14</v>
      </c>
      <c r="B45" s="184"/>
      <c r="C45" s="3"/>
      <c r="D45" s="5" t="str">
        <f ca="1">IF(B43="","",CONCATENATE("Dotace bude použita na:",OFFSET(List1!N$11,tisk!A42,0)))</f>
        <v>Dotace bude použita na:Oprava povrchu místní komunikace.</v>
      </c>
      <c r="E45" s="185"/>
      <c r="F45" s="48" t="str">
        <f ca="1">IF(B43="","",OFFSET(List1!Q$11,tisk!A42,0))</f>
        <v>9/2020</v>
      </c>
      <c r="G45" s="183"/>
      <c r="H45" s="186"/>
      <c r="I45" s="184"/>
      <c r="J45" s="184"/>
      <c r="K45" s="184"/>
      <c r="L45" s="184"/>
      <c r="M45" s="183"/>
      <c r="N45" s="183"/>
      <c r="O45" s="183"/>
      <c r="P45" s="183"/>
      <c r="Q45" s="183"/>
      <c r="R45" s="183"/>
    </row>
    <row r="46" spans="1:18" s="2" customFormat="1" ht="57.6" x14ac:dyDescent="0.3">
      <c r="A46" s="51"/>
      <c r="B46" s="184">
        <v>15</v>
      </c>
      <c r="C46" s="3" t="str">
        <f ca="1">IF(B46="","",CONCATENATE(OFFSET(List1!C$11,tisk!A45,0),"
",OFFSET(List1!D$11,tisk!A45,0),"
",OFFSET(List1!E$11,tisk!A45,0),"
",OFFSET(List1!F$11,tisk!A45,0)))</f>
        <v>Obec Drozdov
Drozdov 150
Drozdov
78901</v>
      </c>
      <c r="D46" s="74" t="str">
        <f ca="1">IF(B46="","",OFFSET(List1!L$11,tisk!A45,0))</f>
        <v>Rekonstrukce budovy hasičské zbrojnice</v>
      </c>
      <c r="E46" s="185">
        <f ca="1">IF(B46="","",OFFSET(List1!O$11,tisk!A45,0))</f>
        <v>1439973</v>
      </c>
      <c r="F46" s="48" t="str">
        <f ca="1">IF(B46="","",OFFSET(List1!P$11,tisk!A45,0))</f>
        <v>1/2020</v>
      </c>
      <c r="G46" s="183">
        <f ca="1">IF(B46="","",OFFSET(List1!R$11,tisk!A45,0))</f>
        <v>500000</v>
      </c>
      <c r="H46" s="186" t="str">
        <f ca="1">IF(B46="","",OFFSET(List1!S$11,tisk!A45,0))</f>
        <v>31.12.2020</v>
      </c>
      <c r="I46" s="184">
        <f ca="1">IF(B46="","",OFFSET(List1!T$11,tisk!A45,0))</f>
        <v>160</v>
      </c>
      <c r="J46" s="184">
        <f ca="1">IF(B46="","",OFFSET(List1!U$11,tisk!A45,0))</f>
        <v>150</v>
      </c>
      <c r="K46" s="184">
        <f ca="1">IF(B46="","",OFFSET(List1!V$11,tisk!A45,0))</f>
        <v>150</v>
      </c>
      <c r="L46" s="184">
        <f ca="1">IF(B46="","",OFFSET(List1!W$11,tisk!A45,0))</f>
        <v>460</v>
      </c>
      <c r="M46" s="183">
        <f ca="1">IF($B46="","",OFFSET(List1!X$11,tisk!$A45,0))</f>
        <v>500000</v>
      </c>
      <c r="N46" s="183">
        <f ca="1">IF($B46="","",OFFSET(List1!Y$11,tisk!$A45,0))</f>
        <v>0</v>
      </c>
      <c r="O46" s="183">
        <f ca="1">IF($B46="","",OFFSET(List1!Z$11,tisk!$A45,0))</f>
        <v>500000</v>
      </c>
      <c r="P46" s="183">
        <f ca="1">IF($B46="","",OFFSET(List1!AA$11,tisk!$A45,0))</f>
        <v>0</v>
      </c>
      <c r="Q46" s="183" t="str">
        <f ca="1">IF($B46="","",OFFSET(List1!AB$11,tisk!$A45,0))</f>
        <v>INV</v>
      </c>
      <c r="R46" s="183" t="str">
        <f ca="1">IF($B46="","",OFFSET(List1!AC$11,tisk!$A45,0))</f>
        <v>NE</v>
      </c>
    </row>
    <row r="47" spans="1:18" s="2" customFormat="1" ht="86.4" x14ac:dyDescent="0.3">
      <c r="A47" s="51"/>
      <c r="B47" s="184"/>
      <c r="C47" s="3" t="str">
        <f ca="1">IF(B46="","",CONCATENATE("Okres ",OFFSET(List1!G$11,tisk!A45,0),"
","Právní forma","
",OFFSET(List1!H$11,tisk!A45,0),"
","IČO ",OFFSET(List1!I$11,tisk!A45,0),"
 ","B.Ú. ",OFFSET(List1!J$11,tisk!A45,0)))</f>
        <v>Okres Šumperk
Právní forma
Obec, městská část hlavního města Prahy
IČO 00853151
 B.Ú. 26322841/0100</v>
      </c>
      <c r="D47" s="5" t="str">
        <f ca="1">IF(B46="","",OFFSET(List1!M$11,tisk!A45,0))</f>
        <v>Oprava budovy hasičské zbrojnice spočívá ve výměně oken, dveří a vrat, rekonstrukci sociálního zařízení, elektroinstalace, podlah a stropů. Projekt zahrnuje také opravu fasády budovy.</v>
      </c>
      <c r="E47" s="185"/>
      <c r="F47" s="47"/>
      <c r="G47" s="183"/>
      <c r="H47" s="186"/>
      <c r="I47" s="184"/>
      <c r="J47" s="184"/>
      <c r="K47" s="184"/>
      <c r="L47" s="184"/>
      <c r="M47" s="183"/>
      <c r="N47" s="183"/>
      <c r="O47" s="183"/>
      <c r="P47" s="183"/>
      <c r="Q47" s="183"/>
      <c r="R47" s="183"/>
    </row>
    <row r="48" spans="1:18" s="2" customFormat="1" ht="28.8" x14ac:dyDescent="0.3">
      <c r="A48" s="51">
        <f>ROW()/3-1</f>
        <v>15</v>
      </c>
      <c r="B48" s="184"/>
      <c r="C48" s="3"/>
      <c r="D48" s="5" t="str">
        <f ca="1">IF(B46="","",CONCATENATE("Dotace bude použita na:",OFFSET(List1!N$11,tisk!A45,0)))</f>
        <v>Dotace bude použita na:Výdaje související s rekonstrukcí hasičské zbrojnice.</v>
      </c>
      <c r="E48" s="185"/>
      <c r="F48" s="48" t="str">
        <f ca="1">IF(B46="","",OFFSET(List1!Q$11,tisk!A45,0))</f>
        <v>12/2020</v>
      </c>
      <c r="G48" s="183"/>
      <c r="H48" s="186"/>
      <c r="I48" s="184"/>
      <c r="J48" s="184"/>
      <c r="K48" s="184"/>
      <c r="L48" s="184"/>
      <c r="M48" s="183"/>
      <c r="N48" s="183"/>
      <c r="O48" s="183"/>
      <c r="P48" s="183"/>
      <c r="Q48" s="183"/>
      <c r="R48" s="183"/>
    </row>
    <row r="49" spans="1:18" s="2" customFormat="1" ht="57.6" x14ac:dyDescent="0.3">
      <c r="A49" s="51"/>
      <c r="B49" s="184">
        <v>16</v>
      </c>
      <c r="C49" s="3" t="str">
        <f ca="1">IF(B49="","",CONCATENATE(OFFSET(List1!C$11,tisk!A48,0),"
",OFFSET(List1!D$11,tisk!A48,0),"
",OFFSET(List1!E$11,tisk!A48,0),"
",OFFSET(List1!F$11,tisk!A48,0)))</f>
        <v>Obec Město Libavá
Berounská 41
Město Libavá
78307</v>
      </c>
      <c r="D49" s="74" t="str">
        <f ca="1">IF(B49="","",OFFSET(List1!L$11,tisk!A48,0))</f>
        <v>Rekonstrukce kotelny v ZŠ Město Libavá</v>
      </c>
      <c r="E49" s="185">
        <f ca="1">IF(B49="","",OFFSET(List1!O$11,tisk!A48,0))</f>
        <v>1050000</v>
      </c>
      <c r="F49" s="48" t="str">
        <f ca="1">IF(B49="","",OFFSET(List1!P$11,tisk!A48,0))</f>
        <v>6/2020</v>
      </c>
      <c r="G49" s="183">
        <f ca="1">IF(B49="","",OFFSET(List1!R$11,tisk!A48,0))</f>
        <v>450000</v>
      </c>
      <c r="H49" s="186" t="str">
        <f ca="1">IF(B49="","",OFFSET(List1!S$11,tisk!A48,0))</f>
        <v>31.12.2020</v>
      </c>
      <c r="I49" s="184">
        <f ca="1">IF(B49="","",OFFSET(List1!T$11,tisk!A48,0))</f>
        <v>180</v>
      </c>
      <c r="J49" s="184">
        <f ca="1">IF(B49="","",OFFSET(List1!U$11,tisk!A48,0))</f>
        <v>180</v>
      </c>
      <c r="K49" s="184">
        <f ca="1">IF(B49="","",OFFSET(List1!V$11,tisk!A48,0))</f>
        <v>100</v>
      </c>
      <c r="L49" s="184">
        <f ca="1">IF(B49="","",OFFSET(List1!W$11,tisk!A48,0))</f>
        <v>460</v>
      </c>
      <c r="M49" s="183">
        <f ca="1">IF($B49="","",OFFSET(List1!X$11,tisk!$A48,0))</f>
        <v>450000</v>
      </c>
      <c r="N49" s="183">
        <f ca="1">IF($B49="","",OFFSET(List1!Y$11,tisk!$A48,0))</f>
        <v>0</v>
      </c>
      <c r="O49" s="183">
        <f ca="1">IF($B49="","",OFFSET(List1!Z$11,tisk!$A48,0))</f>
        <v>450000</v>
      </c>
      <c r="P49" s="183">
        <f ca="1">IF($B49="","",OFFSET(List1!AA$11,tisk!$A48,0))</f>
        <v>0</v>
      </c>
      <c r="Q49" s="183" t="str">
        <f ca="1">IF($B49="","",OFFSET(List1!AB$11,tisk!$A48,0))</f>
        <v>INV</v>
      </c>
      <c r="R49" s="183" t="str">
        <f ca="1">IF($B49="","",OFFSET(List1!AC$11,tisk!$A48,0))</f>
        <v>NE</v>
      </c>
    </row>
    <row r="50" spans="1:18" s="2" customFormat="1" ht="86.4" x14ac:dyDescent="0.3">
      <c r="A50" s="51"/>
      <c r="B50" s="184"/>
      <c r="C50" s="3" t="str">
        <f ca="1">IF(B49="","",CONCATENATE("Okres ",OFFSET(List1!G$11,tisk!A48,0),"
","Právní forma","
",OFFSET(List1!H$11,tisk!A48,0),"
","IČO ",OFFSET(List1!I$11,tisk!A48,0),"
 ","B.Ú. ",OFFSET(List1!J$11,tisk!A48,0)))</f>
        <v>Okres Olomouc
Právní forma
Obec, městská část hlavního města Prahy
IČO 04498704
 B.Ú. 4218648369/0800</v>
      </c>
      <c r="D50" s="5" t="str">
        <f ca="1">IF(B49="","",OFFSET(List1!M$11,tisk!A48,0))</f>
        <v>Jedná se rekonstrukci  a výměnu zdroje  vytápění  kotelny při ZŠ + MŠ Libavá.</v>
      </c>
      <c r="E50" s="185"/>
      <c r="F50" s="47"/>
      <c r="G50" s="183"/>
      <c r="H50" s="186"/>
      <c r="I50" s="184"/>
      <c r="J50" s="184"/>
      <c r="K50" s="184"/>
      <c r="L50" s="184"/>
      <c r="M50" s="183"/>
      <c r="N50" s="183"/>
      <c r="O50" s="183"/>
      <c r="P50" s="183"/>
      <c r="Q50" s="183"/>
      <c r="R50" s="183"/>
    </row>
    <row r="51" spans="1:18" s="2" customFormat="1" ht="28.8" x14ac:dyDescent="0.3">
      <c r="A51" s="51">
        <f>ROW()/3-1</f>
        <v>16</v>
      </c>
      <c r="B51" s="184"/>
      <c r="C51" s="3"/>
      <c r="D51" s="5" t="str">
        <f ca="1">IF(B49="","",CONCATENATE("Dotace bude použita na:",OFFSET(List1!N$11,tisk!A48,0)))</f>
        <v>Dotace bude použita na:Rekonstrukce a zdroje vytápění  v kotelně ZŠ a MŠ Libavá.</v>
      </c>
      <c r="E51" s="185"/>
      <c r="F51" s="48" t="str">
        <f ca="1">IF(B49="","",OFFSET(List1!Q$11,tisk!A48,0))</f>
        <v>7/2020</v>
      </c>
      <c r="G51" s="183"/>
      <c r="H51" s="186"/>
      <c r="I51" s="184"/>
      <c r="J51" s="184"/>
      <c r="K51" s="184"/>
      <c r="L51" s="184"/>
      <c r="M51" s="183"/>
      <c r="N51" s="183"/>
      <c r="O51" s="183"/>
      <c r="P51" s="183"/>
      <c r="Q51" s="183"/>
      <c r="R51" s="183"/>
    </row>
    <row r="52" spans="1:18" s="2" customFormat="1" ht="57.6" x14ac:dyDescent="0.3">
      <c r="A52" s="51"/>
      <c r="B52" s="184">
        <v>17</v>
      </c>
      <c r="C52" s="3" t="str">
        <f ca="1">IF(B52="","",CONCATENATE(OFFSET(List1!C$11,tisk!A51,0),"
",OFFSET(List1!D$11,tisk!A51,0),"
",OFFSET(List1!E$11,tisk!A51,0),"
",OFFSET(List1!F$11,tisk!A51,0)))</f>
        <v>Obec Osek nad Bečvou
Osek nad Bečvou 65
Osek nad Bečvou
75122</v>
      </c>
      <c r="D52" s="74" t="str">
        <f ca="1">IF(B52="","",OFFSET(List1!L$11,tisk!A51,0))</f>
        <v>Osek nad Bečvou - chodník podél sil. I/47 (etapa 7), stavební úprava MK 9c</v>
      </c>
      <c r="E52" s="185">
        <f ca="1">IF(B52="","",OFFSET(List1!O$11,tisk!A51,0))</f>
        <v>2085622</v>
      </c>
      <c r="F52" s="48" t="str">
        <f ca="1">IF(B52="","",OFFSET(List1!P$11,tisk!A51,0))</f>
        <v>3/2020</v>
      </c>
      <c r="G52" s="183">
        <f ca="1">IF(B52="","",OFFSET(List1!R$11,tisk!A51,0))</f>
        <v>500000</v>
      </c>
      <c r="H52" s="186" t="str">
        <f ca="1">IF(B52="","",OFFSET(List1!S$11,tisk!A51,0))</f>
        <v>31.12.2020</v>
      </c>
      <c r="I52" s="184">
        <f ca="1">IF(B52="","",OFFSET(List1!T$11,tisk!A51,0))</f>
        <v>120</v>
      </c>
      <c r="J52" s="184">
        <f ca="1">IF(B52="","",OFFSET(List1!U$11,tisk!A51,0))</f>
        <v>190</v>
      </c>
      <c r="K52" s="184">
        <f ca="1">IF(B52="","",OFFSET(List1!V$11,tisk!A51,0))</f>
        <v>150</v>
      </c>
      <c r="L52" s="184">
        <f ca="1">IF(B52="","",OFFSET(List1!W$11,tisk!A51,0))</f>
        <v>460</v>
      </c>
      <c r="M52" s="183">
        <f ca="1">IF($B52="","",OFFSET(List1!X$11,tisk!$A51,0))</f>
        <v>500000</v>
      </c>
      <c r="N52" s="183">
        <f ca="1">IF($B52="","",OFFSET(List1!Y$11,tisk!$A51,0))</f>
        <v>0</v>
      </c>
      <c r="O52" s="183">
        <f ca="1">IF($B52="","",OFFSET(List1!Z$11,tisk!$A51,0))</f>
        <v>500000</v>
      </c>
      <c r="P52" s="183">
        <f ca="1">IF($B52="","",OFFSET(List1!AA$11,tisk!$A51,0))</f>
        <v>0</v>
      </c>
      <c r="Q52" s="183" t="str">
        <f ca="1">IF($B52="","",OFFSET(List1!AB$11,tisk!$A51,0))</f>
        <v>INV</v>
      </c>
      <c r="R52" s="183" t="str">
        <f ca="1">IF($B52="","",OFFSET(List1!AC$11,tisk!$A51,0))</f>
        <v>NE</v>
      </c>
    </row>
    <row r="53" spans="1:18" s="2" customFormat="1" ht="86.4" x14ac:dyDescent="0.3">
      <c r="A53" s="51"/>
      <c r="B53" s="184"/>
      <c r="C53" s="3" t="str">
        <f ca="1">IF(B52="","",CONCATENATE("Okres ",OFFSET(List1!G$11,tisk!A51,0),"
","Právní forma","
",OFFSET(List1!H$11,tisk!A51,0),"
","IČO ",OFFSET(List1!I$11,tisk!A51,0),"
 ","B.Ú. ",OFFSET(List1!J$11,tisk!A51,0)))</f>
        <v>Okres Přerov
Právní forma
Obec, městská část hlavního města Prahy
IČO 00301680
 B.Ú. 94-1013831/0710</v>
      </c>
      <c r="D53" s="5" t="str">
        <f ca="1">IF(B52="","",OFFSET(List1!M$11,tisk!A51,0))</f>
        <v>Vybudování nového chodníku ze zámkové dlažby na místě stávajícího asfaltobetonového a stavební úprava MK 9c - obrusná vrstva ze zámkové dlažby místo nestmeleného kameniva.</v>
      </c>
      <c r="E53" s="185"/>
      <c r="F53" s="47"/>
      <c r="G53" s="183"/>
      <c r="H53" s="186"/>
      <c r="I53" s="184"/>
      <c r="J53" s="184"/>
      <c r="K53" s="184"/>
      <c r="L53" s="184"/>
      <c r="M53" s="183"/>
      <c r="N53" s="183"/>
      <c r="O53" s="183"/>
      <c r="P53" s="183"/>
      <c r="Q53" s="183"/>
      <c r="R53" s="183"/>
    </row>
    <row r="54" spans="1:18" s="2" customFormat="1" ht="43.2" x14ac:dyDescent="0.3">
      <c r="A54" s="51">
        <f>ROW()/3-1</f>
        <v>17</v>
      </c>
      <c r="B54" s="184"/>
      <c r="C54" s="3"/>
      <c r="D54" s="5" t="str">
        <f ca="1">IF(B52="","",CONCATENATE("Dotace bude použita na:",OFFSET(List1!N$11,tisk!A51,0)))</f>
        <v>Dotace bude použita na:Výdaje spojené s realizací chodníku podél sil. I/47 (etapa 7), a stavebních úprav MK 9c.</v>
      </c>
      <c r="E54" s="185"/>
      <c r="F54" s="48" t="str">
        <f ca="1">IF(B52="","",OFFSET(List1!Q$11,tisk!A51,0))</f>
        <v>12/2020</v>
      </c>
      <c r="G54" s="183"/>
      <c r="H54" s="186"/>
      <c r="I54" s="184"/>
      <c r="J54" s="184"/>
      <c r="K54" s="184"/>
      <c r="L54" s="184"/>
      <c r="M54" s="183"/>
      <c r="N54" s="183"/>
      <c r="O54" s="183"/>
      <c r="P54" s="183"/>
      <c r="Q54" s="183"/>
      <c r="R54" s="183"/>
    </row>
    <row r="55" spans="1:18" s="2" customFormat="1" ht="57.6" x14ac:dyDescent="0.3">
      <c r="A55" s="51"/>
      <c r="B55" s="184">
        <v>18</v>
      </c>
      <c r="C55" s="3" t="str">
        <f ca="1">IF(B55="","",CONCATENATE(OFFSET(List1!C$11,tisk!A54,0),"
",OFFSET(List1!D$11,tisk!A54,0),"
",OFFSET(List1!E$11,tisk!A54,0),"
",OFFSET(List1!F$11,tisk!A54,0)))</f>
        <v>Obec Hraničné Petrovice
Hraničné Petrovice 75
Hraničné Petrovice
78306</v>
      </c>
      <c r="D55" s="74" t="str">
        <f ca="1">IF(B55="","",OFFSET(List1!L$11,tisk!A54,0))</f>
        <v>Výstavba příjezdové komunikace ke hřbitovu v Hraničných Petrovicích - I. etapa</v>
      </c>
      <c r="E55" s="185">
        <f ca="1">IF(B55="","",OFFSET(List1!O$11,tisk!A54,0))</f>
        <v>1100000</v>
      </c>
      <c r="F55" s="48" t="str">
        <f ca="1">IF(B55="","",OFFSET(List1!P$11,tisk!A54,0))</f>
        <v>1/2020</v>
      </c>
      <c r="G55" s="183">
        <f ca="1">IF(B55="","",OFFSET(List1!R$11,tisk!A54,0))</f>
        <v>500000</v>
      </c>
      <c r="H55" s="186" t="str">
        <f ca="1">IF(B55="","",OFFSET(List1!S$11,tisk!A54,0))</f>
        <v>31.12.2020</v>
      </c>
      <c r="I55" s="184">
        <f ca="1">IF(B55="","",OFFSET(List1!T$11,tisk!A54,0))</f>
        <v>180</v>
      </c>
      <c r="J55" s="184">
        <f ca="1">IF(B55="","",OFFSET(List1!U$11,tisk!A54,0))</f>
        <v>120</v>
      </c>
      <c r="K55" s="184">
        <f ca="1">IF(B55="","",OFFSET(List1!V$11,tisk!A54,0))</f>
        <v>150</v>
      </c>
      <c r="L55" s="184">
        <f ca="1">IF(B55="","",OFFSET(List1!W$11,tisk!A54,0))</f>
        <v>450</v>
      </c>
      <c r="M55" s="183">
        <f ca="1">IF($B55="","",OFFSET(List1!X$11,tisk!$A54,0))</f>
        <v>500000</v>
      </c>
      <c r="N55" s="183">
        <f ca="1">IF($B55="","",OFFSET(List1!Y$11,tisk!$A54,0))</f>
        <v>0</v>
      </c>
      <c r="O55" s="183">
        <f ca="1">IF($B55="","",OFFSET(List1!Z$11,tisk!$A54,0))</f>
        <v>500000</v>
      </c>
      <c r="P55" s="183">
        <f ca="1">IF($B55="","",OFFSET(List1!AA$11,tisk!$A54,0))</f>
        <v>0</v>
      </c>
      <c r="Q55" s="183" t="str">
        <f ca="1">IF($B55="","",OFFSET(List1!AB$11,tisk!$A54,0))</f>
        <v>INV</v>
      </c>
      <c r="R55" s="183" t="str">
        <f ca="1">IF($B55="","",OFFSET(List1!AC$11,tisk!$A54,0))</f>
        <v>NE</v>
      </c>
    </row>
    <row r="56" spans="1:18" s="2" customFormat="1" ht="86.4" x14ac:dyDescent="0.3">
      <c r="A56" s="51"/>
      <c r="B56" s="184"/>
      <c r="C56" s="3" t="str">
        <f ca="1">IF(B55="","",CONCATENATE("Okres ",OFFSET(List1!G$11,tisk!A54,0),"
","Právní forma","
",OFFSET(List1!H$11,tisk!A54,0),"
","IČO ",OFFSET(List1!I$11,tisk!A54,0),"
 ","B.Ú. ",OFFSET(List1!J$11,tisk!A54,0)))</f>
        <v>Okres Olomouc
Právní forma
Obec, městská část hlavního města Prahy
IČO 00601144
 B.Ú. 25328811/0100</v>
      </c>
      <c r="D56" s="5" t="str">
        <f ca="1">IF(B55="","",OFFSET(List1!M$11,tisk!A54,0))</f>
        <v>Záměrem je vybudování I. etapy příjezdové komunikace ke hřbitovu v obci Hraničné Petrovice, která bude plnohodnotně nahrazovat současnou provizorní cestu.</v>
      </c>
      <c r="E56" s="185"/>
      <c r="F56" s="47"/>
      <c r="G56" s="183"/>
      <c r="H56" s="186"/>
      <c r="I56" s="184"/>
      <c r="J56" s="184"/>
      <c r="K56" s="184"/>
      <c r="L56" s="184"/>
      <c r="M56" s="183"/>
      <c r="N56" s="183"/>
      <c r="O56" s="183"/>
      <c r="P56" s="183"/>
      <c r="Q56" s="183"/>
      <c r="R56" s="183"/>
    </row>
    <row r="57" spans="1:18" s="2" customFormat="1" ht="28.8" x14ac:dyDescent="0.3">
      <c r="A57" s="51">
        <f>ROW()/3-1</f>
        <v>18</v>
      </c>
      <c r="B57" s="184"/>
      <c r="C57" s="3"/>
      <c r="D57" s="5" t="str">
        <f ca="1">IF(B55="","",CONCATENATE("Dotace bude použita na:",OFFSET(List1!N$11,tisk!A54,0)))</f>
        <v>Dotace bude použita na:Výdaje spojené s vybudováním příjezdové komunikace.</v>
      </c>
      <c r="E57" s="185"/>
      <c r="F57" s="48" t="str">
        <f ca="1">IF(B55="","",OFFSET(List1!Q$11,tisk!A54,0))</f>
        <v>12/2020</v>
      </c>
      <c r="G57" s="183"/>
      <c r="H57" s="186"/>
      <c r="I57" s="184"/>
      <c r="J57" s="184"/>
      <c r="K57" s="184"/>
      <c r="L57" s="184"/>
      <c r="M57" s="183"/>
      <c r="N57" s="183"/>
      <c r="O57" s="183"/>
      <c r="P57" s="183"/>
      <c r="Q57" s="183"/>
      <c r="R57" s="183"/>
    </row>
    <row r="58" spans="1:18" s="2" customFormat="1" ht="57.6" x14ac:dyDescent="0.3">
      <c r="A58" s="51"/>
      <c r="B58" s="184">
        <v>19</v>
      </c>
      <c r="C58" s="3" t="str">
        <f ca="1">IF(B58="","",CONCATENATE(OFFSET(List1!C$11,tisk!A57,0),"
",OFFSET(List1!D$11,tisk!A57,0),"
",OFFSET(List1!E$11,tisk!A57,0),"
",OFFSET(List1!F$11,tisk!A57,0)))</f>
        <v>Obec Lazníčky
Lazníčky 35
Lazníčky
75125</v>
      </c>
      <c r="D58" s="74" t="str">
        <f ca="1">IF(B58="","",OFFSET(List1!L$11,tisk!A57,0))</f>
        <v>Rekonstrukce a stavba veřejného osvětlení a rozhlasu Lazníčky</v>
      </c>
      <c r="E58" s="185">
        <f ca="1">IF(B58="","",OFFSET(List1!O$11,tisk!A57,0))</f>
        <v>1951489</v>
      </c>
      <c r="F58" s="48" t="str">
        <f ca="1">IF(B58="","",OFFSET(List1!P$11,tisk!A57,0))</f>
        <v>1/2020</v>
      </c>
      <c r="G58" s="183">
        <f ca="1">IF(B58="","",OFFSET(List1!R$11,tisk!A57,0))</f>
        <v>500000</v>
      </c>
      <c r="H58" s="186" t="str">
        <f ca="1">IF(B58="","",OFFSET(List1!S$11,tisk!A57,0))</f>
        <v>31.12.2020</v>
      </c>
      <c r="I58" s="184">
        <f ca="1">IF(B58="","",OFFSET(List1!T$11,tisk!A57,0))</f>
        <v>150</v>
      </c>
      <c r="J58" s="184">
        <f ca="1">IF(B58="","",OFFSET(List1!U$11,tisk!A57,0))</f>
        <v>200</v>
      </c>
      <c r="K58" s="184">
        <f ca="1">IF(B58="","",OFFSET(List1!V$11,tisk!A57,0))</f>
        <v>100</v>
      </c>
      <c r="L58" s="184">
        <f ca="1">IF(B58="","",OFFSET(List1!W$11,tisk!A57,0))</f>
        <v>450</v>
      </c>
      <c r="M58" s="183">
        <f ca="1">IF($B58="","",OFFSET(List1!X$11,tisk!$A57,0))</f>
        <v>500000</v>
      </c>
      <c r="N58" s="183">
        <f ca="1">IF($B58="","",OFFSET(List1!Y$11,tisk!$A57,0))</f>
        <v>0</v>
      </c>
      <c r="O58" s="183">
        <f ca="1">IF($B58="","",OFFSET(List1!Z$11,tisk!$A57,0))</f>
        <v>500000</v>
      </c>
      <c r="P58" s="183">
        <f ca="1">IF($B58="","",OFFSET(List1!AA$11,tisk!$A57,0))</f>
        <v>0</v>
      </c>
      <c r="Q58" s="183" t="str">
        <f ca="1">IF($B58="","",OFFSET(List1!AB$11,tisk!$A57,0))</f>
        <v>INV</v>
      </c>
      <c r="R58" s="183" t="str">
        <f ca="1">IF($B58="","",OFFSET(List1!AC$11,tisk!$A57,0))</f>
        <v>NE</v>
      </c>
    </row>
    <row r="59" spans="1:18" s="2" customFormat="1" ht="86.4" x14ac:dyDescent="0.3">
      <c r="A59" s="51"/>
      <c r="B59" s="184"/>
      <c r="C59" s="3" t="str">
        <f ca="1">IF(B58="","",CONCATENATE("Okres ",OFFSET(List1!G$11,tisk!A57,0),"
","Právní forma","
",OFFSET(List1!H$11,tisk!A57,0),"
","IČO ",OFFSET(List1!I$11,tisk!A57,0),"
 ","B.Ú. ",OFFSET(List1!J$11,tisk!A57,0)))</f>
        <v>Okres Přerov
Právní forma
Obec, městská část hlavního města Prahy
IČO 00636321
 B.Ú. 3218555379/0800</v>
      </c>
      <c r="D59" s="5" t="str">
        <f ca="1">IF(B58="","",OFFSET(List1!M$11,tisk!A57,0))</f>
        <v>V návaznosti na obnovu sítě nízkého napětí ČEZ  v r. 2020 obec  musí  rekonstruovat VO i rozhlas. Dojde k uložení  VO a MR do země podél výkopů ČEZ bezdrátově a k postavení nových sloupů. V jiných částech obce k výměně starých sloupů ČEZ na nové.</v>
      </c>
      <c r="E59" s="185"/>
      <c r="F59" s="47"/>
      <c r="G59" s="183"/>
      <c r="H59" s="186"/>
      <c r="I59" s="184"/>
      <c r="J59" s="184"/>
      <c r="K59" s="184"/>
      <c r="L59" s="184"/>
      <c r="M59" s="183"/>
      <c r="N59" s="183"/>
      <c r="O59" s="183"/>
      <c r="P59" s="183"/>
      <c r="Q59" s="183"/>
      <c r="R59" s="183"/>
    </row>
    <row r="60" spans="1:18" s="2" customFormat="1" ht="100.8" x14ac:dyDescent="0.3">
      <c r="A60" s="51">
        <f>ROW()/3-1</f>
        <v>19</v>
      </c>
      <c r="B60" s="184"/>
      <c r="C60" s="3"/>
      <c r="D60" s="5" t="str">
        <f ca="1">IF(B58="","",CONCATENATE("Dotace bude použita na:",OFFSET(List1!N$11,tisk!A57,0)))</f>
        <v>Dotace bude použita na:Účelem poskytnutí dotace je částečná úhrada výdajů na rekonstrukci a stavbu veřejného osvětlení a rozhlasu Lazníčky. Jedná se o výměnu kabelů, lamp veřejného osvětlení, amplionů rozhlasu, stavbu nových sloupů, částečnou kabelizaci sítě.</v>
      </c>
      <c r="E60" s="185"/>
      <c r="F60" s="48" t="str">
        <f ca="1">IF(B58="","",OFFSET(List1!Q$11,tisk!A57,0))</f>
        <v>12/2020</v>
      </c>
      <c r="G60" s="183"/>
      <c r="H60" s="186"/>
      <c r="I60" s="184"/>
      <c r="J60" s="184"/>
      <c r="K60" s="184"/>
      <c r="L60" s="184"/>
      <c r="M60" s="183"/>
      <c r="N60" s="183"/>
      <c r="O60" s="183"/>
      <c r="P60" s="183"/>
      <c r="Q60" s="183"/>
      <c r="R60" s="183"/>
    </row>
    <row r="61" spans="1:18" s="2" customFormat="1" ht="57.6" x14ac:dyDescent="0.3">
      <c r="A61" s="51"/>
      <c r="B61" s="184">
        <v>20</v>
      </c>
      <c r="C61" s="3" t="str">
        <f ca="1">IF(B61="","",CONCATENATE(OFFSET(List1!C$11,tisk!A60,0),"
",OFFSET(List1!D$11,tisk!A60,0),"
",OFFSET(List1!E$11,tisk!A60,0),"
",OFFSET(List1!F$11,tisk!A60,0)))</f>
        <v>Obec Police
Police 5
Úsov
789 73</v>
      </c>
      <c r="D61" s="74" t="str">
        <f ca="1">IF(B61="","",OFFSET(List1!L$11,tisk!A60,0))</f>
        <v>Výstavba komunikace při zasíťování obecních parcel v Polici</v>
      </c>
      <c r="E61" s="185">
        <f ca="1">IF(B61="","",OFFSET(List1!O$11,tisk!A60,0))</f>
        <v>6625657.5</v>
      </c>
      <c r="F61" s="48" t="str">
        <f ca="1">IF(B61="","",OFFSET(List1!P$11,tisk!A60,0))</f>
        <v>1/2020</v>
      </c>
      <c r="G61" s="183">
        <f ca="1">IF(B61="","",OFFSET(List1!R$11,tisk!A60,0))</f>
        <v>500000</v>
      </c>
      <c r="H61" s="186" t="str">
        <f ca="1">IF(B61="","",OFFSET(List1!S$11,tisk!A60,0))</f>
        <v>31.12.2020</v>
      </c>
      <c r="I61" s="184">
        <f ca="1">IF(B61="","",OFFSET(List1!T$11,tisk!A60,0))</f>
        <v>180</v>
      </c>
      <c r="J61" s="184">
        <f ca="1">IF(B61="","",OFFSET(List1!U$11,tisk!A60,0))</f>
        <v>170</v>
      </c>
      <c r="K61" s="184">
        <f ca="1">IF(B61="","",OFFSET(List1!V$11,tisk!A60,0))</f>
        <v>100</v>
      </c>
      <c r="L61" s="184">
        <f ca="1">IF(B61="","",OFFSET(List1!W$11,tisk!A60,0))</f>
        <v>450</v>
      </c>
      <c r="M61" s="183">
        <f ca="1">IF($B61="","",OFFSET(List1!X$11,tisk!$A60,0))</f>
        <v>500000</v>
      </c>
      <c r="N61" s="183">
        <f ca="1">IF($B61="","",OFFSET(List1!Y$11,tisk!$A60,0))</f>
        <v>0</v>
      </c>
      <c r="O61" s="183">
        <f ca="1">IF($B61="","",OFFSET(List1!Z$11,tisk!$A60,0))</f>
        <v>500000</v>
      </c>
      <c r="P61" s="183">
        <f ca="1">IF($B61="","",OFFSET(List1!AA$11,tisk!$A60,0))</f>
        <v>0</v>
      </c>
      <c r="Q61" s="183" t="str">
        <f ca="1">IF($B61="","",OFFSET(List1!AB$11,tisk!$A60,0))</f>
        <v>INV</v>
      </c>
      <c r="R61" s="183" t="str">
        <f ca="1">IF($B61="","",OFFSET(List1!AC$11,tisk!$A60,0))</f>
        <v>NE</v>
      </c>
    </row>
    <row r="62" spans="1:18" s="2" customFormat="1" ht="86.4" x14ac:dyDescent="0.3">
      <c r="A62" s="51"/>
      <c r="B62" s="184"/>
      <c r="C62" s="3" t="str">
        <f ca="1">IF(B61="","",CONCATENATE("Okres ",OFFSET(List1!G$11,tisk!A60,0),"
","Právní forma","
",OFFSET(List1!H$11,tisk!A60,0),"
","IČO ",OFFSET(List1!I$11,tisk!A60,0),"
 ","B.Ú. ",OFFSET(List1!J$11,tisk!A60,0)))</f>
        <v>Okres Šumperk
Právní forma
Obec, městská část hlavního města Prahy
IČO 00635880
 B.Ú. 1809453359/0800</v>
      </c>
      <c r="D62" s="5" t="str">
        <f ca="1">IF(B61="","",OFFSET(List1!M$11,tisk!A60,0))</f>
        <v>V rámci zasíťování obecních parcel bude vybudována komunikace pro zpřístupnění 25 parcel pro výstavbu nových rodinných domů. Nová komunikace bude mít 2 235 m2 asfaltové plochy.</v>
      </c>
      <c r="E62" s="185"/>
      <c r="F62" s="47"/>
      <c r="G62" s="183"/>
      <c r="H62" s="186"/>
      <c r="I62" s="184"/>
      <c r="J62" s="184"/>
      <c r="K62" s="184"/>
      <c r="L62" s="184"/>
      <c r="M62" s="183"/>
      <c r="N62" s="183"/>
      <c r="O62" s="183"/>
      <c r="P62" s="183"/>
      <c r="Q62" s="183"/>
      <c r="R62" s="183"/>
    </row>
    <row r="63" spans="1:18" s="2" customFormat="1" ht="72" x14ac:dyDescent="0.3">
      <c r="A63" s="51">
        <f>ROW()/3-1</f>
        <v>20</v>
      </c>
      <c r="B63" s="184"/>
      <c r="C63" s="3"/>
      <c r="D63" s="5" t="str">
        <f ca="1">IF(B61="","",CONCATENATE("Dotace bude použita na:",OFFSET(List1!N$11,tisk!A60,0)))</f>
        <v>Dotace bude použita na:Z investiční dotace bude hrazena výstavba místní komunikace pro zpřístupnění 25 stavebních parcel. Celkem bude vybudováno 2 235 m2 asfaltové plochy.</v>
      </c>
      <c r="E63" s="185"/>
      <c r="F63" s="48" t="str">
        <f ca="1">IF(B61="","",OFFSET(List1!Q$11,tisk!A60,0))</f>
        <v>12/2020</v>
      </c>
      <c r="G63" s="183"/>
      <c r="H63" s="186"/>
      <c r="I63" s="184"/>
      <c r="J63" s="184"/>
      <c r="K63" s="184"/>
      <c r="L63" s="184"/>
      <c r="M63" s="183"/>
      <c r="N63" s="183"/>
      <c r="O63" s="183"/>
      <c r="P63" s="183"/>
      <c r="Q63" s="183"/>
      <c r="R63" s="183"/>
    </row>
    <row r="64" spans="1:18" s="2" customFormat="1" ht="57.6" x14ac:dyDescent="0.3">
      <c r="A64" s="51"/>
      <c r="B64" s="184">
        <v>21</v>
      </c>
      <c r="C64" s="3" t="str">
        <f ca="1">IF(B64="","",CONCATENATE(OFFSET(List1!C$11,tisk!A63,0),"
",OFFSET(List1!D$11,tisk!A63,0),"
",OFFSET(List1!E$11,tisk!A63,0),"
",OFFSET(List1!F$11,tisk!A63,0)))</f>
        <v>Obec Kamenná
Kamenná 2
Kamenná
78974</v>
      </c>
      <c r="D64" s="74" t="str">
        <f ca="1">IF(B64="","",OFFSET(List1!L$11,tisk!A63,0))</f>
        <v>Oprava místních komunikací Kamenná 2020</v>
      </c>
      <c r="E64" s="185">
        <f ca="1">IF(B64="","",OFFSET(List1!O$11,tisk!A63,0))</f>
        <v>1603180</v>
      </c>
      <c r="F64" s="48" t="str">
        <f ca="1">IF(B64="","",OFFSET(List1!P$11,tisk!A63,0))</f>
        <v>1/2020</v>
      </c>
      <c r="G64" s="183">
        <f ca="1">IF(B64="","",OFFSET(List1!R$11,tisk!A63,0))</f>
        <v>500000</v>
      </c>
      <c r="H64" s="186" t="str">
        <f ca="1">IF(B64="","",OFFSET(List1!S$11,tisk!A63,0))</f>
        <v>31.12.2020</v>
      </c>
      <c r="I64" s="184">
        <f ca="1">IF(B64="","",OFFSET(List1!T$11,tisk!A63,0))</f>
        <v>160</v>
      </c>
      <c r="J64" s="184">
        <f ca="1">IF(B64="","",OFFSET(List1!U$11,tisk!A63,0))</f>
        <v>140</v>
      </c>
      <c r="K64" s="184">
        <f ca="1">IF(B64="","",OFFSET(List1!V$11,tisk!A63,0))</f>
        <v>150</v>
      </c>
      <c r="L64" s="184">
        <f ca="1">IF(B64="","",OFFSET(List1!W$11,tisk!A63,0))</f>
        <v>450</v>
      </c>
      <c r="M64" s="183">
        <f ca="1">IF($B64="","",OFFSET(List1!X$11,tisk!$A63,0))</f>
        <v>500000</v>
      </c>
      <c r="N64" s="183">
        <f ca="1">IF($B64="","",OFFSET(List1!Y$11,tisk!$A63,0))</f>
        <v>0</v>
      </c>
      <c r="O64" s="183">
        <f ca="1">IF($B64="","",OFFSET(List1!Z$11,tisk!$A63,0))</f>
        <v>500000</v>
      </c>
      <c r="P64" s="183">
        <f ca="1">IF($B64="","",OFFSET(List1!AA$11,tisk!$A63,0))</f>
        <v>0</v>
      </c>
      <c r="Q64" s="183" t="str">
        <f ca="1">IF($B64="","",OFFSET(List1!AB$11,tisk!$A63,0))</f>
        <v>NEINV</v>
      </c>
      <c r="R64" s="183" t="str">
        <f ca="1">IF($B64="","",OFFSET(List1!AC$11,tisk!$A63,0))</f>
        <v>NE</v>
      </c>
    </row>
    <row r="65" spans="1:18" s="2" customFormat="1" ht="86.4" x14ac:dyDescent="0.3">
      <c r="A65" s="51"/>
      <c r="B65" s="184"/>
      <c r="C65" s="3" t="str">
        <f ca="1">IF(B64="","",CONCATENATE("Okres ",OFFSET(List1!G$11,tisk!A63,0),"
","Právní forma","
",OFFSET(List1!H$11,tisk!A63,0),"
","IČO ",OFFSET(List1!I$11,tisk!A63,0),"
 ","B.Ú. ",OFFSET(List1!J$11,tisk!A63,0)))</f>
        <v>Okres Šumperk
Právní forma
Obec, městská část hlavního města Prahy
IČO 00302759
 B.Ú. 4828841/0100</v>
      </c>
      <c r="D65" s="5" t="str">
        <f ca="1">IF(B64="","",OFFSET(List1!M$11,tisk!A63,0))</f>
        <v>V roce 2019 začal budovat Svazek obcí Bradlo kanalizaci a ČOV. Svazek vznikl spojením obcí Kamenná a Rohle. V současné době už byl  položen hlavní řád a obec Kamenná by chtěla získat dotaci na opravu alespoň části místních komunikací.</v>
      </c>
      <c r="E65" s="185"/>
      <c r="F65" s="47"/>
      <c r="G65" s="183"/>
      <c r="H65" s="186"/>
      <c r="I65" s="184"/>
      <c r="J65" s="184"/>
      <c r="K65" s="184"/>
      <c r="L65" s="184"/>
      <c r="M65" s="183"/>
      <c r="N65" s="183"/>
      <c r="O65" s="183"/>
      <c r="P65" s="183"/>
      <c r="Q65" s="183"/>
      <c r="R65" s="183"/>
    </row>
    <row r="66" spans="1:18" s="2" customFormat="1" ht="28.8" x14ac:dyDescent="0.3">
      <c r="A66" s="51">
        <f>ROW()/3-1</f>
        <v>21</v>
      </c>
      <c r="B66" s="184"/>
      <c r="C66" s="3"/>
      <c r="D66" s="5" t="str">
        <f ca="1">IF(B64="","",CONCATENATE("Dotace bude použita na:",OFFSET(List1!N$11,tisk!A63,0)))</f>
        <v>Dotace bude použita na:Oprava místních komunikací.</v>
      </c>
      <c r="E66" s="185"/>
      <c r="F66" s="48" t="str">
        <f ca="1">IF(B64="","",OFFSET(List1!Q$11,tisk!A63,0))</f>
        <v>12/2020</v>
      </c>
      <c r="G66" s="183"/>
      <c r="H66" s="186"/>
      <c r="I66" s="184"/>
      <c r="J66" s="184"/>
      <c r="K66" s="184"/>
      <c r="L66" s="184"/>
      <c r="M66" s="183"/>
      <c r="N66" s="183"/>
      <c r="O66" s="183"/>
      <c r="P66" s="183"/>
      <c r="Q66" s="183"/>
      <c r="R66" s="183"/>
    </row>
    <row r="67" spans="1:18" s="2" customFormat="1" ht="57.6" x14ac:dyDescent="0.3">
      <c r="A67" s="51"/>
      <c r="B67" s="184">
        <v>22</v>
      </c>
      <c r="C67" s="3" t="str">
        <f ca="1">IF(B67="","",CONCATENATE(OFFSET(List1!C$11,tisk!A66,0),"
",OFFSET(List1!D$11,tisk!A66,0),"
",OFFSET(List1!E$11,tisk!A66,0),"
",OFFSET(List1!F$11,tisk!A66,0)))</f>
        <v>Obec Dolní Těšice
Dolní Těšice 11
Dolní Těšice
75353</v>
      </c>
      <c r="D67" s="74" t="str">
        <f ca="1">IF(B67="","",OFFSET(List1!L$11,tisk!A66,0))</f>
        <v>Oprava místní komunikace "U letiště"</v>
      </c>
      <c r="E67" s="185">
        <f ca="1">IF(B67="","",OFFSET(List1!O$11,tisk!A66,0))</f>
        <v>1777000</v>
      </c>
      <c r="F67" s="48" t="str">
        <f ca="1">IF(B67="","",OFFSET(List1!P$11,tisk!A66,0))</f>
        <v>1/2020</v>
      </c>
      <c r="G67" s="183">
        <f ca="1">IF(B67="","",OFFSET(List1!R$11,tisk!A66,0))</f>
        <v>500000</v>
      </c>
      <c r="H67" s="186" t="str">
        <f ca="1">IF(B67="","",OFFSET(List1!S$11,tisk!A66,0))</f>
        <v>31.12.2020</v>
      </c>
      <c r="I67" s="184">
        <f ca="1">IF(B67="","",OFFSET(List1!T$11,tisk!A66,0))</f>
        <v>200</v>
      </c>
      <c r="J67" s="184">
        <f ca="1">IF(B67="","",OFFSET(List1!U$11,tisk!A66,0))</f>
        <v>140</v>
      </c>
      <c r="K67" s="184">
        <f ca="1">IF(B67="","",OFFSET(List1!V$11,tisk!A66,0))</f>
        <v>100</v>
      </c>
      <c r="L67" s="184">
        <f ca="1">IF(B67="","",OFFSET(List1!W$11,tisk!A66,0))</f>
        <v>440</v>
      </c>
      <c r="M67" s="183">
        <f ca="1">IF($B67="","",OFFSET(List1!X$11,tisk!$A66,0))</f>
        <v>500000</v>
      </c>
      <c r="N67" s="183">
        <f ca="1">IF($B67="","",OFFSET(List1!Y$11,tisk!$A66,0))</f>
        <v>0</v>
      </c>
      <c r="O67" s="183">
        <f ca="1">IF($B67="","",OFFSET(List1!Z$11,tisk!$A66,0))</f>
        <v>500000</v>
      </c>
      <c r="P67" s="183">
        <f ca="1">IF($B67="","",OFFSET(List1!AA$11,tisk!$A66,0))</f>
        <v>0</v>
      </c>
      <c r="Q67" s="183" t="str">
        <f ca="1">IF($B67="","",OFFSET(List1!AB$11,tisk!$A66,0))</f>
        <v>NEINV</v>
      </c>
      <c r="R67" s="183" t="str">
        <f ca="1">IF($B67="","",OFFSET(List1!AC$11,tisk!$A66,0))</f>
        <v>NE</v>
      </c>
    </row>
    <row r="68" spans="1:18" s="2" customFormat="1" ht="86.4" x14ac:dyDescent="0.3">
      <c r="A68" s="51"/>
      <c r="B68" s="184"/>
      <c r="C68" s="3" t="str">
        <f ca="1">IF(B67="","",CONCATENATE("Okres ",OFFSET(List1!G$11,tisk!A66,0),"
","Právní forma","
",OFFSET(List1!H$11,tisk!A66,0),"
","IČO ",OFFSET(List1!I$11,tisk!A66,0),"
 ","B.Ú. ",OFFSET(List1!J$11,tisk!A66,0)))</f>
        <v>Okres Přerov
Právní forma
Obec, městská část hlavního města Prahy
IČO 00636215
 B.Ú. 21524831/0100</v>
      </c>
      <c r="D68" s="5" t="str">
        <f ca="1">IF(B67="","",OFFSET(List1!M$11,tisk!A66,0))</f>
        <v>Předmětem akce je plošná oprava místní komunikace MK1C kolem "letiště".  V daném místě dojde k opravě povrchu stávající komunikace pro zajištění lepší sjízdnosti,  zvýšení bezpečnosti,  snížení hlučnosti provozu a zlepšení odvodnění.</v>
      </c>
      <c r="E68" s="185"/>
      <c r="F68" s="47"/>
      <c r="G68" s="183"/>
      <c r="H68" s="186"/>
      <c r="I68" s="184"/>
      <c r="J68" s="184"/>
      <c r="K68" s="184"/>
      <c r="L68" s="184"/>
      <c r="M68" s="183"/>
      <c r="N68" s="183"/>
      <c r="O68" s="183"/>
      <c r="P68" s="183"/>
      <c r="Q68" s="183"/>
      <c r="R68" s="183"/>
    </row>
    <row r="69" spans="1:18" s="2" customFormat="1" ht="28.8" x14ac:dyDescent="0.3">
      <c r="A69" s="51">
        <f>ROW()/3-1</f>
        <v>22</v>
      </c>
      <c r="B69" s="184"/>
      <c r="C69" s="3"/>
      <c r="D69" s="5" t="str">
        <f ca="1">IF(B67="","",CONCATENATE("Dotace bude použita na:",OFFSET(List1!N$11,tisk!A66,0)))</f>
        <v>Dotace bude použita na:Oprava místní komunikace.</v>
      </c>
      <c r="E69" s="185"/>
      <c r="F69" s="48" t="str">
        <f ca="1">IF(B67="","",OFFSET(List1!Q$11,tisk!A66,0))</f>
        <v>12/2020</v>
      </c>
      <c r="G69" s="183"/>
      <c r="H69" s="186"/>
      <c r="I69" s="184"/>
      <c r="J69" s="184"/>
      <c r="K69" s="184"/>
      <c r="L69" s="184"/>
      <c r="M69" s="183"/>
      <c r="N69" s="183"/>
      <c r="O69" s="183"/>
      <c r="P69" s="183"/>
      <c r="Q69" s="183"/>
      <c r="R69" s="183"/>
    </row>
    <row r="70" spans="1:18" s="2" customFormat="1" ht="57.6" x14ac:dyDescent="0.3">
      <c r="A70" s="51"/>
      <c r="B70" s="184">
        <v>23</v>
      </c>
      <c r="C70" s="3" t="str">
        <f ca="1">IF(B70="","",CONCATENATE(OFFSET(List1!C$11,tisk!A69,0),"
",OFFSET(List1!D$11,tisk!A69,0),"
",OFFSET(List1!E$11,tisk!A69,0),"
",OFFSET(List1!F$11,tisk!A69,0)))</f>
        <v>Obec Vitčice
Vitčice 31
Vitčice
79827</v>
      </c>
      <c r="D70" s="74" t="str">
        <f ca="1">IF(B70="","",OFFSET(List1!L$11,tisk!A69,0))</f>
        <v>Oprava fasády na obecních budovách ve Vitčicích</v>
      </c>
      <c r="E70" s="185">
        <f ca="1">IF(B70="","",OFFSET(List1!O$11,tisk!A69,0))</f>
        <v>1000000</v>
      </c>
      <c r="F70" s="48" t="str">
        <f ca="1">IF(B70="","",OFFSET(List1!P$11,tisk!A69,0))</f>
        <v>1/2020</v>
      </c>
      <c r="G70" s="183">
        <f ca="1">IF(B70="","",OFFSET(List1!R$11,tisk!A69,0))</f>
        <v>500000</v>
      </c>
      <c r="H70" s="186" t="str">
        <f ca="1">IF(B70="","",OFFSET(List1!S$11,tisk!A69,0))</f>
        <v>31.12.2020</v>
      </c>
      <c r="I70" s="184">
        <f ca="1">IF(B70="","",OFFSET(List1!T$11,tisk!A69,0))</f>
        <v>130</v>
      </c>
      <c r="J70" s="184">
        <f ca="1">IF(B70="","",OFFSET(List1!U$11,tisk!A69,0))</f>
        <v>160</v>
      </c>
      <c r="K70" s="184">
        <f ca="1">IF(B70="","",OFFSET(List1!V$11,tisk!A69,0))</f>
        <v>150</v>
      </c>
      <c r="L70" s="184">
        <f ca="1">IF(B70="","",OFFSET(List1!W$11,tisk!A69,0))</f>
        <v>440</v>
      </c>
      <c r="M70" s="183">
        <f ca="1">IF($B70="","",OFFSET(List1!X$11,tisk!$A69,0))</f>
        <v>500000</v>
      </c>
      <c r="N70" s="183">
        <f ca="1">IF($B70="","",OFFSET(List1!Y$11,tisk!$A69,0))</f>
        <v>0</v>
      </c>
      <c r="O70" s="183">
        <f ca="1">IF($B70="","",OFFSET(List1!Z$11,tisk!$A69,0))</f>
        <v>500000</v>
      </c>
      <c r="P70" s="183">
        <f ca="1">IF($B70="","",OFFSET(List1!AA$11,tisk!$A69,0))</f>
        <v>0</v>
      </c>
      <c r="Q70" s="183" t="str">
        <f ca="1">IF($B70="","",OFFSET(List1!AB$11,tisk!$A69,0))</f>
        <v>INV/NEINV</v>
      </c>
      <c r="R70" s="183" t="str">
        <f ca="1">IF($B70="","",OFFSET(List1!AC$11,tisk!$A69,0))</f>
        <v>NE</v>
      </c>
    </row>
    <row r="71" spans="1:18" s="2" customFormat="1" ht="86.4" x14ac:dyDescent="0.3">
      <c r="A71" s="51"/>
      <c r="B71" s="184"/>
      <c r="C71" s="3" t="str">
        <f ca="1">IF(B70="","",CONCATENATE("Okres ",OFFSET(List1!G$11,tisk!A69,0),"
","Právní forma","
",OFFSET(List1!H$11,tisk!A69,0),"
","IČO ",OFFSET(List1!I$11,tisk!A69,0),"
 ","B.Ú. ",OFFSET(List1!J$11,tisk!A69,0)))</f>
        <v>Okres Prostějov
Právní forma
Obec, městská část hlavního města Prahy
IČO 00600091
 B.Ú. 21325701/0100</v>
      </c>
      <c r="D71" s="5" t="str">
        <f ca="1">IF(B70="","",OFFSET(List1!M$11,tisk!A69,0))</f>
        <v>Tento projekt řeší opravu fasád a jejich okolí na již zrekonstruovaných obecních budovách a částečné zateplení.</v>
      </c>
      <c r="E71" s="185"/>
      <c r="F71" s="47"/>
      <c r="G71" s="183"/>
      <c r="H71" s="186"/>
      <c r="I71" s="184"/>
      <c r="J71" s="184"/>
      <c r="K71" s="184"/>
      <c r="L71" s="184"/>
      <c r="M71" s="183"/>
      <c r="N71" s="183"/>
      <c r="O71" s="183"/>
      <c r="P71" s="183"/>
      <c r="Q71" s="183"/>
      <c r="R71" s="183"/>
    </row>
    <row r="72" spans="1:18" s="2" customFormat="1" ht="129.6" x14ac:dyDescent="0.3">
      <c r="A72" s="51">
        <f>ROW()/3-1</f>
        <v>23</v>
      </c>
      <c r="B72" s="184"/>
      <c r="C72" s="3"/>
      <c r="D72" s="5" t="str">
        <f ca="1">IF(B70="","",CONCATENATE("Dotace bude použita na:",OFFSET(List1!N$11,tisk!A69,0)))</f>
        <v>Dotace bude použita na:Nová stříška nad vstupem do budovy, sokl, zateplení stropu a stěn nové přístavby z roku 1989  - víceúčelová budova č. p. 24. Oprava fasád; oprava soklu s hydroizolací a drenáží; oprava okapových chodníků; oprava vstupních schodů č.p.24; oprava chodníku č.p. 52; výměna vstupních dveří č.p. 52; bourání komínu č.p. 24.</v>
      </c>
      <c r="E72" s="185"/>
      <c r="F72" s="48" t="str">
        <f ca="1">IF(B70="","",OFFSET(List1!Q$11,tisk!A69,0))</f>
        <v>12/2020</v>
      </c>
      <c r="G72" s="183"/>
      <c r="H72" s="186"/>
      <c r="I72" s="184"/>
      <c r="J72" s="184"/>
      <c r="K72" s="184"/>
      <c r="L72" s="184"/>
      <c r="M72" s="183"/>
      <c r="N72" s="183"/>
      <c r="O72" s="183"/>
      <c r="P72" s="183"/>
      <c r="Q72" s="183"/>
      <c r="R72" s="183"/>
    </row>
    <row r="73" spans="1:18" s="2" customFormat="1" ht="57.6" x14ac:dyDescent="0.3">
      <c r="A73" s="51"/>
      <c r="B73" s="184">
        <v>24</v>
      </c>
      <c r="C73" s="3" t="str">
        <f ca="1">IF(B73="","",CONCATENATE(OFFSET(List1!C$11,tisk!A72,0),"
",OFFSET(List1!D$11,tisk!A72,0),"
",OFFSET(List1!E$11,tisk!A72,0),"
",OFFSET(List1!F$11,tisk!A72,0)))</f>
        <v>Obec Rejchartice
Rejchartice 47
Rejchartice
78701</v>
      </c>
      <c r="D73" s="74" t="str">
        <f ca="1">IF(B73="","",OFFSET(List1!L$11,tisk!A72,0))</f>
        <v>Oprava mostu přes Rejchartický potok</v>
      </c>
      <c r="E73" s="185">
        <f ca="1">IF(B73="","",OFFSET(List1!O$11,tisk!A72,0))</f>
        <v>1224759</v>
      </c>
      <c r="F73" s="48" t="str">
        <f ca="1">IF(B73="","",OFFSET(List1!P$11,tisk!A72,0))</f>
        <v>6/2020</v>
      </c>
      <c r="G73" s="183">
        <f ca="1">IF(B73="","",OFFSET(List1!R$11,tisk!A72,0))</f>
        <v>500000</v>
      </c>
      <c r="H73" s="186" t="str">
        <f ca="1">IF(B73="","",OFFSET(List1!S$11,tisk!A72,0))</f>
        <v>31.12.2020</v>
      </c>
      <c r="I73" s="184">
        <f ca="1">IF(B73="","",OFFSET(List1!T$11,tisk!A72,0))</f>
        <v>200</v>
      </c>
      <c r="J73" s="184">
        <f ca="1">IF(B73="","",OFFSET(List1!U$11,tisk!A72,0))</f>
        <v>140</v>
      </c>
      <c r="K73" s="184">
        <f ca="1">IF(B73="","",OFFSET(List1!V$11,tisk!A72,0))</f>
        <v>100</v>
      </c>
      <c r="L73" s="184">
        <f ca="1">IF(B73="","",OFFSET(List1!W$11,tisk!A72,0))</f>
        <v>440</v>
      </c>
      <c r="M73" s="183">
        <f ca="1">IF($B73="","",OFFSET(List1!X$11,tisk!$A72,0))</f>
        <v>500000</v>
      </c>
      <c r="N73" s="183">
        <f ca="1">IF($B73="","",OFFSET(List1!Y$11,tisk!$A72,0))</f>
        <v>0</v>
      </c>
      <c r="O73" s="183">
        <f ca="1">IF($B73="","",OFFSET(List1!Z$11,tisk!$A72,0))</f>
        <v>500000</v>
      </c>
      <c r="P73" s="183">
        <f ca="1">IF($B73="","",OFFSET(List1!AA$11,tisk!$A72,0))</f>
        <v>0</v>
      </c>
      <c r="Q73" s="183" t="str">
        <f ca="1">IF($B73="","",OFFSET(List1!AB$11,tisk!$A72,0))</f>
        <v>INV</v>
      </c>
      <c r="R73" s="183" t="str">
        <f ca="1">IF($B73="","",OFFSET(List1!AC$11,tisk!$A72,0))</f>
        <v>NE</v>
      </c>
    </row>
    <row r="74" spans="1:18" s="2" customFormat="1" ht="86.4" x14ac:dyDescent="0.3">
      <c r="A74" s="51"/>
      <c r="B74" s="184"/>
      <c r="C74" s="3" t="str">
        <f ca="1">IF(B73="","",CONCATENATE("Okres ",OFFSET(List1!G$11,tisk!A72,0),"
","Právní forma","
",OFFSET(List1!H$11,tisk!A72,0),"
","IČO ",OFFSET(List1!I$11,tisk!A72,0),"
 ","B.Ú. ",OFFSET(List1!J$11,tisk!A72,0)))</f>
        <v>Okres Šumperk
Právní forma
Obec, městská část hlavního města Prahy
IČO 00635910
 B.Ú. 94-3518841/0710</v>
      </c>
      <c r="D74" s="5" t="str">
        <f ca="1">IF(B73="","",OFFSET(List1!M$11,tisk!A72,0))</f>
        <v>V rámci akce bude provedena oprava mostu přes Rejchartický potok, jež je jedinou přístupovou cestou k obecnímu bytovému domu a dalším 5 RD. Z důvodů havarijního stavu je nyní pro vozidla nad 1,5 t neprůjezdný.</v>
      </c>
      <c r="E74" s="185"/>
      <c r="F74" s="47"/>
      <c r="G74" s="183"/>
      <c r="H74" s="186"/>
      <c r="I74" s="184"/>
      <c r="J74" s="184"/>
      <c r="K74" s="184"/>
      <c r="L74" s="184"/>
      <c r="M74" s="183"/>
      <c r="N74" s="183"/>
      <c r="O74" s="183"/>
      <c r="P74" s="183"/>
      <c r="Q74" s="183"/>
      <c r="R74" s="183"/>
    </row>
    <row r="75" spans="1:18" s="2" customFormat="1" ht="57.6" x14ac:dyDescent="0.3">
      <c r="A75" s="51">
        <f>ROW()/3-1</f>
        <v>24</v>
      </c>
      <c r="B75" s="184"/>
      <c r="C75" s="3"/>
      <c r="D75" s="5" t="str">
        <f ca="1">IF(B73="","",CONCATENATE("Dotace bude použita na:",OFFSET(List1!N$11,tisk!A72,0)))</f>
        <v>Dotace bude použita na:Náklady stavebních prací opravy mostu včetně souvisejících prací (přechodné DZ, provizorní přejezd potoka).</v>
      </c>
      <c r="E75" s="185"/>
      <c r="F75" s="48" t="str">
        <f ca="1">IF(B73="","",OFFSET(List1!Q$11,tisk!A72,0))</f>
        <v>9/2020</v>
      </c>
      <c r="G75" s="183"/>
      <c r="H75" s="186"/>
      <c r="I75" s="184"/>
      <c r="J75" s="184"/>
      <c r="K75" s="184"/>
      <c r="L75" s="184"/>
      <c r="M75" s="183"/>
      <c r="N75" s="183"/>
      <c r="O75" s="183"/>
      <c r="P75" s="183"/>
      <c r="Q75" s="183"/>
      <c r="R75" s="183"/>
    </row>
    <row r="76" spans="1:18" s="2" customFormat="1" ht="72" x14ac:dyDescent="0.3">
      <c r="A76" s="51"/>
      <c r="B76" s="184">
        <v>25</v>
      </c>
      <c r="C76" s="3" t="str">
        <f ca="1">IF(B76="","",CONCATENATE(OFFSET(List1!C$11,tisk!A75,0),"
",OFFSET(List1!D$11,tisk!A75,0),"
",OFFSET(List1!E$11,tisk!A75,0),"
",OFFSET(List1!F$11,tisk!A75,0)))</f>
        <v>Obec Pavlovice u Kojetína
Pavlovice u Kojetína 55
Pavlovice u Kojetína
79830</v>
      </c>
      <c r="D76" s="74" t="str">
        <f ca="1">IF(B76="","",OFFSET(List1!L$11,tisk!A75,0))</f>
        <v>Podpora rekonstrukce budovy č.p. 107 na obecní byty</v>
      </c>
      <c r="E76" s="185">
        <f ca="1">IF(B76="","",OFFSET(List1!O$11,tisk!A75,0))</f>
        <v>1050000</v>
      </c>
      <c r="F76" s="48" t="str">
        <f ca="1">IF(B76="","",OFFSET(List1!P$11,tisk!A75,0))</f>
        <v>1/2020</v>
      </c>
      <c r="G76" s="183">
        <f ca="1">IF(B76="","",OFFSET(List1!R$11,tisk!A75,0))</f>
        <v>500000</v>
      </c>
      <c r="H76" s="186" t="str">
        <f ca="1">IF(B76="","",OFFSET(List1!S$11,tisk!A75,0))</f>
        <v>31.12.2020</v>
      </c>
      <c r="I76" s="184">
        <f ca="1">IF(B76="","",OFFSET(List1!T$11,tisk!A75,0))</f>
        <v>180</v>
      </c>
      <c r="J76" s="184">
        <f ca="1">IF(B76="","",OFFSET(List1!U$11,tisk!A75,0))</f>
        <v>160</v>
      </c>
      <c r="K76" s="184">
        <f ca="1">IF(B76="","",OFFSET(List1!V$11,tisk!A75,0))</f>
        <v>100</v>
      </c>
      <c r="L76" s="184">
        <f ca="1">IF(B76="","",OFFSET(List1!W$11,tisk!A75,0))</f>
        <v>440</v>
      </c>
      <c r="M76" s="183">
        <f ca="1">IF($B76="","",OFFSET(List1!X$11,tisk!$A75,0))</f>
        <v>500000</v>
      </c>
      <c r="N76" s="183">
        <f ca="1">IF($B76="","",OFFSET(List1!Y$11,tisk!$A75,0))</f>
        <v>0</v>
      </c>
      <c r="O76" s="183">
        <f ca="1">IF($B76="","",OFFSET(List1!Z$11,tisk!$A75,0))</f>
        <v>500000</v>
      </c>
      <c r="P76" s="183">
        <f ca="1">IF($B76="","",OFFSET(List1!AA$11,tisk!$A75,0))</f>
        <v>0</v>
      </c>
      <c r="Q76" s="183" t="str">
        <f ca="1">IF($B76="","",OFFSET(List1!AB$11,tisk!$A75,0))</f>
        <v>INV</v>
      </c>
      <c r="R76" s="183" t="str">
        <f ca="1">IF($B76="","",OFFSET(List1!AC$11,tisk!$A75,0))</f>
        <v>ANO</v>
      </c>
    </row>
    <row r="77" spans="1:18" s="2" customFormat="1" ht="86.4" x14ac:dyDescent="0.3">
      <c r="A77" s="51"/>
      <c r="B77" s="184"/>
      <c r="C77" s="3" t="str">
        <f ca="1">IF(B76="","",CONCATENATE("Okres ",OFFSET(List1!G$11,tisk!A75,0),"
","Právní forma","
",OFFSET(List1!H$11,tisk!A75,0),"
","IČO ",OFFSET(List1!I$11,tisk!A75,0),"
 ","B.Ú. ",OFFSET(List1!J$11,tisk!A75,0)))</f>
        <v>Okres Prostějov
Právní forma
Obec, městská část hlavního města Prahy
IČO 70891532
 B.Ú. 94-5712701/0710</v>
      </c>
      <c r="D77" s="5" t="str">
        <f ca="1">IF(B76="","",OFFSET(List1!M$11,tisk!A75,0))</f>
        <v>Záměrem obce je rekonstrukce dlouhodobě nevyužité budovy ve vlastnictví obce na obecní byty - nájemní bydlení v Pavlovicích u Kojetína zcela chybí a jeho absence přispívá vylidňování obce.</v>
      </c>
      <c r="E77" s="185"/>
      <c r="F77" s="47"/>
      <c r="G77" s="183"/>
      <c r="H77" s="186"/>
      <c r="I77" s="184"/>
      <c r="J77" s="184"/>
      <c r="K77" s="184"/>
      <c r="L77" s="184"/>
      <c r="M77" s="183"/>
      <c r="N77" s="183"/>
      <c r="O77" s="183"/>
      <c r="P77" s="183"/>
      <c r="Q77" s="183"/>
      <c r="R77" s="183"/>
    </row>
    <row r="78" spans="1:18" s="2" customFormat="1" ht="115.2" x14ac:dyDescent="0.3">
      <c r="A78" s="51">
        <f>ROW()/3-1</f>
        <v>25</v>
      </c>
      <c r="B78" s="184"/>
      <c r="C78" s="3"/>
      <c r="D78" s="5" t="str">
        <f ca="1">IF(B76="","",CONCATENATE("Dotace bude použita na:",OFFSET(List1!N$11,tisk!A75,0)))</f>
        <v>Dotace bude použita na:Rekonstrukci ve společných částech budovy: 
-elektroinstalace, vzduchotechniku, zdravotechniku
-úpravy vnitřních a vnějších povrchů stěn, stropů i podlah
-hydroizolace
-přípojky plynu a kanalizace.</v>
      </c>
      <c r="E78" s="185"/>
      <c r="F78" s="48" t="str">
        <f ca="1">IF(B76="","",OFFSET(List1!Q$11,tisk!A75,0))</f>
        <v>12/2020</v>
      </c>
      <c r="G78" s="183"/>
      <c r="H78" s="186"/>
      <c r="I78" s="184"/>
      <c r="J78" s="184"/>
      <c r="K78" s="184"/>
      <c r="L78" s="184"/>
      <c r="M78" s="183"/>
      <c r="N78" s="183"/>
      <c r="O78" s="183"/>
      <c r="P78" s="183"/>
      <c r="Q78" s="183"/>
      <c r="R78" s="183"/>
    </row>
    <row r="79" spans="1:18" s="2" customFormat="1" ht="57.6" x14ac:dyDescent="0.3">
      <c r="A79" s="51"/>
      <c r="B79" s="184">
        <v>26</v>
      </c>
      <c r="C79" s="3" t="str">
        <f ca="1">IF(B79="","",CONCATENATE(OFFSET(List1!C$11,tisk!A78,0),"
",OFFSET(List1!D$11,tisk!A78,0),"
",OFFSET(List1!E$11,tisk!A78,0),"
",OFFSET(List1!F$11,tisk!A78,0)))</f>
        <v>Obec Tvorovice
Tvorovice 51
Tvorovice
79823</v>
      </c>
      <c r="D79" s="74" t="str">
        <f ca="1">IF(B79="","",OFFSET(List1!L$11,tisk!A78,0))</f>
        <v>Technická infrastruktura pro novou zástavbu v Tvorovicích</v>
      </c>
      <c r="E79" s="185">
        <f ca="1">IF(B79="","",OFFSET(List1!O$11,tisk!A78,0))</f>
        <v>4000000</v>
      </c>
      <c r="F79" s="48" t="str">
        <f ca="1">IF(B79="","",OFFSET(List1!P$11,tisk!A78,0))</f>
        <v>3/2020</v>
      </c>
      <c r="G79" s="183">
        <f ca="1">IF(B79="","",OFFSET(List1!R$11,tisk!A78,0))</f>
        <v>500000</v>
      </c>
      <c r="H79" s="186" t="str">
        <f ca="1">IF(B79="","",OFFSET(List1!S$11,tisk!A78,0))</f>
        <v>31.12.2020</v>
      </c>
      <c r="I79" s="184">
        <f ca="1">IF(B79="","",OFFSET(List1!T$11,tisk!A78,0))</f>
        <v>180</v>
      </c>
      <c r="J79" s="184">
        <f ca="1">IF(B79="","",OFFSET(List1!U$11,tisk!A78,0))</f>
        <v>160</v>
      </c>
      <c r="K79" s="184">
        <f ca="1">IF(B79="","",OFFSET(List1!V$11,tisk!A78,0))</f>
        <v>100</v>
      </c>
      <c r="L79" s="184">
        <f ca="1">IF(B79="","",OFFSET(List1!W$11,tisk!A78,0))</f>
        <v>440</v>
      </c>
      <c r="M79" s="183">
        <f ca="1">IF($B79="","",OFFSET(List1!X$11,tisk!$A78,0))</f>
        <v>500000</v>
      </c>
      <c r="N79" s="183">
        <f ca="1">IF($B79="","",OFFSET(List1!Y$11,tisk!$A78,0))</f>
        <v>0</v>
      </c>
      <c r="O79" s="183">
        <f ca="1">IF($B79="","",OFFSET(List1!Z$11,tisk!$A78,0))</f>
        <v>500000</v>
      </c>
      <c r="P79" s="183">
        <f ca="1">IF($B79="","",OFFSET(List1!AA$11,tisk!$A78,0))</f>
        <v>0</v>
      </c>
      <c r="Q79" s="183" t="str">
        <f ca="1">IF($B79="","",OFFSET(List1!AB$11,tisk!$A78,0))</f>
        <v>INV</v>
      </c>
      <c r="R79" s="183" t="str">
        <f ca="1">IF($B79="","",OFFSET(List1!AC$11,tisk!$A78,0))</f>
        <v>NE</v>
      </c>
    </row>
    <row r="80" spans="1:18" s="2" customFormat="1" ht="86.4" x14ac:dyDescent="0.3">
      <c r="A80" s="51"/>
      <c r="B80" s="184"/>
      <c r="C80" s="3" t="str">
        <f ca="1">IF(B79="","",CONCATENATE("Okres ",OFFSET(List1!G$11,tisk!A78,0),"
","Právní forma","
",OFFSET(List1!H$11,tisk!A78,0),"
","IČO ",OFFSET(List1!I$11,tisk!A78,0),"
 ","B.Ú. ",OFFSET(List1!J$11,tisk!A78,0)))</f>
        <v>Okres Prostějov
Právní forma
Obec, městská část hlavního města Prahy
IČO 00487872
 B.Ú. 9828701/0100</v>
      </c>
      <c r="D80" s="5" t="str">
        <f ca="1">IF(B79="","",OFFSET(List1!M$11,tisk!A78,0))</f>
        <v>Projekt řeší výstavbu techické infrastruktury pro plánovanou zástavbu šesti rodinných domů v obci Tvorovice. Jedná se o výstavbu místní komunikace, přístupového chodníku, vjezdů, parkovacích stání, vodovodu, plynovodu a veřejného osvětlení.</v>
      </c>
      <c r="E80" s="185"/>
      <c r="F80" s="47"/>
      <c r="G80" s="183"/>
      <c r="H80" s="186"/>
      <c r="I80" s="184"/>
      <c r="J80" s="184"/>
      <c r="K80" s="184"/>
      <c r="L80" s="184"/>
      <c r="M80" s="183"/>
      <c r="N80" s="183"/>
      <c r="O80" s="183"/>
      <c r="P80" s="183"/>
      <c r="Q80" s="183"/>
      <c r="R80" s="183"/>
    </row>
    <row r="81" spans="1:18" s="2" customFormat="1" ht="72" x14ac:dyDescent="0.3">
      <c r="A81" s="51">
        <f>ROW()/3-1</f>
        <v>26</v>
      </c>
      <c r="B81" s="184"/>
      <c r="C81" s="3"/>
      <c r="D81" s="5" t="str">
        <f ca="1">IF(B79="","",CONCATENATE("Dotace bude použita na:",OFFSET(List1!N$11,tisk!A78,0)))</f>
        <v>Dotace bude použita na:Účelem poskytnutí dotace je částečná úhrada uznatelných výdajů na výstavbu místní komunikace, přístupového chodníku, vjezdů, parkovacích stání a veřejného osvětlení.</v>
      </c>
      <c r="E81" s="185"/>
      <c r="F81" s="48" t="str">
        <f ca="1">IF(B79="","",OFFSET(List1!Q$11,tisk!A78,0))</f>
        <v>10/2020</v>
      </c>
      <c r="G81" s="183"/>
      <c r="H81" s="186"/>
      <c r="I81" s="184"/>
      <c r="J81" s="184"/>
      <c r="K81" s="184"/>
      <c r="L81" s="184"/>
      <c r="M81" s="183"/>
      <c r="N81" s="183"/>
      <c r="O81" s="183"/>
      <c r="P81" s="183"/>
      <c r="Q81" s="183"/>
      <c r="R81" s="183"/>
    </row>
    <row r="82" spans="1:18" s="2" customFormat="1" ht="57.6" x14ac:dyDescent="0.3">
      <c r="A82" s="51"/>
      <c r="B82" s="184">
        <v>27</v>
      </c>
      <c r="C82" s="3" t="str">
        <f ca="1">IF(B82="","",CONCATENATE(OFFSET(List1!C$11,tisk!A81,0),"
",OFFSET(List1!D$11,tisk!A81,0),"
",OFFSET(List1!E$11,tisk!A81,0),"
",OFFSET(List1!F$11,tisk!A81,0)))</f>
        <v>Obec Polom
Polom 95
Polom
75364</v>
      </c>
      <c r="D82" s="74" t="str">
        <f ca="1">IF(B82="","",OFFSET(List1!L$11,tisk!A81,0))</f>
        <v>Oprava chodníků a přístupových ploch k č.p. 52</v>
      </c>
      <c r="E82" s="185">
        <f ca="1">IF(B82="","",OFFSET(List1!O$11,tisk!A81,0))</f>
        <v>834866</v>
      </c>
      <c r="F82" s="48" t="str">
        <f ca="1">IF(B82="","",OFFSET(List1!P$11,tisk!A81,0))</f>
        <v>1/2020</v>
      </c>
      <c r="G82" s="183">
        <f ca="1">IF(B82="","",OFFSET(List1!R$11,tisk!A81,0))</f>
        <v>417433</v>
      </c>
      <c r="H82" s="186" t="str">
        <f ca="1">IF(B82="","",OFFSET(List1!S$11,tisk!A81,0))</f>
        <v>31.12.2020</v>
      </c>
      <c r="I82" s="184">
        <f ca="1">IF(B82="","",OFFSET(List1!T$11,tisk!A81,0))</f>
        <v>200</v>
      </c>
      <c r="J82" s="184">
        <f ca="1">IF(B82="","",OFFSET(List1!U$11,tisk!A81,0))</f>
        <v>140</v>
      </c>
      <c r="K82" s="184">
        <f ca="1">IF(B82="","",OFFSET(List1!V$11,tisk!A81,0))</f>
        <v>100</v>
      </c>
      <c r="L82" s="184">
        <f ca="1">IF(B82="","",OFFSET(List1!W$11,tisk!A81,0))</f>
        <v>440</v>
      </c>
      <c r="M82" s="183">
        <f ca="1">IF($B82="","",OFFSET(List1!X$11,tisk!$A81,0))</f>
        <v>417433</v>
      </c>
      <c r="N82" s="183">
        <f ca="1">IF($B82="","",OFFSET(List1!Y$11,tisk!$A81,0))</f>
        <v>0</v>
      </c>
      <c r="O82" s="183">
        <f ca="1">IF($B82="","",OFFSET(List1!Z$11,tisk!$A81,0))</f>
        <v>417433</v>
      </c>
      <c r="P82" s="183">
        <f ca="1">IF($B82="","",OFFSET(List1!AA$11,tisk!$A81,0))</f>
        <v>0</v>
      </c>
      <c r="Q82" s="183" t="str">
        <f ca="1">IF($B82="","",OFFSET(List1!AB$11,tisk!$A81,0))</f>
        <v>NEINV</v>
      </c>
      <c r="R82" s="183" t="str">
        <f ca="1">IF($B82="","",OFFSET(List1!AC$11,tisk!$A81,0))</f>
        <v>NE</v>
      </c>
    </row>
    <row r="83" spans="1:18" s="2" customFormat="1" ht="86.4" x14ac:dyDescent="0.3">
      <c r="A83" s="51"/>
      <c r="B83" s="184"/>
      <c r="C83" s="3" t="str">
        <f ca="1">IF(B82="","",CONCATENATE("Okres ",OFFSET(List1!G$11,tisk!A81,0),"
","Právní forma","
",OFFSET(List1!H$11,tisk!A81,0),"
","IČO ",OFFSET(List1!I$11,tisk!A81,0),"
 ","B.Ú. ",OFFSET(List1!J$11,tisk!A81,0)))</f>
        <v>Okres Přerov
Právní forma
Obec, městská část hlavního města Prahy
IČO 00850675
 B.Ú. 1883026339/0800</v>
      </c>
      <c r="D83" s="5" t="str">
        <f ca="1">IF(B82="","",OFFSET(List1!M$11,tisk!A81,0))</f>
        <v>Předmětem projektu je oprava chodníků a přístupových ploch k č.p. 52, což je obecní budova, ve které je mateřská škola a sociální byty.</v>
      </c>
      <c r="E83" s="185"/>
      <c r="F83" s="47"/>
      <c r="G83" s="183"/>
      <c r="H83" s="186"/>
      <c r="I83" s="184"/>
      <c r="J83" s="184"/>
      <c r="K83" s="184"/>
      <c r="L83" s="184"/>
      <c r="M83" s="183"/>
      <c r="N83" s="183"/>
      <c r="O83" s="183"/>
      <c r="P83" s="183"/>
      <c r="Q83" s="183"/>
      <c r="R83" s="183"/>
    </row>
    <row r="84" spans="1:18" s="2" customFormat="1" ht="28.8" x14ac:dyDescent="0.3">
      <c r="A84" s="51">
        <f>ROW()/3-1</f>
        <v>27</v>
      </c>
      <c r="B84" s="184"/>
      <c r="C84" s="3"/>
      <c r="D84" s="5" t="str">
        <f ca="1">IF(B82="","",CONCATENATE("Dotace bude použita na:",OFFSET(List1!N$11,tisk!A81,0)))</f>
        <v>Dotace bude použita na:Stavební výdaje na opravu chodníků a přilehlých ploch.</v>
      </c>
      <c r="E84" s="185"/>
      <c r="F84" s="48" t="str">
        <f ca="1">IF(B82="","",OFFSET(List1!Q$11,tisk!A81,0))</f>
        <v>12/2020</v>
      </c>
      <c r="G84" s="183"/>
      <c r="H84" s="186"/>
      <c r="I84" s="184"/>
      <c r="J84" s="184"/>
      <c r="K84" s="184"/>
      <c r="L84" s="184"/>
      <c r="M84" s="183"/>
      <c r="N84" s="183"/>
      <c r="O84" s="183"/>
      <c r="P84" s="183"/>
      <c r="Q84" s="183"/>
      <c r="R84" s="183"/>
    </row>
    <row r="85" spans="1:18" s="2" customFormat="1" ht="57.6" x14ac:dyDescent="0.3">
      <c r="A85" s="51"/>
      <c r="B85" s="184">
        <v>28</v>
      </c>
      <c r="C85" s="3" t="str">
        <f ca="1">IF(B85="","",CONCATENATE(OFFSET(List1!C$11,tisk!A84,0),"
",OFFSET(List1!D$11,tisk!A84,0),"
",OFFSET(List1!E$11,tisk!A84,0),"
",OFFSET(List1!F$11,tisk!A84,0)))</f>
        <v>Obec Bohuslavice
Bohuslavice 2
Bohuslavice
78972</v>
      </c>
      <c r="D85" s="74" t="str">
        <f ca="1">IF(B85="","",OFFSET(List1!L$11,tisk!A84,0))</f>
        <v>Výměna osvětlení v KD</v>
      </c>
      <c r="E85" s="185">
        <f ca="1">IF(B85="","",OFFSET(List1!O$11,tisk!A84,0))</f>
        <v>1000000</v>
      </c>
      <c r="F85" s="48" t="str">
        <f ca="1">IF(B85="","",OFFSET(List1!P$11,tisk!A84,0))</f>
        <v>4/2020</v>
      </c>
      <c r="G85" s="183">
        <f ca="1">IF(B85="","",OFFSET(List1!R$11,tisk!A84,0))</f>
        <v>500000</v>
      </c>
      <c r="H85" s="186" t="str">
        <f ca="1">IF(B85="","",OFFSET(List1!S$11,tisk!A84,0))</f>
        <v>31.12.2020</v>
      </c>
      <c r="I85" s="184">
        <f ca="1">IF(B85="","",OFFSET(List1!T$11,tisk!A84,0))</f>
        <v>160</v>
      </c>
      <c r="J85" s="184">
        <f ca="1">IF(B85="","",OFFSET(List1!U$11,tisk!A84,0))</f>
        <v>180</v>
      </c>
      <c r="K85" s="184">
        <f ca="1">IF(B85="","",OFFSET(List1!V$11,tisk!A84,0))</f>
        <v>100</v>
      </c>
      <c r="L85" s="184">
        <f ca="1">IF(B85="","",OFFSET(List1!W$11,tisk!A84,0))</f>
        <v>440</v>
      </c>
      <c r="M85" s="183">
        <f ca="1">IF($B85="","",OFFSET(List1!X$11,tisk!$A84,0))</f>
        <v>500000</v>
      </c>
      <c r="N85" s="183">
        <f ca="1">IF($B85="","",OFFSET(List1!Y$11,tisk!$A84,0))</f>
        <v>0</v>
      </c>
      <c r="O85" s="183">
        <f ca="1">IF($B85="","",OFFSET(List1!Z$11,tisk!$A84,0))</f>
        <v>500000</v>
      </c>
      <c r="P85" s="183">
        <f ca="1">IF($B85="","",OFFSET(List1!AA$11,tisk!$A84,0))</f>
        <v>0</v>
      </c>
      <c r="Q85" s="183" t="str">
        <f ca="1">IF($B85="","",OFFSET(List1!AB$11,tisk!$A84,0))</f>
        <v>INV</v>
      </c>
      <c r="R85" s="183" t="str">
        <f ca="1">IF($B85="","",OFFSET(List1!AC$11,tisk!$A84,0))</f>
        <v>NE</v>
      </c>
    </row>
    <row r="86" spans="1:18" s="2" customFormat="1" ht="86.4" x14ac:dyDescent="0.3">
      <c r="A86" s="51"/>
      <c r="B86" s="184"/>
      <c r="C86" s="3" t="str">
        <f ca="1">IF(B85="","",CONCATENATE("Okres ",OFFSET(List1!G$11,tisk!A84,0),"
","Právní forma","
",OFFSET(List1!H$11,tisk!A84,0),"
","IČO ",OFFSET(List1!I$11,tisk!A84,0),"
 ","B.Ú. ",OFFSET(List1!J$11,tisk!A84,0)))</f>
        <v>Okres Šumperk
Právní forma
Obec, městská část hlavního města Prahy
IČO 00302384
 B.Ú. 1905637369/0800</v>
      </c>
      <c r="D86" s="5" t="str">
        <f ca="1">IF(B85="","",OFFSET(List1!M$11,tisk!A84,0))</f>
        <v>Bude provedena oprava osvětlení v kulturním domě, které se umístí do stropu, s tím souvisí výměna světel, úprava celého stropního podhledu, úprava elektrických rozvodů, zednické zapravení a výmalba v kulturním domě.</v>
      </c>
      <c r="E86" s="185"/>
      <c r="F86" s="47"/>
      <c r="G86" s="183"/>
      <c r="H86" s="186"/>
      <c r="I86" s="184"/>
      <c r="J86" s="184"/>
      <c r="K86" s="184"/>
      <c r="L86" s="184"/>
      <c r="M86" s="183"/>
      <c r="N86" s="183"/>
      <c r="O86" s="183"/>
      <c r="P86" s="183"/>
      <c r="Q86" s="183"/>
      <c r="R86" s="183"/>
    </row>
    <row r="87" spans="1:18" s="2" customFormat="1" ht="86.4" x14ac:dyDescent="0.3">
      <c r="A87" s="51">
        <f>ROW()/3-1</f>
        <v>28</v>
      </c>
      <c r="B87" s="184"/>
      <c r="C87" s="3"/>
      <c r="D87" s="5" t="str">
        <f ca="1">IF(B85="","",CONCATENATE("Dotace bude použita na:",OFFSET(List1!N$11,tisk!A84,0)))</f>
        <v>Dotace bude použita na:Výměna světel, výměna celého stropního podhledu, do kterého budou světla zasazeny, zateplení stropu, úprava elektrických rozvodů, zednické zapravení a výmalba v kulturním domě.</v>
      </c>
      <c r="E87" s="185"/>
      <c r="F87" s="48" t="str">
        <f ca="1">IF(B85="","",OFFSET(List1!Q$11,tisk!A84,0))</f>
        <v>12/2020</v>
      </c>
      <c r="G87" s="183"/>
      <c r="H87" s="186"/>
      <c r="I87" s="184"/>
      <c r="J87" s="184"/>
      <c r="K87" s="184"/>
      <c r="L87" s="184"/>
      <c r="M87" s="183"/>
      <c r="N87" s="183"/>
      <c r="O87" s="183"/>
      <c r="P87" s="183"/>
      <c r="Q87" s="183"/>
      <c r="R87" s="183"/>
    </row>
    <row r="88" spans="1:18" s="2" customFormat="1" ht="57.6" x14ac:dyDescent="0.3">
      <c r="A88" s="51"/>
      <c r="B88" s="184">
        <v>29</v>
      </c>
      <c r="C88" s="3" t="str">
        <f ca="1">IF(B88="","",CONCATENATE(OFFSET(List1!C$11,tisk!A87,0),"
",OFFSET(List1!D$11,tisk!A87,0),"
",OFFSET(List1!E$11,tisk!A87,0),"
",OFFSET(List1!F$11,tisk!A87,0)))</f>
        <v>Obec Doloplazy
Doloplazy 15
Doloplazy
79826</v>
      </c>
      <c r="D88" s="74" t="str">
        <f ca="1">IF(B88="","",OFFSET(List1!L$11,tisk!A87,0))</f>
        <v>Zámek Doloplazy - obnova oken v 1. NP</v>
      </c>
      <c r="E88" s="185">
        <f ca="1">IF(B88="","",OFFSET(List1!O$11,tisk!A87,0))</f>
        <v>1101291.8700000001</v>
      </c>
      <c r="F88" s="48" t="str">
        <f ca="1">IF(B88="","",OFFSET(List1!P$11,tisk!A87,0))</f>
        <v>1/2020</v>
      </c>
      <c r="G88" s="183">
        <f ca="1">IF(B88="","",OFFSET(List1!R$11,tisk!A87,0))</f>
        <v>500000</v>
      </c>
      <c r="H88" s="186" t="str">
        <f ca="1">IF(B88="","",OFFSET(List1!S$11,tisk!A87,0))</f>
        <v>31.12.2020</v>
      </c>
      <c r="I88" s="184">
        <f ca="1">IF(B88="","",OFFSET(List1!T$11,tisk!A87,0))</f>
        <v>180</v>
      </c>
      <c r="J88" s="184">
        <f ca="1">IF(B88="","",OFFSET(List1!U$11,tisk!A87,0))</f>
        <v>160</v>
      </c>
      <c r="K88" s="184">
        <f ca="1">IF(B88="","",OFFSET(List1!V$11,tisk!A87,0))</f>
        <v>100</v>
      </c>
      <c r="L88" s="184">
        <f ca="1">IF(B88="","",OFFSET(List1!W$11,tisk!A87,0))</f>
        <v>440</v>
      </c>
      <c r="M88" s="183">
        <f ca="1">IF($B88="","",OFFSET(List1!X$11,tisk!$A87,0))</f>
        <v>500000</v>
      </c>
      <c r="N88" s="183">
        <f ca="1">IF($B88="","",OFFSET(List1!Y$11,tisk!$A87,0))</f>
        <v>0</v>
      </c>
      <c r="O88" s="183">
        <f ca="1">IF($B88="","",OFFSET(List1!Z$11,tisk!$A87,0))</f>
        <v>500000</v>
      </c>
      <c r="P88" s="183">
        <f ca="1">IF($B88="","",OFFSET(List1!AA$11,tisk!$A87,0))</f>
        <v>0</v>
      </c>
      <c r="Q88" s="183" t="str">
        <f ca="1">IF($B88="","",OFFSET(List1!AB$11,tisk!$A87,0))</f>
        <v>NEINV</v>
      </c>
      <c r="R88" s="183" t="str">
        <f ca="1">IF($B88="","",OFFSET(List1!AC$11,tisk!$A87,0))</f>
        <v>ANO</v>
      </c>
    </row>
    <row r="89" spans="1:18" s="2" customFormat="1" ht="86.4" x14ac:dyDescent="0.3">
      <c r="A89" s="51"/>
      <c r="B89" s="184"/>
      <c r="C89" s="3" t="str">
        <f ca="1">IF(B88="","",CONCATENATE("Okres ",OFFSET(List1!G$11,tisk!A87,0),"
","Právní forma","
",OFFSET(List1!H$11,tisk!A87,0),"
","IČO ",OFFSET(List1!I$11,tisk!A87,0),"
 ","B.Ú. ",OFFSET(List1!J$11,tisk!A87,0)))</f>
        <v>Okres Prostějov
Právní forma
Obec, městská část hlavního města Prahy
IČO 00288195
 B.Ú. 1501967329/0800</v>
      </c>
      <c r="D89" s="5" t="str">
        <f ca="1">IF(B88="","",OFFSET(List1!M$11,tisk!A87,0))</f>
        <v>Projekt řeší obnovu oken na zámku v Doloplazech v 1. NP. Současný stav oken je havarijní, povrchovou úpravu mají zcela strávenou a na většině povrchu se odlupuje. Odhalené dřevo je silně zvětralé, do hloubky rozpraskané a místy shnilé.</v>
      </c>
      <c r="E89" s="185"/>
      <c r="F89" s="47"/>
      <c r="G89" s="183"/>
      <c r="H89" s="186"/>
      <c r="I89" s="184"/>
      <c r="J89" s="184"/>
      <c r="K89" s="184"/>
      <c r="L89" s="184"/>
      <c r="M89" s="183"/>
      <c r="N89" s="183"/>
      <c r="O89" s="183"/>
      <c r="P89" s="183"/>
      <c r="Q89" s="183"/>
      <c r="R89" s="183"/>
    </row>
    <row r="90" spans="1:18" s="2" customFormat="1" ht="72" x14ac:dyDescent="0.3">
      <c r="A90" s="51">
        <f>ROW()/3-1</f>
        <v>29</v>
      </c>
      <c r="B90" s="184"/>
      <c r="C90" s="3"/>
      <c r="D90" s="5" t="str">
        <f ca="1">IF(B88="","",CONCATENATE("Dotace bude použita na:",OFFSET(List1!N$11,tisk!A87,0)))</f>
        <v>Dotace bude použita na:Výrobu nových oken včetně vnitřních parapetů, vybourání původních oken a zajištění jejich likvidace, montáž nových oken a zednické práce na zapravení nových oken.</v>
      </c>
      <c r="E90" s="185"/>
      <c r="F90" s="48" t="str">
        <f ca="1">IF(B88="","",OFFSET(List1!Q$11,tisk!A87,0))</f>
        <v>12/2020</v>
      </c>
      <c r="G90" s="183"/>
      <c r="H90" s="186"/>
      <c r="I90" s="184"/>
      <c r="J90" s="184"/>
      <c r="K90" s="184"/>
      <c r="L90" s="184"/>
      <c r="M90" s="183"/>
      <c r="N90" s="183"/>
      <c r="O90" s="183"/>
      <c r="P90" s="183"/>
      <c r="Q90" s="183"/>
      <c r="R90" s="183"/>
    </row>
    <row r="91" spans="1:18" s="2" customFormat="1" ht="57.6" x14ac:dyDescent="0.3">
      <c r="A91" s="51"/>
      <c r="B91" s="184">
        <v>30</v>
      </c>
      <c r="C91" s="3" t="str">
        <f ca="1">IF(B91="","",CONCATENATE(OFFSET(List1!C$11,tisk!A90,0),"
",OFFSET(List1!D$11,tisk!A90,0),"
",OFFSET(List1!E$11,tisk!A90,0),"
",OFFSET(List1!F$11,tisk!A90,0)))</f>
        <v>Obec Provodovice
Provodovice 49
Provodovice
75353</v>
      </c>
      <c r="D91" s="74" t="str">
        <f ca="1">IF(B91="","",OFFSET(List1!L$11,tisk!A90,0))</f>
        <v>Obnova hasičského domu - kulturního zařízení v Provodovicích</v>
      </c>
      <c r="E91" s="185">
        <f ca="1">IF(B91="","",OFFSET(List1!O$11,tisk!A90,0))</f>
        <v>801000</v>
      </c>
      <c r="F91" s="48" t="str">
        <f ca="1">IF(B91="","",OFFSET(List1!P$11,tisk!A90,0))</f>
        <v>1/2020</v>
      </c>
      <c r="G91" s="183">
        <f ca="1">IF(B91="","",OFFSET(List1!R$11,tisk!A90,0))</f>
        <v>400000</v>
      </c>
      <c r="H91" s="186" t="str">
        <f ca="1">IF(B91="","",OFFSET(List1!S$11,tisk!A90,0))</f>
        <v>31.12.2020</v>
      </c>
      <c r="I91" s="184">
        <f ca="1">IF(B91="","",OFFSET(List1!T$11,tisk!A90,0))</f>
        <v>180</v>
      </c>
      <c r="J91" s="184">
        <f ca="1">IF(B91="","",OFFSET(List1!U$11,tisk!A90,0))</f>
        <v>150</v>
      </c>
      <c r="K91" s="184">
        <f ca="1">IF(B91="","",OFFSET(List1!V$11,tisk!A90,0))</f>
        <v>100</v>
      </c>
      <c r="L91" s="184">
        <f ca="1">IF(B91="","",OFFSET(List1!W$11,tisk!A90,0))</f>
        <v>430</v>
      </c>
      <c r="M91" s="183">
        <f ca="1">IF($B91="","",OFFSET(List1!X$11,tisk!$A90,0))</f>
        <v>400000</v>
      </c>
      <c r="N91" s="183">
        <f ca="1">IF($B91="","",OFFSET(List1!Y$11,tisk!$A90,0))</f>
        <v>0</v>
      </c>
      <c r="O91" s="183">
        <f ca="1">IF($B91="","",OFFSET(List1!Z$11,tisk!$A90,0))</f>
        <v>400000</v>
      </c>
      <c r="P91" s="183">
        <f ca="1">IF($B91="","",OFFSET(List1!AA$11,tisk!$A90,0))</f>
        <v>0</v>
      </c>
      <c r="Q91" s="183" t="str">
        <f ca="1">IF($B91="","",OFFSET(List1!AB$11,tisk!$A90,0))</f>
        <v>INV</v>
      </c>
      <c r="R91" s="183" t="str">
        <f ca="1">IF($B91="","",OFFSET(List1!AC$11,tisk!$A90,0))</f>
        <v>NE</v>
      </c>
    </row>
    <row r="92" spans="1:18" s="2" customFormat="1" ht="86.4" x14ac:dyDescent="0.3">
      <c r="A92" s="51"/>
      <c r="B92" s="184"/>
      <c r="C92" s="3" t="str">
        <f ca="1">IF(B91="","",CONCATENATE("Okres ",OFFSET(List1!G$11,tisk!A90,0),"
","Právní forma","
",OFFSET(List1!H$11,tisk!A90,0),"
","IČO ",OFFSET(List1!I$11,tisk!A90,0),"
 ","B.Ú. ",OFFSET(List1!J$11,tisk!A90,0)))</f>
        <v>Okres Přerov
Právní forma
Obec, městská část hlavního města Prahy
IČO 00636487
 B.Ú. 25824831/0100</v>
      </c>
      <c r="D92" s="5" t="str">
        <f ca="1">IF(B91="","",OFFSET(List1!M$11,tisk!A90,0))</f>
        <v>V rámci realizace projektu bude provedena obnova hasičského domu - kulturního zařízení obce Provodovice.</v>
      </c>
      <c r="E92" s="185"/>
      <c r="F92" s="47"/>
      <c r="G92" s="183"/>
      <c r="H92" s="186"/>
      <c r="I92" s="184"/>
      <c r="J92" s="184"/>
      <c r="K92" s="184"/>
      <c r="L92" s="184"/>
      <c r="M92" s="183"/>
      <c r="N92" s="183"/>
      <c r="O92" s="183"/>
      <c r="P92" s="183"/>
      <c r="Q92" s="183"/>
      <c r="R92" s="183"/>
    </row>
    <row r="93" spans="1:18" s="2" customFormat="1" ht="72" x14ac:dyDescent="0.3">
      <c r="A93" s="51">
        <f>ROW()/3-1</f>
        <v>30</v>
      </c>
      <c r="B93" s="184"/>
      <c r="C93" s="3"/>
      <c r="D93" s="5" t="str">
        <f ca="1">IF(B91="","",CONCATENATE("Dotace bude použita na:",OFFSET(List1!N$11,tisk!A90,0)))</f>
        <v>Dotace bude použita na:Dotace bude použita na nákup materiálu a stavební práce vyplývající z rekonstrukce hasičského domu včetně všech uznatelných nákladů s rekonstrukcí souvisejících.</v>
      </c>
      <c r="E93" s="185"/>
      <c r="F93" s="48" t="str">
        <f ca="1">IF(B91="","",OFFSET(List1!Q$11,tisk!A90,0))</f>
        <v>12/2020</v>
      </c>
      <c r="G93" s="183"/>
      <c r="H93" s="186"/>
      <c r="I93" s="184"/>
      <c r="J93" s="184"/>
      <c r="K93" s="184"/>
      <c r="L93" s="184"/>
      <c r="M93" s="183"/>
      <c r="N93" s="183"/>
      <c r="O93" s="183"/>
      <c r="P93" s="183"/>
      <c r="Q93" s="183"/>
      <c r="R93" s="183"/>
    </row>
    <row r="94" spans="1:18" s="2" customFormat="1" ht="57.6" x14ac:dyDescent="0.3">
      <c r="A94" s="51"/>
      <c r="B94" s="184">
        <v>31</v>
      </c>
      <c r="C94" s="3" t="str">
        <f ca="1">IF(B94="","",CONCATENATE(OFFSET(List1!C$11,tisk!A93,0),"
",OFFSET(List1!D$11,tisk!A93,0),"
",OFFSET(List1!E$11,tisk!A93,0),"
",OFFSET(List1!F$11,tisk!A93,0)))</f>
        <v>Obec Výkleky
Výkleky 72
Výkleky
75125</v>
      </c>
      <c r="D94" s="74" t="str">
        <f ca="1">IF(B94="","",OFFSET(List1!L$11,tisk!A93,0))</f>
        <v>Obnova konstrukce krovu střechy klubovny ve Výklekách</v>
      </c>
      <c r="E94" s="185">
        <f ca="1">IF(B94="","",OFFSET(List1!O$11,tisk!A93,0))</f>
        <v>500000</v>
      </c>
      <c r="F94" s="48" t="str">
        <f ca="1">IF(B94="","",OFFSET(List1!P$11,tisk!A93,0))</f>
        <v>1/2020</v>
      </c>
      <c r="G94" s="183">
        <f ca="1">IF(B94="","",OFFSET(List1!R$11,tisk!A93,0))</f>
        <v>250000</v>
      </c>
      <c r="H94" s="186" t="str">
        <f ca="1">IF(B94="","",OFFSET(List1!S$11,tisk!A93,0))</f>
        <v>31.12.2020</v>
      </c>
      <c r="I94" s="184">
        <f ca="1">IF(B94="","",OFFSET(List1!T$11,tisk!A93,0))</f>
        <v>180</v>
      </c>
      <c r="J94" s="184">
        <f ca="1">IF(B94="","",OFFSET(List1!U$11,tisk!A93,0))</f>
        <v>150</v>
      </c>
      <c r="K94" s="184">
        <f ca="1">IF(B94="","",OFFSET(List1!V$11,tisk!A93,0))</f>
        <v>100</v>
      </c>
      <c r="L94" s="184">
        <f ca="1">IF(B94="","",OFFSET(List1!W$11,tisk!A93,0))</f>
        <v>430</v>
      </c>
      <c r="M94" s="183">
        <f ca="1">IF($B94="","",OFFSET(List1!X$11,tisk!$A93,0))</f>
        <v>250000</v>
      </c>
      <c r="N94" s="183">
        <f ca="1">IF($B94="","",OFFSET(List1!Y$11,tisk!$A93,0))</f>
        <v>0</v>
      </c>
      <c r="O94" s="183">
        <f ca="1">IF($B94="","",OFFSET(List1!Z$11,tisk!$A93,0))</f>
        <v>250000</v>
      </c>
      <c r="P94" s="183">
        <f ca="1">IF($B94="","",OFFSET(List1!AA$11,tisk!$A93,0))</f>
        <v>0</v>
      </c>
      <c r="Q94" s="183" t="str">
        <f ca="1">IF($B94="","",OFFSET(List1!AB$11,tisk!$A93,0))</f>
        <v>INV</v>
      </c>
      <c r="R94" s="183" t="str">
        <f ca="1">IF($B94="","",OFFSET(List1!AC$11,tisk!$A93,0))</f>
        <v>NE</v>
      </c>
    </row>
    <row r="95" spans="1:18" s="2" customFormat="1" ht="86.4" x14ac:dyDescent="0.3">
      <c r="A95" s="51"/>
      <c r="B95" s="184"/>
      <c r="C95" s="3" t="str">
        <f ca="1">IF(B94="","",CONCATENATE("Okres ",OFFSET(List1!G$11,tisk!A93,0),"
","Právní forma","
",OFFSET(List1!H$11,tisk!A93,0),"
","IČO ",OFFSET(List1!I$11,tisk!A93,0),"
 ","B.Ú. ",OFFSET(List1!J$11,tisk!A93,0)))</f>
        <v>Okres Přerov
Právní forma
Obec, městská část hlavního města Prahy
IČO 00850659
 B.Ú. 29825831/0100</v>
      </c>
      <c r="D95" s="5" t="str">
        <f ca="1">IF(B94="","",OFFSET(List1!M$11,tisk!A93,0))</f>
        <v>Předmětem projektu je výměna stávajících prvků krovu objektu klubovny ve Výklekách, který sestává z krokví, pozednic a střední vaznice. Součástí je také oprava a částečná výměna stávajícího železobetonového věnce pod konstrukcí krovu.</v>
      </c>
      <c r="E95" s="185"/>
      <c r="F95" s="47"/>
      <c r="G95" s="183"/>
      <c r="H95" s="186"/>
      <c r="I95" s="184"/>
      <c r="J95" s="184"/>
      <c r="K95" s="184"/>
      <c r="L95" s="184"/>
      <c r="M95" s="183"/>
      <c r="N95" s="183"/>
      <c r="O95" s="183"/>
      <c r="P95" s="183"/>
      <c r="Q95" s="183"/>
      <c r="R95" s="183"/>
    </row>
    <row r="96" spans="1:18" s="2" customFormat="1" ht="86.4" x14ac:dyDescent="0.3">
      <c r="A96" s="51">
        <f>ROW()/3-1</f>
        <v>31</v>
      </c>
      <c r="B96" s="184"/>
      <c r="C96" s="3"/>
      <c r="D96" s="5" t="str">
        <f ca="1">IF(B94="","",CONCATENATE("Dotace bude použita na:",OFFSET(List1!N$11,tisk!A93,0)))</f>
        <v>Dotace bude použita na:Výměnu stávajících prvků krovu objektu klubovny ve Výklekách, který sestává z krokví, pozednic a střední vaznice. Součástí je také oprava a částečná výměna stávajícího železobetonového věnce pod konstrukcí krovu.</v>
      </c>
      <c r="E96" s="185"/>
      <c r="F96" s="48" t="str">
        <f ca="1">IF(B94="","",OFFSET(List1!Q$11,tisk!A93,0))</f>
        <v>12/2020</v>
      </c>
      <c r="G96" s="183"/>
      <c r="H96" s="186"/>
      <c r="I96" s="184"/>
      <c r="J96" s="184"/>
      <c r="K96" s="184"/>
      <c r="L96" s="184"/>
      <c r="M96" s="183"/>
      <c r="N96" s="183"/>
      <c r="O96" s="183"/>
      <c r="P96" s="183"/>
      <c r="Q96" s="183"/>
      <c r="R96" s="183"/>
    </row>
    <row r="97" spans="1:18" s="2" customFormat="1" ht="57.6" x14ac:dyDescent="0.3">
      <c r="A97" s="51"/>
      <c r="B97" s="184">
        <v>32</v>
      </c>
      <c r="C97" s="3" t="str">
        <f ca="1">IF(B97="","",CONCATENATE(OFFSET(List1!C$11,tisk!A96,0),"
",OFFSET(List1!D$11,tisk!A96,0),"
",OFFSET(List1!E$11,tisk!A96,0),"
",OFFSET(List1!F$11,tisk!A96,0)))</f>
        <v>Obec Palonín
Palonín 17
Palonín
78983</v>
      </c>
      <c r="D97" s="74" t="str">
        <f ca="1">IF(B97="","",OFFSET(List1!L$11,tisk!A96,0))</f>
        <v>Oprava střechy hasičské zbrojnice</v>
      </c>
      <c r="E97" s="185">
        <f ca="1">IF(B97="","",OFFSET(List1!O$11,tisk!A96,0))</f>
        <v>550000</v>
      </c>
      <c r="F97" s="48" t="str">
        <f ca="1">IF(B97="","",OFFSET(List1!P$11,tisk!A96,0))</f>
        <v>1/2020</v>
      </c>
      <c r="G97" s="183">
        <f ca="1">IF(B97="","",OFFSET(List1!R$11,tisk!A96,0))</f>
        <v>275000</v>
      </c>
      <c r="H97" s="186" t="str">
        <f ca="1">IF(B97="","",OFFSET(List1!S$11,tisk!A96,0))</f>
        <v>31.12.2020</v>
      </c>
      <c r="I97" s="184">
        <f ca="1">IF(B97="","",OFFSET(List1!T$11,tisk!A96,0))</f>
        <v>160</v>
      </c>
      <c r="J97" s="184">
        <f ca="1">IF(B97="","",OFFSET(List1!U$11,tisk!A96,0))</f>
        <v>170</v>
      </c>
      <c r="K97" s="184">
        <f ca="1">IF(B97="","",OFFSET(List1!V$11,tisk!A96,0))</f>
        <v>100</v>
      </c>
      <c r="L97" s="184">
        <f ca="1">IF(B97="","",OFFSET(List1!W$11,tisk!A96,0))</f>
        <v>430</v>
      </c>
      <c r="M97" s="183">
        <f ca="1">IF($B97="","",OFFSET(List1!X$11,tisk!$A96,0))</f>
        <v>275000</v>
      </c>
      <c r="N97" s="183">
        <f ca="1">IF($B97="","",OFFSET(List1!Y$11,tisk!$A96,0))</f>
        <v>0</v>
      </c>
      <c r="O97" s="183">
        <f ca="1">IF($B97="","",OFFSET(List1!Z$11,tisk!$A96,0))</f>
        <v>275000</v>
      </c>
      <c r="P97" s="183">
        <f ca="1">IF($B97="","",OFFSET(List1!AA$11,tisk!$A96,0))</f>
        <v>0</v>
      </c>
      <c r="Q97" s="183" t="str">
        <f ca="1">IF($B97="","",OFFSET(List1!AB$11,tisk!$A96,0))</f>
        <v>NEINV</v>
      </c>
      <c r="R97" s="183" t="str">
        <f ca="1">IF($B97="","",OFFSET(List1!AC$11,tisk!$A96,0))</f>
        <v>NE</v>
      </c>
    </row>
    <row r="98" spans="1:18" s="2" customFormat="1" ht="86.4" x14ac:dyDescent="0.3">
      <c r="A98" s="51"/>
      <c r="B98" s="184"/>
      <c r="C98" s="3" t="str">
        <f ca="1">IF(B97="","",CONCATENATE("Okres ",OFFSET(List1!G$11,tisk!A96,0),"
","Právní forma","
",OFFSET(List1!H$11,tisk!A96,0),"
","IČO ",OFFSET(List1!I$11,tisk!A96,0),"
 ","B.Ú. ",OFFSET(List1!J$11,tisk!A96,0)))</f>
        <v>Okres Šumperk
Právní forma
Obec, městská část hlavního města Prahy
IČO 00303127
 B.Ú. 1905689329/0800</v>
      </c>
      <c r="D98" s="5" t="str">
        <f ca="1">IF(B97="","",OFFSET(List1!M$11,tisk!A96,0))</f>
        <v>V budově jsou tři místnosti, které slouží jako sklad hasičského vybavení, šatna a garáž pro hasičskou avii.
Oprava střechy  zahrnuje výměnu krytiny, dřevěných dílů střešní konstrukce, klempířských prvků a nátěr dřevěných prvků.</v>
      </c>
      <c r="E98" s="185"/>
      <c r="F98" s="47"/>
      <c r="G98" s="183"/>
      <c r="H98" s="186"/>
      <c r="I98" s="184"/>
      <c r="J98" s="184"/>
      <c r="K98" s="184"/>
      <c r="L98" s="184"/>
      <c r="M98" s="183"/>
      <c r="N98" s="183"/>
      <c r="O98" s="183"/>
      <c r="P98" s="183"/>
      <c r="Q98" s="183"/>
      <c r="R98" s="183"/>
    </row>
    <row r="99" spans="1:18" s="2" customFormat="1" ht="43.2" x14ac:dyDescent="0.3">
      <c r="A99" s="51">
        <f>ROW()/3-1</f>
        <v>32</v>
      </c>
      <c r="B99" s="184"/>
      <c r="C99" s="3"/>
      <c r="D99" s="5" t="str">
        <f ca="1">IF(B97="","",CONCATENATE("Dotace bude použita na:",OFFSET(List1!N$11,tisk!A96,0)))</f>
        <v>Dotace bude použita na:Výměnu krytiny, dřevěných dílů střešní konstrukce, klempířských prvků a nátěr dřevěných prvků.</v>
      </c>
      <c r="E99" s="185"/>
      <c r="F99" s="48" t="str">
        <f ca="1">IF(B97="","",OFFSET(List1!Q$11,tisk!A96,0))</f>
        <v>12/2020</v>
      </c>
      <c r="G99" s="183"/>
      <c r="H99" s="186"/>
      <c r="I99" s="184"/>
      <c r="J99" s="184"/>
      <c r="K99" s="184"/>
      <c r="L99" s="184"/>
      <c r="M99" s="183"/>
      <c r="N99" s="183"/>
      <c r="O99" s="183"/>
      <c r="P99" s="183"/>
      <c r="Q99" s="183"/>
      <c r="R99" s="183"/>
    </row>
    <row r="100" spans="1:18" s="2" customFormat="1" ht="72" x14ac:dyDescent="0.3">
      <c r="A100" s="51"/>
      <c r="B100" s="184">
        <v>33</v>
      </c>
      <c r="C100" s="3" t="str">
        <f ca="1">IF(B100="","",CONCATENATE(OFFSET(List1!C$11,tisk!A99,0),"
",OFFSET(List1!D$11,tisk!A99,0),"
",OFFSET(List1!E$11,tisk!A99,0),"
",OFFSET(List1!F$11,tisk!A99,0)))</f>
        <v>Obec Kobylá nad Vidnavkou
Kobylá nad Vidnavkou 53
Kobylá nad Vidnavkou
79065</v>
      </c>
      <c r="D100" s="74" t="str">
        <f ca="1">IF(B100="","",OFFSET(List1!L$11,tisk!A99,0))</f>
        <v>Oprava střechy ZŠ a MŠ Kobylá - řešení havarijního stavu</v>
      </c>
      <c r="E100" s="185">
        <f ca="1">IF(B100="","",OFFSET(List1!O$11,tisk!A99,0))</f>
        <v>974234</v>
      </c>
      <c r="F100" s="48" t="str">
        <f ca="1">IF(B100="","",OFFSET(List1!P$11,tisk!A99,0))</f>
        <v>1/2020</v>
      </c>
      <c r="G100" s="183">
        <f ca="1">IF(B100="","",OFFSET(List1!R$11,tisk!A99,0))</f>
        <v>487117</v>
      </c>
      <c r="H100" s="186" t="str">
        <f ca="1">IF(B100="","",OFFSET(List1!S$11,tisk!A99,0))</f>
        <v>31.12.2020</v>
      </c>
      <c r="I100" s="184">
        <f ca="1">IF(B100="","",OFFSET(List1!T$11,tisk!A99,0))</f>
        <v>130</v>
      </c>
      <c r="J100" s="184">
        <f ca="1">IF(B100="","",OFFSET(List1!U$11,tisk!A99,0))</f>
        <v>200</v>
      </c>
      <c r="K100" s="184">
        <f ca="1">IF(B100="","",OFFSET(List1!V$11,tisk!A99,0))</f>
        <v>100</v>
      </c>
      <c r="L100" s="184">
        <f ca="1">IF(B100="","",OFFSET(List1!W$11,tisk!A99,0))</f>
        <v>430</v>
      </c>
      <c r="M100" s="183">
        <f ca="1">IF($B100="","",OFFSET(List1!X$11,tisk!$A99,0))</f>
        <v>487117</v>
      </c>
      <c r="N100" s="183">
        <f ca="1">IF($B100="","",OFFSET(List1!Y$11,tisk!$A99,0))</f>
        <v>0</v>
      </c>
      <c r="O100" s="183">
        <f ca="1">IF($B100="","",OFFSET(List1!Z$11,tisk!$A99,0))</f>
        <v>487117</v>
      </c>
      <c r="P100" s="183">
        <f ca="1">IF($B100="","",OFFSET(List1!AA$11,tisk!$A99,0))</f>
        <v>0</v>
      </c>
      <c r="Q100" s="183" t="str">
        <f ca="1">IF($B100="","",OFFSET(List1!AB$11,tisk!$A99,0))</f>
        <v>NEINV</v>
      </c>
      <c r="R100" s="183" t="str">
        <f ca="1">IF($B100="","",OFFSET(List1!AC$11,tisk!$A99,0))</f>
        <v>NE</v>
      </c>
    </row>
    <row r="101" spans="1:18" s="2" customFormat="1" ht="86.4" x14ac:dyDescent="0.3">
      <c r="A101" s="51"/>
      <c r="B101" s="184"/>
      <c r="C101" s="3" t="str">
        <f ca="1">IF(B100="","",CONCATENATE("Okres ",OFFSET(List1!G$11,tisk!A99,0),"
","Právní forma","
",OFFSET(List1!H$11,tisk!A99,0),"
","IČO ",OFFSET(List1!I$11,tisk!A99,0),"
 ","B.Ú. ",OFFSET(List1!J$11,tisk!A99,0)))</f>
        <v>Okres Jeseník
Právní forma
Obec, městská část hlavního města Prahy
IČO 70599971
 B.Ú. 1907243339/0800</v>
      </c>
      <c r="D101" s="5" t="str">
        <f ca="1">IF(B100="","",OFFSET(List1!M$11,tisk!A99,0))</f>
        <v>Opravou střechy ZŠ a MŠ dojde k řešení havarijního stavu. Budou zabezpečeny nově vzniklé prostory proti zatečení a jejich zničení. Krytina je ve špatném stavu, uvolňující tašky mohou ohrozit bezpečnost procházejících občanů a žáků.</v>
      </c>
      <c r="E101" s="185"/>
      <c r="F101" s="47"/>
      <c r="G101" s="183"/>
      <c r="H101" s="186"/>
      <c r="I101" s="184"/>
      <c r="J101" s="184"/>
      <c r="K101" s="184"/>
      <c r="L101" s="184"/>
      <c r="M101" s="183"/>
      <c r="N101" s="183"/>
      <c r="O101" s="183"/>
      <c r="P101" s="183"/>
      <c r="Q101" s="183"/>
      <c r="R101" s="183"/>
    </row>
    <row r="102" spans="1:18" s="2" customFormat="1" ht="43.2" x14ac:dyDescent="0.3">
      <c r="A102" s="51">
        <f>ROW()/3-1</f>
        <v>33</v>
      </c>
      <c r="B102" s="184"/>
      <c r="C102" s="3"/>
      <c r="D102" s="5" t="str">
        <f ca="1">IF(B100="","",CONCATENATE("Dotace bude použita na:",OFFSET(List1!N$11,tisk!A99,0)))</f>
        <v>Dotace bude použita na:Konstrukce tesařské, konstrukce klempířské, krytiny tvrdé.</v>
      </c>
      <c r="E102" s="185"/>
      <c r="F102" s="48" t="str">
        <f ca="1">IF(B100="","",OFFSET(List1!Q$11,tisk!A99,0))</f>
        <v>12/2020</v>
      </c>
      <c r="G102" s="183"/>
      <c r="H102" s="186"/>
      <c r="I102" s="184"/>
      <c r="J102" s="184"/>
      <c r="K102" s="184"/>
      <c r="L102" s="184"/>
      <c r="M102" s="183"/>
      <c r="N102" s="183"/>
      <c r="O102" s="183"/>
      <c r="P102" s="183"/>
      <c r="Q102" s="183"/>
      <c r="R102" s="183"/>
    </row>
    <row r="103" spans="1:18" s="2" customFormat="1" ht="57.6" x14ac:dyDescent="0.3">
      <c r="A103" s="51"/>
      <c r="B103" s="184">
        <v>34</v>
      </c>
      <c r="C103" s="3" t="str">
        <f ca="1">IF(B103="","",CONCATENATE(OFFSET(List1!C$11,tisk!A102,0),"
",OFFSET(List1!D$11,tisk!A102,0),"
",OFFSET(List1!E$11,tisk!A102,0),"
",OFFSET(List1!F$11,tisk!A102,0)))</f>
        <v>Obec Mořice
Mořice 68
Mořice
79828</v>
      </c>
      <c r="D103" s="74" t="str">
        <f ca="1">IF(B103="","",OFFSET(List1!L$11,tisk!A102,0))</f>
        <v>Veřejné osvětlení a rozhlas Mořice</v>
      </c>
      <c r="E103" s="185">
        <f ca="1">IF(B103="","",OFFSET(List1!O$11,tisk!A102,0))</f>
        <v>1000922</v>
      </c>
      <c r="F103" s="48" t="str">
        <f ca="1">IF(B103="","",OFFSET(List1!P$11,tisk!A102,0))</f>
        <v>7/2020</v>
      </c>
      <c r="G103" s="183">
        <f ca="1">IF(B103="","",OFFSET(List1!R$11,tisk!A102,0))</f>
        <v>500000</v>
      </c>
      <c r="H103" s="186" t="str">
        <f ca="1">IF(B103="","",OFFSET(List1!S$11,tisk!A102,0))</f>
        <v>31.12.2020</v>
      </c>
      <c r="I103" s="184">
        <f ca="1">IF(B103="","",OFFSET(List1!T$11,tisk!A102,0))</f>
        <v>130</v>
      </c>
      <c r="J103" s="184">
        <f ca="1">IF(B103="","",OFFSET(List1!U$11,tisk!A102,0))</f>
        <v>200</v>
      </c>
      <c r="K103" s="184">
        <f ca="1">IF(B103="","",OFFSET(List1!V$11,tisk!A102,0))</f>
        <v>100</v>
      </c>
      <c r="L103" s="184">
        <f ca="1">IF(B103="","",OFFSET(List1!W$11,tisk!A102,0))</f>
        <v>430</v>
      </c>
      <c r="M103" s="183">
        <f ca="1">IF($B103="","",OFFSET(List1!X$11,tisk!$A102,0))</f>
        <v>500000</v>
      </c>
      <c r="N103" s="183">
        <f ca="1">IF($B103="","",OFFSET(List1!Y$11,tisk!$A102,0))</f>
        <v>0</v>
      </c>
      <c r="O103" s="183">
        <f ca="1">IF($B103="","",OFFSET(List1!Z$11,tisk!$A102,0))</f>
        <v>500000</v>
      </c>
      <c r="P103" s="183">
        <f ca="1">IF($B103="","",OFFSET(List1!AA$11,tisk!$A102,0))</f>
        <v>0</v>
      </c>
      <c r="Q103" s="183" t="str">
        <f ca="1">IF($B103="","",OFFSET(List1!AB$11,tisk!$A102,0))</f>
        <v>INV</v>
      </c>
      <c r="R103" s="183" t="str">
        <f ca="1">IF($B103="","",OFFSET(List1!AC$11,tisk!$A102,0))</f>
        <v>NE</v>
      </c>
    </row>
    <row r="104" spans="1:18" s="2" customFormat="1" ht="86.4" x14ac:dyDescent="0.3">
      <c r="A104" s="51"/>
      <c r="B104" s="184"/>
      <c r="C104" s="3" t="str">
        <f ca="1">IF(B103="","",CONCATENATE("Okres ",OFFSET(List1!G$11,tisk!A102,0),"
","Právní forma","
",OFFSET(List1!H$11,tisk!A102,0),"
","IČO ",OFFSET(List1!I$11,tisk!A102,0),"
 ","B.Ú. ",OFFSET(List1!J$11,tisk!A102,0)))</f>
        <v>Okres Prostějov
Právní forma
Obec, městská část hlavního města Prahy
IČO 00288462
 B.Ú. 1887774369/0800</v>
      </c>
      <c r="D104" s="5" t="str">
        <f ca="1">IF(B103="","",OFFSET(List1!M$11,tisk!A102,0))</f>
        <v>Jedná se o rekonstrukci vedení veřejného osvětlení a veřejného rozhlasu v částech obce, kde proběhne v roce 2020 rekonstrukce nízkého napětí společností Eon, zrušením starého nadzemního vedení a uložením nových rozvodů do země.</v>
      </c>
      <c r="E104" s="185"/>
      <c r="F104" s="47"/>
      <c r="G104" s="183"/>
      <c r="H104" s="186"/>
      <c r="I104" s="184"/>
      <c r="J104" s="184"/>
      <c r="K104" s="184"/>
      <c r="L104" s="184"/>
      <c r="M104" s="183"/>
      <c r="N104" s="183"/>
      <c r="O104" s="183"/>
      <c r="P104" s="183"/>
      <c r="Q104" s="183"/>
      <c r="R104" s="183"/>
    </row>
    <row r="105" spans="1:18" s="2" customFormat="1" ht="100.8" x14ac:dyDescent="0.3">
      <c r="A105" s="51">
        <f>ROW()/3-1</f>
        <v>34</v>
      </c>
      <c r="B105" s="184"/>
      <c r="C105" s="3"/>
      <c r="D105" s="5" t="str">
        <f ca="1">IF(B103="","",CONCATENATE("Dotace bude použita na:",OFFSET(List1!N$11,tisk!A102,0)))</f>
        <v>Dotace bude použita na:Jedná se o rekonstrukci vedení veřejného osvětlení a veřejného rozhlasu v částech obce, kde proběhne v roce 2020 rekonstrukce nízkého napětí společností Eon, zrušením starého nadzemního vedení a uložením nových rozvodů do země.</v>
      </c>
      <c r="E105" s="185"/>
      <c r="F105" s="48" t="str">
        <f ca="1">IF(B103="","",OFFSET(List1!Q$11,tisk!A102,0))</f>
        <v>10/2020</v>
      </c>
      <c r="G105" s="183"/>
      <c r="H105" s="186"/>
      <c r="I105" s="184"/>
      <c r="J105" s="184"/>
      <c r="K105" s="184"/>
      <c r="L105" s="184"/>
      <c r="M105" s="183"/>
      <c r="N105" s="183"/>
      <c r="O105" s="183"/>
      <c r="P105" s="183"/>
      <c r="Q105" s="183"/>
      <c r="R105" s="183"/>
    </row>
    <row r="106" spans="1:18" s="2" customFormat="1" ht="57.6" x14ac:dyDescent="0.3">
      <c r="A106" s="51"/>
      <c r="B106" s="184">
        <v>35</v>
      </c>
      <c r="C106" s="3" t="str">
        <f ca="1">IF(B106="","",CONCATENATE(OFFSET(List1!C$11,tisk!A105,0),"
",OFFSET(List1!D$11,tisk!A105,0),"
",OFFSET(List1!E$11,tisk!A105,0),"
",OFFSET(List1!F$11,tisk!A105,0)))</f>
        <v>Obec Lazníky
Lazníky 116
Lazníky
75125</v>
      </c>
      <c r="D106" s="74" t="str">
        <f ca="1">IF(B106="","",OFFSET(List1!L$11,tisk!A105,0))</f>
        <v>Oprava stávající střešní krytiny na budově Základní a Mateřské školy Lazníky</v>
      </c>
      <c r="E106" s="185">
        <f ca="1">IF(B106="","",OFFSET(List1!O$11,tisk!A105,0))</f>
        <v>950000</v>
      </c>
      <c r="F106" s="48" t="str">
        <f ca="1">IF(B106="","",OFFSET(List1!P$11,tisk!A105,0))</f>
        <v>6/2020</v>
      </c>
      <c r="G106" s="183">
        <f ca="1">IF(B106="","",OFFSET(List1!R$11,tisk!A105,0))</f>
        <v>450000</v>
      </c>
      <c r="H106" s="186" t="str">
        <f ca="1">IF(B106="","",OFFSET(List1!S$11,tisk!A105,0))</f>
        <v>31.12.2020</v>
      </c>
      <c r="I106" s="184">
        <f ca="1">IF(B106="","",OFFSET(List1!T$11,tisk!A105,0))</f>
        <v>130</v>
      </c>
      <c r="J106" s="184">
        <f ca="1">IF(B106="","",OFFSET(List1!U$11,tisk!A105,0))</f>
        <v>200</v>
      </c>
      <c r="K106" s="184">
        <f ca="1">IF(B106="","",OFFSET(List1!V$11,tisk!A105,0))</f>
        <v>100</v>
      </c>
      <c r="L106" s="184">
        <f ca="1">IF(B106="","",OFFSET(List1!W$11,tisk!A105,0))</f>
        <v>430</v>
      </c>
      <c r="M106" s="183">
        <f ca="1">IF($B106="","",OFFSET(List1!X$11,tisk!$A105,0))</f>
        <v>450000</v>
      </c>
      <c r="N106" s="183">
        <f ca="1">IF($B106="","",OFFSET(List1!Y$11,tisk!$A105,0))</f>
        <v>0</v>
      </c>
      <c r="O106" s="183">
        <f ca="1">IF($B106="","",OFFSET(List1!Z$11,tisk!$A105,0))</f>
        <v>450000</v>
      </c>
      <c r="P106" s="183">
        <f ca="1">IF($B106="","",OFFSET(List1!AA$11,tisk!$A105,0))</f>
        <v>0</v>
      </c>
      <c r="Q106" s="183" t="str">
        <f ca="1">IF($B106="","",OFFSET(List1!AB$11,tisk!$A105,0))</f>
        <v>NEINV</v>
      </c>
      <c r="R106" s="183" t="str">
        <f ca="1">IF($B106="","",OFFSET(List1!AC$11,tisk!$A105,0))</f>
        <v>NE</v>
      </c>
    </row>
    <row r="107" spans="1:18" s="2" customFormat="1" ht="86.4" x14ac:dyDescent="0.3">
      <c r="A107" s="51"/>
      <c r="B107" s="184"/>
      <c r="C107" s="3" t="str">
        <f ca="1">IF(B106="","",CONCATENATE("Okres ",OFFSET(List1!G$11,tisk!A105,0),"
","Právní forma","
",OFFSET(List1!H$11,tisk!A105,0),"
","IČO ",OFFSET(List1!I$11,tisk!A105,0),"
 ","B.Ú. ",OFFSET(List1!J$11,tisk!A105,0)))</f>
        <v>Okres Přerov
Právní forma
Obec, městská část hlavního města Prahy
IČO 00301451
 B.Ú. 1882933359/0800</v>
      </c>
      <c r="D107" s="5" t="str">
        <f ca="1">IF(B106="","",OFFSET(List1!M$11,tisk!A105,0))</f>
        <v>Oprava stávající střešní krytiny na budově Základní a Mateřské školy Lazníky.</v>
      </c>
      <c r="E107" s="185"/>
      <c r="F107" s="47"/>
      <c r="G107" s="183"/>
      <c r="H107" s="186"/>
      <c r="I107" s="184"/>
      <c r="J107" s="184"/>
      <c r="K107" s="184"/>
      <c r="L107" s="184"/>
      <c r="M107" s="183"/>
      <c r="N107" s="183"/>
      <c r="O107" s="183"/>
      <c r="P107" s="183"/>
      <c r="Q107" s="183"/>
      <c r="R107" s="183"/>
    </row>
    <row r="108" spans="1:18" s="2" customFormat="1" ht="43.2" x14ac:dyDescent="0.3">
      <c r="A108" s="51">
        <f>ROW()/3-1</f>
        <v>35</v>
      </c>
      <c r="B108" s="184"/>
      <c r="C108" s="3"/>
      <c r="D108" s="5" t="str">
        <f ca="1">IF(B106="","",CONCATENATE("Dotace bude použita na:",OFFSET(List1!N$11,tisk!A105,0)))</f>
        <v>Dotace bude použita na:Oprava stávající střešní krytiny na budově  Základní a Mateřské školy Lazníky.</v>
      </c>
      <c r="E108" s="185"/>
      <c r="F108" s="48" t="str">
        <f ca="1">IF(B106="","",OFFSET(List1!Q$11,tisk!A105,0))</f>
        <v>12/2020</v>
      </c>
      <c r="G108" s="183"/>
      <c r="H108" s="186"/>
      <c r="I108" s="184"/>
      <c r="J108" s="184"/>
      <c r="K108" s="184"/>
      <c r="L108" s="184"/>
      <c r="M108" s="183"/>
      <c r="N108" s="183"/>
      <c r="O108" s="183"/>
      <c r="P108" s="183"/>
      <c r="Q108" s="183"/>
      <c r="R108" s="183"/>
    </row>
    <row r="109" spans="1:18" s="2" customFormat="1" ht="57.6" x14ac:dyDescent="0.3">
      <c r="A109" s="51"/>
      <c r="B109" s="184">
        <v>36</v>
      </c>
      <c r="C109" s="3" t="str">
        <f ca="1">IF(B109="","",CONCATENATE(OFFSET(List1!C$11,tisk!A108,0),"
",OFFSET(List1!D$11,tisk!A108,0),"
",OFFSET(List1!E$11,tisk!A108,0),"
",OFFSET(List1!F$11,tisk!A108,0)))</f>
        <v>Obec Střeň
Střeň 19
Střeň
78332</v>
      </c>
      <c r="D109" s="74" t="str">
        <f ca="1">IF(B109="","",OFFSET(List1!L$11,tisk!A108,0))</f>
        <v>Výstavba veřejné infrastruktury, osvětlení a vegetační úpravy Střeň</v>
      </c>
      <c r="E109" s="185">
        <f ca="1">IF(B109="","",OFFSET(List1!O$11,tisk!A108,0))</f>
        <v>1305064</v>
      </c>
      <c r="F109" s="48" t="str">
        <f ca="1">IF(B109="","",OFFSET(List1!P$11,tisk!A108,0))</f>
        <v>1/2020</v>
      </c>
      <c r="G109" s="183">
        <f ca="1">IF(B109="","",OFFSET(List1!R$11,tisk!A108,0))</f>
        <v>500000</v>
      </c>
      <c r="H109" s="186" t="str">
        <f ca="1">IF(B109="","",OFFSET(List1!S$11,tisk!A108,0))</f>
        <v>31.12.2020</v>
      </c>
      <c r="I109" s="184">
        <f ca="1">IF(B109="","",OFFSET(List1!T$11,tisk!A108,0))</f>
        <v>140</v>
      </c>
      <c r="J109" s="184">
        <f ca="1">IF(B109="","",OFFSET(List1!U$11,tisk!A108,0))</f>
        <v>190</v>
      </c>
      <c r="K109" s="184">
        <f ca="1">IF(B109="","",OFFSET(List1!V$11,tisk!A108,0))</f>
        <v>100</v>
      </c>
      <c r="L109" s="184">
        <f ca="1">IF(B109="","",OFFSET(List1!W$11,tisk!A108,0))</f>
        <v>430</v>
      </c>
      <c r="M109" s="183">
        <f ca="1">IF($B109="","",OFFSET(List1!X$11,tisk!$A108,0))</f>
        <v>500000</v>
      </c>
      <c r="N109" s="183">
        <f ca="1">IF($B109="","",OFFSET(List1!Y$11,tisk!$A108,0))</f>
        <v>0</v>
      </c>
      <c r="O109" s="183">
        <f ca="1">IF($B109="","",OFFSET(List1!Z$11,tisk!$A108,0))</f>
        <v>500000</v>
      </c>
      <c r="P109" s="183">
        <f ca="1">IF($B109="","",OFFSET(List1!AA$11,tisk!$A108,0))</f>
        <v>0</v>
      </c>
      <c r="Q109" s="183" t="str">
        <f ca="1">IF($B109="","",OFFSET(List1!AB$11,tisk!$A108,0))</f>
        <v>INV</v>
      </c>
      <c r="R109" s="183" t="str">
        <f ca="1">IF($B109="","",OFFSET(List1!AC$11,tisk!$A108,0))</f>
        <v>NE</v>
      </c>
    </row>
    <row r="110" spans="1:18" s="2" customFormat="1" ht="86.4" x14ac:dyDescent="0.3">
      <c r="A110" s="51"/>
      <c r="B110" s="184"/>
      <c r="C110" s="3" t="str">
        <f ca="1">IF(B109="","",CONCATENATE("Okres ",OFFSET(List1!G$11,tisk!A108,0),"
","Právní forma","
",OFFSET(List1!H$11,tisk!A108,0),"
","IČO ",OFFSET(List1!I$11,tisk!A108,0),"
 ","B.Ú. ",OFFSET(List1!J$11,tisk!A108,0)))</f>
        <v>Okres Olomouc
Právní forma
Obec, městská část hlavního města Prahy
IČO 47997265
 B.Ú. 1801698319/0800</v>
      </c>
      <c r="D110" s="5" t="str">
        <f ca="1">IF(B109="","",OFFSET(List1!M$11,tisk!A108,0))</f>
        <v>Předmětem projektu je vznik infrastruktury pro výstavbu rodinného bydlení, jako jedno z opatření sloužících  k zabránění  snižování počtu obyvatel obce. Dojde k vybudování veřejné komunikace, osvětlení a budou provedeny vegetační úpravy.</v>
      </c>
      <c r="E110" s="185"/>
      <c r="F110" s="47"/>
      <c r="G110" s="183"/>
      <c r="H110" s="186"/>
      <c r="I110" s="184"/>
      <c r="J110" s="184"/>
      <c r="K110" s="184"/>
      <c r="L110" s="184"/>
      <c r="M110" s="183"/>
      <c r="N110" s="183"/>
      <c r="O110" s="183"/>
      <c r="P110" s="183"/>
      <c r="Q110" s="183"/>
      <c r="R110" s="183"/>
    </row>
    <row r="111" spans="1:18" s="2" customFormat="1" ht="72" x14ac:dyDescent="0.3">
      <c r="A111" s="51">
        <f>ROW()/3-1</f>
        <v>36</v>
      </c>
      <c r="B111" s="184"/>
      <c r="C111" s="3"/>
      <c r="D111" s="5" t="str">
        <f ca="1">IF(B109="","",CONCATENATE("Dotace bude použita na:",OFFSET(List1!N$11,tisk!A108,0)))</f>
        <v>Dotace bude použita na:Komunikace vozidlová - komunikace příjezdu do stavební zóny Střeň TVRD
Veřejné osvětlení
Vegetační úpravy a rekultivace.</v>
      </c>
      <c r="E111" s="185"/>
      <c r="F111" s="48" t="str">
        <f ca="1">IF(B109="","",OFFSET(List1!Q$11,tisk!A108,0))</f>
        <v>12/2020</v>
      </c>
      <c r="G111" s="183"/>
      <c r="H111" s="186"/>
      <c r="I111" s="184"/>
      <c r="J111" s="184"/>
      <c r="K111" s="184"/>
      <c r="L111" s="184"/>
      <c r="M111" s="183"/>
      <c r="N111" s="183"/>
      <c r="O111" s="183"/>
      <c r="P111" s="183"/>
      <c r="Q111" s="183"/>
      <c r="R111" s="183"/>
    </row>
    <row r="112" spans="1:18" s="2" customFormat="1" ht="57.6" x14ac:dyDescent="0.3">
      <c r="A112" s="51"/>
      <c r="B112" s="184">
        <v>37</v>
      </c>
      <c r="C112" s="3" t="str">
        <f ca="1">IF(B112="","",CONCATENATE(OFFSET(List1!C$11,tisk!A111,0),"
",OFFSET(List1!D$11,tisk!A111,0),"
",OFFSET(List1!E$11,tisk!A111,0),"
",OFFSET(List1!F$11,tisk!A111,0)))</f>
        <v>Obec Lesnice
Lesnice 46
Lesnice
78901</v>
      </c>
      <c r="D112" s="74" t="str">
        <f ca="1">IF(B112="","",OFFSET(List1!L$11,tisk!A111,0))</f>
        <v>Rekonstrukce elektroinstalace v KD Lesnice</v>
      </c>
      <c r="E112" s="185">
        <f ca="1">IF(B112="","",OFFSET(List1!O$11,tisk!A111,0))</f>
        <v>1000000</v>
      </c>
      <c r="F112" s="48" t="str">
        <f ca="1">IF(B112="","",OFFSET(List1!P$11,tisk!A111,0))</f>
        <v>1/2020</v>
      </c>
      <c r="G112" s="183">
        <f ca="1">IF(B112="","",OFFSET(List1!R$11,tisk!A111,0))</f>
        <v>500000</v>
      </c>
      <c r="H112" s="186" t="str">
        <f ca="1">IF(B112="","",OFFSET(List1!S$11,tisk!A111,0))</f>
        <v>31.12.2020</v>
      </c>
      <c r="I112" s="184">
        <f ca="1">IF(B112="","",OFFSET(List1!T$11,tisk!A111,0))</f>
        <v>110</v>
      </c>
      <c r="J112" s="184">
        <f ca="1">IF(B112="","",OFFSET(List1!U$11,tisk!A111,0))</f>
        <v>170</v>
      </c>
      <c r="K112" s="184">
        <f ca="1">IF(B112="","",OFFSET(List1!V$11,tisk!A111,0))</f>
        <v>150</v>
      </c>
      <c r="L112" s="184">
        <f ca="1">IF(B112="","",OFFSET(List1!W$11,tisk!A111,0))</f>
        <v>430</v>
      </c>
      <c r="M112" s="183">
        <f ca="1">IF($B112="","",OFFSET(List1!X$11,tisk!$A111,0))</f>
        <v>500000</v>
      </c>
      <c r="N112" s="183">
        <f ca="1">IF($B112="","",OFFSET(List1!Y$11,tisk!$A111,0))</f>
        <v>0</v>
      </c>
      <c r="O112" s="183">
        <f ca="1">IF($B112="","",OFFSET(List1!Z$11,tisk!$A111,0))</f>
        <v>500000</v>
      </c>
      <c r="P112" s="183">
        <f ca="1">IF($B112="","",OFFSET(List1!AA$11,tisk!$A111,0))</f>
        <v>0</v>
      </c>
      <c r="Q112" s="183" t="str">
        <f ca="1">IF($B112="","",OFFSET(List1!AB$11,tisk!$A111,0))</f>
        <v>INV</v>
      </c>
      <c r="R112" s="183" t="str">
        <f ca="1">IF($B112="","",OFFSET(List1!AC$11,tisk!$A111,0))</f>
        <v>NE</v>
      </c>
    </row>
    <row r="113" spans="1:18" s="2" customFormat="1" ht="86.4" x14ac:dyDescent="0.3">
      <c r="A113" s="51"/>
      <c r="B113" s="184"/>
      <c r="C113" s="3" t="str">
        <f ca="1">IF(B112="","",CONCATENATE("Okres ",OFFSET(List1!G$11,tisk!A111,0),"
","Právní forma","
",OFFSET(List1!H$11,tisk!A111,0),"
","IČO ",OFFSET(List1!I$11,tisk!A111,0),"
 ","B.Ú. ",OFFSET(List1!J$11,tisk!A111,0)))</f>
        <v>Okres Šumperk
Právní forma
Obec, městská část hlavního města Prahy
IČO 00302872
 B.Ú. 94-2515841/0710</v>
      </c>
      <c r="D113" s="5" t="str">
        <f ca="1">IF(B112="","",OFFSET(List1!M$11,tisk!A111,0))</f>
        <v>Předmětem projektu je rekonstrukce vnitřní elektroinstalace včetně zapravení v KD Lesnice, kde je umístěna i kuchyně pro místní ZŠ a MŠ.</v>
      </c>
      <c r="E113" s="185"/>
      <c r="F113" s="47"/>
      <c r="G113" s="183"/>
      <c r="H113" s="186"/>
      <c r="I113" s="184"/>
      <c r="J113" s="184"/>
      <c r="K113" s="184"/>
      <c r="L113" s="184"/>
      <c r="M113" s="183"/>
      <c r="N113" s="183"/>
      <c r="O113" s="183"/>
      <c r="P113" s="183"/>
      <c r="Q113" s="183"/>
      <c r="R113" s="183"/>
    </row>
    <row r="114" spans="1:18" s="2" customFormat="1" ht="28.8" x14ac:dyDescent="0.3">
      <c r="A114" s="51">
        <f>ROW()/3-1</f>
        <v>37</v>
      </c>
      <c r="B114" s="184"/>
      <c r="C114" s="3"/>
      <c r="D114" s="5" t="str">
        <f ca="1">IF(B112="","",CONCATENATE("Dotace bude použita na:",OFFSET(List1!N$11,tisk!A111,0)))</f>
        <v>Dotace bude použita na:Rekonstrukce vnitřní elektroinstalace včetně zapravení.</v>
      </c>
      <c r="E114" s="185"/>
      <c r="F114" s="48" t="str">
        <f ca="1">IF(B112="","",OFFSET(List1!Q$11,tisk!A111,0))</f>
        <v>12/2020</v>
      </c>
      <c r="G114" s="183"/>
      <c r="H114" s="186"/>
      <c r="I114" s="184"/>
      <c r="J114" s="184"/>
      <c r="K114" s="184"/>
      <c r="L114" s="184"/>
      <c r="M114" s="183"/>
      <c r="N114" s="183"/>
      <c r="O114" s="183"/>
      <c r="P114" s="183"/>
      <c r="Q114" s="183"/>
      <c r="R114" s="183"/>
    </row>
    <row r="115" spans="1:18" s="2" customFormat="1" ht="57.6" x14ac:dyDescent="0.3">
      <c r="A115" s="51"/>
      <c r="B115" s="184">
        <v>38</v>
      </c>
      <c r="C115" s="3" t="str">
        <f ca="1">IF(B115="","",CONCATENATE(OFFSET(List1!C$11,tisk!A114,0),"
",OFFSET(List1!D$11,tisk!A114,0),"
",OFFSET(List1!E$11,tisk!A114,0),"
",OFFSET(List1!F$11,tisk!A114,0)))</f>
        <v>Obec Nová Hradečná
Nová Hradečná 193
Nová Hradečná
78383</v>
      </c>
      <c r="D115" s="74" t="str">
        <f ca="1">IF(B115="","",OFFSET(List1!L$11,tisk!A114,0))</f>
        <v>Rekonstrukce a opravy objektů v majetku obce</v>
      </c>
      <c r="E115" s="185">
        <f ca="1">IF(B115="","",OFFSET(List1!O$11,tisk!A114,0))</f>
        <v>540000</v>
      </c>
      <c r="F115" s="48" t="str">
        <f ca="1">IF(B115="","",OFFSET(List1!P$11,tisk!A114,0))</f>
        <v>5/2020</v>
      </c>
      <c r="G115" s="183">
        <f ca="1">IF(B115="","",OFFSET(List1!R$11,tisk!A114,0))</f>
        <v>270000</v>
      </c>
      <c r="H115" s="186" t="str">
        <f ca="1">IF(B115="","",OFFSET(List1!S$11,tisk!A114,0))</f>
        <v>31.12.2020</v>
      </c>
      <c r="I115" s="184">
        <f ca="1">IF(B115="","",OFFSET(List1!T$11,tisk!A114,0))</f>
        <v>160</v>
      </c>
      <c r="J115" s="184">
        <f ca="1">IF(B115="","",OFFSET(List1!U$11,tisk!A114,0))</f>
        <v>170</v>
      </c>
      <c r="K115" s="184">
        <f ca="1">IF(B115="","",OFFSET(List1!V$11,tisk!A114,0))</f>
        <v>100</v>
      </c>
      <c r="L115" s="184">
        <f ca="1">IF(B115="","",OFFSET(List1!W$11,tisk!A114,0))</f>
        <v>430</v>
      </c>
      <c r="M115" s="183">
        <f ca="1">IF($B115="","",OFFSET(List1!X$11,tisk!$A114,0))</f>
        <v>270000</v>
      </c>
      <c r="N115" s="183">
        <f ca="1">IF($B115="","",OFFSET(List1!Y$11,tisk!$A114,0))</f>
        <v>0</v>
      </c>
      <c r="O115" s="183">
        <f ca="1">IF($B115="","",OFFSET(List1!Z$11,tisk!$A114,0))</f>
        <v>270000</v>
      </c>
      <c r="P115" s="183">
        <f ca="1">IF($B115="","",OFFSET(List1!AA$11,tisk!$A114,0))</f>
        <v>0</v>
      </c>
      <c r="Q115" s="183" t="str">
        <f ca="1">IF($B115="","",OFFSET(List1!AB$11,tisk!$A114,0))</f>
        <v>INV/NEINV</v>
      </c>
      <c r="R115" s="183" t="str">
        <f ca="1">IF($B115="","",OFFSET(List1!AC$11,tisk!$A114,0))</f>
        <v>NE</v>
      </c>
    </row>
    <row r="116" spans="1:18" s="2" customFormat="1" ht="86.4" x14ac:dyDescent="0.3">
      <c r="A116" s="51"/>
      <c r="B116" s="184"/>
      <c r="C116" s="3" t="str">
        <f ca="1">IF(B115="","",CONCATENATE("Okres ",OFFSET(List1!G$11,tisk!A114,0),"
","Právní forma","
",OFFSET(List1!H$11,tisk!A114,0),"
","IČO ",OFFSET(List1!I$11,tisk!A114,0),"
 ","B.Ú. ",OFFSET(List1!J$11,tisk!A114,0)))</f>
        <v>Okres Olomouc
Právní forma
Obec, městská část hlavního města Prahy
IČO 00575658
 B.Ú. 1801446349/0800</v>
      </c>
      <c r="D116" s="5" t="str">
        <f ca="1">IF(B115="","",OFFSET(List1!M$11,tisk!A114,0))</f>
        <v>Přístavba garáže požární zbrojnice v Nové Hradečné a výměna střešní krytiny na fotbalové tribuně.</v>
      </c>
      <c r="E116" s="185"/>
      <c r="F116" s="47"/>
      <c r="G116" s="183"/>
      <c r="H116" s="186"/>
      <c r="I116" s="184"/>
      <c r="J116" s="184"/>
      <c r="K116" s="184"/>
      <c r="L116" s="184"/>
      <c r="M116" s="183"/>
      <c r="N116" s="183"/>
      <c r="O116" s="183"/>
      <c r="P116" s="183"/>
      <c r="Q116" s="183"/>
      <c r="R116" s="183"/>
    </row>
    <row r="117" spans="1:18" s="2" customFormat="1" ht="43.2" x14ac:dyDescent="0.3">
      <c r="A117" s="51">
        <f>ROW()/3-1</f>
        <v>38</v>
      </c>
      <c r="B117" s="184"/>
      <c r="C117" s="3"/>
      <c r="D117" s="5" t="str">
        <f ca="1">IF(B115="","",CONCATENATE("Dotace bude použita na:",OFFSET(List1!N$11,tisk!A114,0)))</f>
        <v>Dotace bude použita na:Přístavba garáže požární zbrojnice v Nové Hradečné a výměna střešní krytiny na fotbalové tribuně.</v>
      </c>
      <c r="E117" s="185"/>
      <c r="F117" s="48" t="str">
        <f ca="1">IF(B115="","",OFFSET(List1!Q$11,tisk!A114,0))</f>
        <v>12/2020</v>
      </c>
      <c r="G117" s="183"/>
      <c r="H117" s="186"/>
      <c r="I117" s="184"/>
      <c r="J117" s="184"/>
      <c r="K117" s="184"/>
      <c r="L117" s="184"/>
      <c r="M117" s="183"/>
      <c r="N117" s="183"/>
      <c r="O117" s="183"/>
      <c r="P117" s="183"/>
      <c r="Q117" s="183"/>
      <c r="R117" s="183"/>
    </row>
    <row r="118" spans="1:18" s="2" customFormat="1" ht="57.6" x14ac:dyDescent="0.3">
      <c r="A118" s="51"/>
      <c r="B118" s="184">
        <v>39</v>
      </c>
      <c r="C118" s="3" t="str">
        <f ca="1">IF(B118="","",CONCATENATE(OFFSET(List1!C$11,tisk!A117,0),"
",OFFSET(List1!D$11,tisk!A117,0),"
",OFFSET(List1!E$11,tisk!A117,0),"
",OFFSET(List1!F$11,tisk!A117,0)))</f>
        <v>Obec Ostružná
Ostružná 135
Ostružná
78825</v>
      </c>
      <c r="D118" s="74" t="str">
        <f ca="1">IF(B118="","",OFFSET(List1!L$11,tisk!A117,0))</f>
        <v>Komunikace  Ostružná centrum</v>
      </c>
      <c r="E118" s="185">
        <f ca="1">IF(B118="","",OFFSET(List1!O$11,tisk!A117,0))</f>
        <v>4374469</v>
      </c>
      <c r="F118" s="48" t="str">
        <f ca="1">IF(B118="","",OFFSET(List1!P$11,tisk!A117,0))</f>
        <v>1/2020</v>
      </c>
      <c r="G118" s="183">
        <f ca="1">IF(B118="","",OFFSET(List1!R$11,tisk!A117,0))</f>
        <v>500000</v>
      </c>
      <c r="H118" s="186" t="str">
        <f ca="1">IF(B118="","",OFFSET(List1!S$11,tisk!A117,0))</f>
        <v>31.12.2020</v>
      </c>
      <c r="I118" s="184">
        <f ca="1">IF(B118="","",OFFSET(List1!T$11,tisk!A117,0))</f>
        <v>200</v>
      </c>
      <c r="J118" s="184">
        <f ca="1">IF(B118="","",OFFSET(List1!U$11,tisk!A117,0))</f>
        <v>120</v>
      </c>
      <c r="K118" s="184">
        <f ca="1">IF(B118="","",OFFSET(List1!V$11,tisk!A117,0))</f>
        <v>100</v>
      </c>
      <c r="L118" s="184">
        <f ca="1">IF(B118="","",OFFSET(List1!W$11,tisk!A117,0))</f>
        <v>420</v>
      </c>
      <c r="M118" s="183">
        <f ca="1">IF($B118="","",OFFSET(List1!X$11,tisk!$A117,0))</f>
        <v>500000</v>
      </c>
      <c r="N118" s="183">
        <f ca="1">IF($B118="","",OFFSET(List1!Y$11,tisk!$A117,0))</f>
        <v>0</v>
      </c>
      <c r="O118" s="183">
        <f ca="1">IF($B118="","",OFFSET(List1!Z$11,tisk!$A117,0))</f>
        <v>500000</v>
      </c>
      <c r="P118" s="183">
        <f ca="1">IF($B118="","",OFFSET(List1!AA$11,tisk!$A117,0))</f>
        <v>0</v>
      </c>
      <c r="Q118" s="183" t="str">
        <f ca="1">IF($B118="","",OFFSET(List1!AB$11,tisk!$A117,0))</f>
        <v>INV</v>
      </c>
      <c r="R118" s="183" t="str">
        <f ca="1">IF($B118="","",OFFSET(List1!AC$11,tisk!$A117,0))</f>
        <v>NE</v>
      </c>
    </row>
    <row r="119" spans="1:18" s="2" customFormat="1" ht="86.4" x14ac:dyDescent="0.3">
      <c r="A119" s="51"/>
      <c r="B119" s="184"/>
      <c r="C119" s="3" t="str">
        <f ca="1">IF(B118="","",CONCATENATE("Okres ",OFFSET(List1!G$11,tisk!A117,0),"
","Právní forma","
",OFFSET(List1!H$11,tisk!A117,0),"
","IČO ",OFFSET(List1!I$11,tisk!A117,0),"
 ","B.Ú. ",OFFSET(List1!J$11,tisk!A117,0)))</f>
        <v>Okres Jeseník
Právní forma
Obec, městská část hlavního města Prahy
IČO 00636096
 B.Ú. 94-1517861/0710</v>
      </c>
      <c r="D119" s="5" t="str">
        <f ca="1">IF(B118="","",OFFSET(List1!M$11,tisk!A117,0))</f>
        <v>Akce bude zaměřena na obnovu stávající obecní komunikace, která je svým stavem silně nevyhovující.</v>
      </c>
      <c r="E119" s="185"/>
      <c r="F119" s="47"/>
      <c r="G119" s="183"/>
      <c r="H119" s="186"/>
      <c r="I119" s="184"/>
      <c r="J119" s="184"/>
      <c r="K119" s="184"/>
      <c r="L119" s="184"/>
      <c r="M119" s="183"/>
      <c r="N119" s="183"/>
      <c r="O119" s="183"/>
      <c r="P119" s="183"/>
      <c r="Q119" s="183"/>
      <c r="R119" s="183"/>
    </row>
    <row r="120" spans="1:18" s="2" customFormat="1" ht="43.2" x14ac:dyDescent="0.3">
      <c r="A120" s="51">
        <f>ROW()/3-1</f>
        <v>39</v>
      </c>
      <c r="B120" s="184"/>
      <c r="C120" s="3"/>
      <c r="D120" s="5" t="str">
        <f ca="1">IF(B118="","",CONCATENATE("Dotace bude použita na:",OFFSET(List1!N$11,tisk!A117,0)))</f>
        <v>Dotace bude použita na:Podkladní vrstvy komunikací a zpevněných ploch,
kryty štěrkových a živičných komunikací.</v>
      </c>
      <c r="E120" s="185"/>
      <c r="F120" s="48" t="str">
        <f ca="1">IF(B118="","",OFFSET(List1!Q$11,tisk!A117,0))</f>
        <v>11/2020</v>
      </c>
      <c r="G120" s="183"/>
      <c r="H120" s="186"/>
      <c r="I120" s="184"/>
      <c r="J120" s="184"/>
      <c r="K120" s="184"/>
      <c r="L120" s="184"/>
      <c r="M120" s="183"/>
      <c r="N120" s="183"/>
      <c r="O120" s="183"/>
      <c r="P120" s="183"/>
      <c r="Q120" s="183"/>
      <c r="R120" s="183"/>
    </row>
    <row r="121" spans="1:18" s="2" customFormat="1" ht="57.6" x14ac:dyDescent="0.3">
      <c r="A121" s="51"/>
      <c r="B121" s="184">
        <v>40</v>
      </c>
      <c r="C121" s="3" t="str">
        <f ca="1">IF(B121="","",CONCATENATE(OFFSET(List1!C$11,tisk!A120,0),"
",OFFSET(List1!D$11,tisk!A120,0),"
",OFFSET(List1!E$11,tisk!A120,0),"
",OFFSET(List1!F$11,tisk!A120,0)))</f>
        <v>Obec Bezuchov
Bezuchov 14
Bezuchov
75354</v>
      </c>
      <c r="D121" s="74" t="str">
        <f ca="1">IF(B121="","",OFFSET(List1!L$11,tisk!A120,0))</f>
        <v>Rekonstrukce veřejného osvělení v obci Bezuchov</v>
      </c>
      <c r="E121" s="185">
        <f ca="1">IF(B121="","",OFFSET(List1!O$11,tisk!A120,0))</f>
        <v>300000</v>
      </c>
      <c r="F121" s="48" t="str">
        <f ca="1">IF(B121="","",OFFSET(List1!P$11,tisk!A120,0))</f>
        <v>1/2020</v>
      </c>
      <c r="G121" s="183">
        <f ca="1">IF(B121="","",OFFSET(List1!R$11,tisk!A120,0))</f>
        <v>150000</v>
      </c>
      <c r="H121" s="186" t="str">
        <f ca="1">IF(B121="","",OFFSET(List1!S$11,tisk!A120,0))</f>
        <v>31.12.2020</v>
      </c>
      <c r="I121" s="184">
        <f ca="1">IF(B121="","",OFFSET(List1!T$11,tisk!A120,0))</f>
        <v>130</v>
      </c>
      <c r="J121" s="184">
        <f ca="1">IF(B121="","",OFFSET(List1!U$11,tisk!A120,0))</f>
        <v>190</v>
      </c>
      <c r="K121" s="184">
        <f ca="1">IF(B121="","",OFFSET(List1!V$11,tisk!A120,0))</f>
        <v>100</v>
      </c>
      <c r="L121" s="184">
        <f ca="1">IF(B121="","",OFFSET(List1!W$11,tisk!A120,0))</f>
        <v>420</v>
      </c>
      <c r="M121" s="183">
        <f ca="1">IF($B121="","",OFFSET(List1!X$11,tisk!$A120,0))</f>
        <v>150000</v>
      </c>
      <c r="N121" s="183">
        <f ca="1">IF($B121="","",OFFSET(List1!Y$11,tisk!$A120,0))</f>
        <v>0</v>
      </c>
      <c r="O121" s="183">
        <f ca="1">IF($B121="","",OFFSET(List1!Z$11,tisk!$A120,0))</f>
        <v>150000</v>
      </c>
      <c r="P121" s="183">
        <f ca="1">IF($B121="","",OFFSET(List1!AA$11,tisk!$A120,0))</f>
        <v>0</v>
      </c>
      <c r="Q121" s="183" t="str">
        <f ca="1">IF($B121="","",OFFSET(List1!AB$11,tisk!$A120,0))</f>
        <v>INV</v>
      </c>
      <c r="R121" s="183" t="str">
        <f ca="1">IF($B121="","",OFFSET(List1!AC$11,tisk!$A120,0))</f>
        <v>NE</v>
      </c>
    </row>
    <row r="122" spans="1:18" s="2" customFormat="1" ht="86.4" x14ac:dyDescent="0.3">
      <c r="A122" s="51"/>
      <c r="B122" s="184"/>
      <c r="C122" s="3" t="str">
        <f ca="1">IF(B121="","",CONCATENATE("Okres ",OFFSET(List1!G$11,tisk!A120,0),"
","Právní forma","
",OFFSET(List1!H$11,tisk!A120,0),"
","IČO ",OFFSET(List1!I$11,tisk!A120,0),"
 ","B.Ú. ",OFFSET(List1!J$11,tisk!A120,0)))</f>
        <v>Okres Přerov
Právní forma
Obec, městská část hlavního města Prahy
IČO 00636118
 B.Ú. 23124831/0100</v>
      </c>
      <c r="D122" s="5" t="str">
        <f ca="1">IF(B121="","",OFFSET(List1!M$11,tisk!A120,0))</f>
        <v>Celoplošné veřejné osvětlení bylo v obci Bezuchov realizováno v 50. letech 20. století, je umístěno na samostatných betonových sloupech.</v>
      </c>
      <c r="E122" s="185"/>
      <c r="F122" s="47"/>
      <c r="G122" s="183"/>
      <c r="H122" s="186"/>
      <c r="I122" s="184"/>
      <c r="J122" s="184"/>
      <c r="K122" s="184"/>
      <c r="L122" s="184"/>
      <c r="M122" s="183"/>
      <c r="N122" s="183"/>
      <c r="O122" s="183"/>
      <c r="P122" s="183"/>
      <c r="Q122" s="183"/>
      <c r="R122" s="183"/>
    </row>
    <row r="123" spans="1:18" s="2" customFormat="1" ht="43.2" x14ac:dyDescent="0.3">
      <c r="A123" s="51">
        <f>ROW()/3-1</f>
        <v>40</v>
      </c>
      <c r="B123" s="184"/>
      <c r="C123" s="3"/>
      <c r="D123" s="5" t="str">
        <f ca="1">IF(B121="","",CONCATENATE("Dotace bude použita na:",OFFSET(List1!N$11,tisk!A120,0)))</f>
        <v>Dotace bude použita na:Dodávka a montáž LED svítidel, včetně odstranění a ekologické likvidace starých pouličních lamp.</v>
      </c>
      <c r="E123" s="185"/>
      <c r="F123" s="48" t="str">
        <f ca="1">IF(B121="","",OFFSET(List1!Q$11,tisk!A120,0))</f>
        <v>12/2020</v>
      </c>
      <c r="G123" s="183"/>
      <c r="H123" s="186"/>
      <c r="I123" s="184"/>
      <c r="J123" s="184"/>
      <c r="K123" s="184"/>
      <c r="L123" s="184"/>
      <c r="M123" s="183"/>
      <c r="N123" s="183"/>
      <c r="O123" s="183"/>
      <c r="P123" s="183"/>
      <c r="Q123" s="183"/>
      <c r="R123" s="183"/>
    </row>
    <row r="124" spans="1:18" s="2" customFormat="1" ht="57.6" x14ac:dyDescent="0.3">
      <c r="A124" s="51"/>
      <c r="B124" s="184">
        <v>41</v>
      </c>
      <c r="C124" s="3" t="str">
        <f ca="1">IF(B124="","",CONCATENATE(OFFSET(List1!C$11,tisk!A123,0),"
",OFFSET(List1!D$11,tisk!A123,0),"
",OFFSET(List1!E$11,tisk!A123,0),"
",OFFSET(List1!F$11,tisk!A123,0)))</f>
        <v>Obec Zámrsky
Zámrsky 23
Zámrsky
75301</v>
      </c>
      <c r="D124" s="74" t="str">
        <f ca="1">IF(B124="","",OFFSET(List1!L$11,tisk!A123,0))</f>
        <v>Chodník Zámrsky</v>
      </c>
      <c r="E124" s="185">
        <f ca="1">IF(B124="","",OFFSET(List1!O$11,tisk!A123,0))</f>
        <v>2000000</v>
      </c>
      <c r="F124" s="48" t="str">
        <f ca="1">IF(B124="","",OFFSET(List1!P$11,tisk!A123,0))</f>
        <v>1/2020</v>
      </c>
      <c r="G124" s="183">
        <f ca="1">IF(B124="","",OFFSET(List1!R$11,tisk!A123,0))</f>
        <v>500000</v>
      </c>
      <c r="H124" s="186" t="str">
        <f ca="1">IF(B124="","",OFFSET(List1!S$11,tisk!A123,0))</f>
        <v>31.12.2020</v>
      </c>
      <c r="I124" s="184">
        <f ca="1">IF(B124="","",OFFSET(List1!T$11,tisk!A123,0))</f>
        <v>180</v>
      </c>
      <c r="J124" s="184">
        <f ca="1">IF(B124="","",OFFSET(List1!U$11,tisk!A123,0))</f>
        <v>140</v>
      </c>
      <c r="K124" s="184">
        <f ca="1">IF(B124="","",OFFSET(List1!V$11,tisk!A123,0))</f>
        <v>100</v>
      </c>
      <c r="L124" s="184">
        <f ca="1">IF(B124="","",OFFSET(List1!W$11,tisk!A123,0))</f>
        <v>420</v>
      </c>
      <c r="M124" s="183">
        <f ca="1">IF($B124="","",OFFSET(List1!X$11,tisk!$A123,0))</f>
        <v>500000</v>
      </c>
      <c r="N124" s="183">
        <f ca="1">IF($B124="","",OFFSET(List1!Y$11,tisk!$A123,0))</f>
        <v>0</v>
      </c>
      <c r="O124" s="183">
        <f ca="1">IF($B124="","",OFFSET(List1!Z$11,tisk!$A123,0))</f>
        <v>500000</v>
      </c>
      <c r="P124" s="183">
        <f ca="1">IF($B124="","",OFFSET(List1!AA$11,tisk!$A123,0))</f>
        <v>0</v>
      </c>
      <c r="Q124" s="183" t="str">
        <f ca="1">IF($B124="","",OFFSET(List1!AB$11,tisk!$A123,0))</f>
        <v>INV</v>
      </c>
      <c r="R124" s="183" t="str">
        <f ca="1">IF($B124="","",OFFSET(List1!AC$11,tisk!$A123,0))</f>
        <v>NE</v>
      </c>
    </row>
    <row r="125" spans="1:18" s="2" customFormat="1" ht="86.4" x14ac:dyDescent="0.3">
      <c r="A125" s="51"/>
      <c r="B125" s="184"/>
      <c r="C125" s="3" t="str">
        <f ca="1">IF(B124="","",CONCATENATE("Okres ",OFFSET(List1!G$11,tisk!A123,0),"
","Právní forma","
",OFFSET(List1!H$11,tisk!A123,0),"
","IČO ",OFFSET(List1!I$11,tisk!A123,0),"
 ","B.Ú. ",OFFSET(List1!J$11,tisk!A123,0)))</f>
        <v>Okres Přerov
Právní forma
Obec, městská část hlavního města Prahy
IČO 00600881
 B.Ú. 21620831/0100</v>
      </c>
      <c r="D125" s="5" t="str">
        <f ca="1">IF(B124="","",OFFSET(List1!M$11,tisk!A123,0))</f>
        <v>Vybudování chodníku.</v>
      </c>
      <c r="E125" s="185"/>
      <c r="F125" s="47"/>
      <c r="G125" s="183"/>
      <c r="H125" s="186"/>
      <c r="I125" s="184"/>
      <c r="J125" s="184"/>
      <c r="K125" s="184"/>
      <c r="L125" s="184"/>
      <c r="M125" s="183"/>
      <c r="N125" s="183"/>
      <c r="O125" s="183"/>
      <c r="P125" s="183"/>
      <c r="Q125" s="183"/>
      <c r="R125" s="183"/>
    </row>
    <row r="126" spans="1:18" s="2" customFormat="1" ht="28.8" x14ac:dyDescent="0.3">
      <c r="A126" s="51">
        <f>ROW()/3-1</f>
        <v>41</v>
      </c>
      <c r="B126" s="184"/>
      <c r="C126" s="3"/>
      <c r="D126" s="5" t="str">
        <f ca="1">IF(B124="","",CONCATENATE("Dotace bude použita na:",OFFSET(List1!N$11,tisk!A123,0)))</f>
        <v>Dotace bude použita na:Stavební výdaje na vybudování chodníku.</v>
      </c>
      <c r="E126" s="185"/>
      <c r="F126" s="48" t="str">
        <f ca="1">IF(B124="","",OFFSET(List1!Q$11,tisk!A123,0))</f>
        <v>12/2020</v>
      </c>
      <c r="G126" s="183"/>
      <c r="H126" s="186"/>
      <c r="I126" s="184"/>
      <c r="J126" s="184"/>
      <c r="K126" s="184"/>
      <c r="L126" s="184"/>
      <c r="M126" s="183"/>
      <c r="N126" s="183"/>
      <c r="O126" s="183"/>
      <c r="P126" s="183"/>
      <c r="Q126" s="183"/>
      <c r="R126" s="183"/>
    </row>
    <row r="127" spans="1:18" s="2" customFormat="1" ht="57.6" x14ac:dyDescent="0.3">
      <c r="A127" s="51"/>
      <c r="B127" s="184">
        <v>42</v>
      </c>
      <c r="C127" s="3" t="str">
        <f ca="1">IF(B127="","",CONCATENATE(OFFSET(List1!C$11,tisk!A126,0),"
",OFFSET(List1!D$11,tisk!A126,0),"
",OFFSET(List1!E$11,tisk!A126,0),"
",OFFSET(List1!F$11,tisk!A126,0)))</f>
        <v>Obec Mírov
Mírov 47
Mírov
78953</v>
      </c>
      <c r="D127" s="74" t="str">
        <f ca="1">IF(B127="","",OFFSET(List1!L$11,tisk!A126,0))</f>
        <v>Parkovací plochy v místní části Kolonie</v>
      </c>
      <c r="E127" s="185">
        <f ca="1">IF(B127="","",OFFSET(List1!O$11,tisk!A126,0))</f>
        <v>1600000</v>
      </c>
      <c r="F127" s="48" t="str">
        <f ca="1">IF(B127="","",OFFSET(List1!P$11,tisk!A126,0))</f>
        <v>1/2020</v>
      </c>
      <c r="G127" s="183">
        <f ca="1">IF(B127="","",OFFSET(List1!R$11,tisk!A126,0))</f>
        <v>500000</v>
      </c>
      <c r="H127" s="186" t="str">
        <f ca="1">IF(B127="","",OFFSET(List1!S$11,tisk!A126,0))</f>
        <v>31.12.2020</v>
      </c>
      <c r="I127" s="184">
        <f ca="1">IF(B127="","",OFFSET(List1!T$11,tisk!A126,0))</f>
        <v>160</v>
      </c>
      <c r="J127" s="184">
        <f ca="1">IF(B127="","",OFFSET(List1!U$11,tisk!A126,0))</f>
        <v>160</v>
      </c>
      <c r="K127" s="184">
        <f ca="1">IF(B127="","",OFFSET(List1!V$11,tisk!A126,0))</f>
        <v>100</v>
      </c>
      <c r="L127" s="184">
        <f ca="1">IF(B127="","",OFFSET(List1!W$11,tisk!A126,0))</f>
        <v>420</v>
      </c>
      <c r="M127" s="183">
        <f ca="1">IF($B127="","",OFFSET(List1!X$11,tisk!$A126,0))</f>
        <v>500000</v>
      </c>
      <c r="N127" s="183">
        <f ca="1">IF($B127="","",OFFSET(List1!Y$11,tisk!$A126,0))</f>
        <v>0</v>
      </c>
      <c r="O127" s="183">
        <f ca="1">IF($B127="","",OFFSET(List1!Z$11,tisk!$A126,0))</f>
        <v>500000</v>
      </c>
      <c r="P127" s="183">
        <f ca="1">IF($B127="","",OFFSET(List1!AA$11,tisk!$A126,0))</f>
        <v>0</v>
      </c>
      <c r="Q127" s="183" t="str">
        <f ca="1">IF($B127="","",OFFSET(List1!AB$11,tisk!$A126,0))</f>
        <v>INV</v>
      </c>
      <c r="R127" s="183" t="str">
        <f ca="1">IF($B127="","",OFFSET(List1!AC$11,tisk!$A126,0))</f>
        <v>NE</v>
      </c>
    </row>
    <row r="128" spans="1:18" s="2" customFormat="1" ht="86.4" x14ac:dyDescent="0.3">
      <c r="A128" s="51"/>
      <c r="B128" s="184"/>
      <c r="C128" s="3" t="str">
        <f ca="1">IF(B127="","",CONCATENATE("Okres ",OFFSET(List1!G$11,tisk!A126,0),"
","Právní forma","
",OFFSET(List1!H$11,tisk!A126,0),"
","IČO ",OFFSET(List1!I$11,tisk!A126,0),"
 ","B.Ú. ",OFFSET(List1!J$11,tisk!A126,0)))</f>
        <v>Okres Šumperk
Právní forma
Obec, městská část hlavního města Prahy
IČO 00635995
 B.Ú. 14022841/0100</v>
      </c>
      <c r="D128" s="5" t="str">
        <f ca="1">IF(B127="","",OFFSET(List1!M$11,tisk!A126,0))</f>
        <v>Realizací projektu dojde k vybudování šesti parkovacích stanovišť pro celkem 31 osobních automobilů v místní části Kolonie. Současně bude řešeno také odvodnění celé stavby.</v>
      </c>
      <c r="E128" s="185"/>
      <c r="F128" s="47"/>
      <c r="G128" s="183"/>
      <c r="H128" s="186"/>
      <c r="I128" s="184"/>
      <c r="J128" s="184"/>
      <c r="K128" s="184"/>
      <c r="L128" s="184"/>
      <c r="M128" s="183"/>
      <c r="N128" s="183"/>
      <c r="O128" s="183"/>
      <c r="P128" s="183"/>
      <c r="Q128" s="183"/>
      <c r="R128" s="183"/>
    </row>
    <row r="129" spans="1:18" s="2" customFormat="1" ht="129.6" x14ac:dyDescent="0.3">
      <c r="A129" s="51">
        <f>ROW()/3-1</f>
        <v>42</v>
      </c>
      <c r="B129" s="184"/>
      <c r="C129" s="3"/>
      <c r="D129" s="5" t="str">
        <f ca="1">IF(B127="","",CONCATENATE("Dotace bude použita na:",OFFSET(List1!N$11,tisk!A126,0)))</f>
        <v>Dotace bude použita na:Dotace bude použita na výstavbu nových parkovacích stání.
Podélné - např. zem. práce, svislé a kompletní konstrukce, komunikace pozemní, trubní vedení, ost. konstrukce a práce, bourání kolmé - např. zem. práce, komunikace pozemní, ost. konstrukce a práce, bourání.</v>
      </c>
      <c r="E129" s="185"/>
      <c r="F129" s="48" t="str">
        <f ca="1">IF(B127="","",OFFSET(List1!Q$11,tisk!A126,0))</f>
        <v>12/2020</v>
      </c>
      <c r="G129" s="183"/>
      <c r="H129" s="186"/>
      <c r="I129" s="184"/>
      <c r="J129" s="184"/>
      <c r="K129" s="184"/>
      <c r="L129" s="184"/>
      <c r="M129" s="183"/>
      <c r="N129" s="183"/>
      <c r="O129" s="183"/>
      <c r="P129" s="183"/>
      <c r="Q129" s="183"/>
      <c r="R129" s="183"/>
    </row>
    <row r="130" spans="1:18" s="2" customFormat="1" ht="57.6" x14ac:dyDescent="0.3">
      <c r="A130" s="51"/>
      <c r="B130" s="184">
        <v>43</v>
      </c>
      <c r="C130" s="3" t="str">
        <f ca="1">IF(B130="","",CONCATENATE(OFFSET(List1!C$11,tisk!A129,0),"
",OFFSET(List1!D$11,tisk!A129,0),"
",OFFSET(List1!E$11,tisk!A129,0),"
",OFFSET(List1!F$11,tisk!A129,0)))</f>
        <v>Obec Budětsko
Budětsko 146
Budětsko
79852</v>
      </c>
      <c r="D130" s="74" t="str">
        <f ca="1">IF(B130="","",OFFSET(List1!L$11,tisk!A129,0))</f>
        <v>Rekonstrukce místních komunikací v obci Budětsko</v>
      </c>
      <c r="E130" s="185">
        <f ca="1">IF(B130="","",OFFSET(List1!O$11,tisk!A129,0))</f>
        <v>2000000</v>
      </c>
      <c r="F130" s="48" t="str">
        <f ca="1">IF(B130="","",OFFSET(List1!P$11,tisk!A129,0))</f>
        <v>1/2020</v>
      </c>
      <c r="G130" s="183">
        <f ca="1">IF(B130="","",OFFSET(List1!R$11,tisk!A129,0))</f>
        <v>500000</v>
      </c>
      <c r="H130" s="186" t="str">
        <f ca="1">IF(B130="","",OFFSET(List1!S$11,tisk!A129,0))</f>
        <v>31.12.2020</v>
      </c>
      <c r="I130" s="184">
        <f ca="1">IF(B130="","",OFFSET(List1!T$11,tisk!A129,0))</f>
        <v>160</v>
      </c>
      <c r="J130" s="184">
        <f ca="1">IF(B130="","",OFFSET(List1!U$11,tisk!A129,0))</f>
        <v>160</v>
      </c>
      <c r="K130" s="184">
        <f ca="1">IF(B130="","",OFFSET(List1!V$11,tisk!A129,0))</f>
        <v>100</v>
      </c>
      <c r="L130" s="184">
        <f ca="1">IF(B130="","",OFFSET(List1!W$11,tisk!A129,0))</f>
        <v>420</v>
      </c>
      <c r="M130" s="183">
        <f ca="1">IF($B130="","",OFFSET(List1!X$11,tisk!$A129,0))</f>
        <v>500000</v>
      </c>
      <c r="N130" s="183">
        <f ca="1">IF($B130="","",OFFSET(List1!Y$11,tisk!$A129,0))</f>
        <v>0</v>
      </c>
      <c r="O130" s="183">
        <f ca="1">IF($B130="","",OFFSET(List1!Z$11,tisk!$A129,0))</f>
        <v>500000</v>
      </c>
      <c r="P130" s="183">
        <f ca="1">IF($B130="","",OFFSET(List1!AA$11,tisk!$A129,0))</f>
        <v>0</v>
      </c>
      <c r="Q130" s="183" t="str">
        <f ca="1">IF($B130="","",OFFSET(List1!AB$11,tisk!$A129,0))</f>
        <v>INV</v>
      </c>
      <c r="R130" s="183" t="str">
        <f ca="1">IF($B130="","",OFFSET(List1!AC$11,tisk!$A129,0))</f>
        <v>NE</v>
      </c>
    </row>
    <row r="131" spans="1:18" s="2" customFormat="1" ht="86.4" x14ac:dyDescent="0.3">
      <c r="A131" s="51"/>
      <c r="B131" s="184"/>
      <c r="C131" s="3" t="str">
        <f ca="1">IF(B130="","",CONCATENATE("Okres ",OFFSET(List1!G$11,tisk!A129,0),"
","Právní forma","
",OFFSET(List1!H$11,tisk!A129,0),"
","IČO ",OFFSET(List1!I$11,tisk!A129,0),"
 ","B.Ú. ",OFFSET(List1!J$11,tisk!A129,0)))</f>
        <v>Okres Prostějov
Právní forma
Obec, městská část hlavního města Prahy
IČO 00599999
 B.Ú. 94-5915701/0710</v>
      </c>
      <c r="D131" s="5" t="str">
        <f ca="1">IF(B130="","",OFFSET(List1!M$11,tisk!A129,0))</f>
        <v>Rekonstrukce místních komunikací v obci Budětsko.</v>
      </c>
      <c r="E131" s="185"/>
      <c r="F131" s="47"/>
      <c r="G131" s="183"/>
      <c r="H131" s="186"/>
      <c r="I131" s="184"/>
      <c r="J131" s="184"/>
      <c r="K131" s="184"/>
      <c r="L131" s="184"/>
      <c r="M131" s="183"/>
      <c r="N131" s="183"/>
      <c r="O131" s="183"/>
      <c r="P131" s="183"/>
      <c r="Q131" s="183"/>
      <c r="R131" s="183"/>
    </row>
    <row r="132" spans="1:18" s="2" customFormat="1" ht="72" x14ac:dyDescent="0.3">
      <c r="A132" s="51">
        <f>ROW()/3-1</f>
        <v>43</v>
      </c>
      <c r="B132" s="184"/>
      <c r="C132" s="3"/>
      <c r="D132" s="5" t="str">
        <f ca="1">IF(B130="","",CONCATENATE("Dotace bude použita na:",OFFSET(List1!N$11,tisk!A129,0)))</f>
        <v>Dotace bude použita na:Účelem použití dotace je rekonstrukce místních komunikací v obci Budětsko, které jsou umístěny na různých parcelních číslech v katastrálním území Budětsko.</v>
      </c>
      <c r="E132" s="185"/>
      <c r="F132" s="48" t="str">
        <f ca="1">IF(B130="","",OFFSET(List1!Q$11,tisk!A129,0))</f>
        <v>12/2020</v>
      </c>
      <c r="G132" s="183"/>
      <c r="H132" s="186"/>
      <c r="I132" s="184"/>
      <c r="J132" s="184"/>
      <c r="K132" s="184"/>
      <c r="L132" s="184"/>
      <c r="M132" s="183"/>
      <c r="N132" s="183"/>
      <c r="O132" s="183"/>
      <c r="P132" s="183"/>
      <c r="Q132" s="183"/>
      <c r="R132" s="183"/>
    </row>
    <row r="133" spans="1:18" s="2" customFormat="1" ht="57.6" x14ac:dyDescent="0.3">
      <c r="A133" s="51"/>
      <c r="B133" s="184">
        <v>44</v>
      </c>
      <c r="C133" s="3" t="str">
        <f ca="1">IF(B133="","",CONCATENATE(OFFSET(List1!C$11,tisk!A132,0),"
",OFFSET(List1!D$11,tisk!A132,0),"
",OFFSET(List1!E$11,tisk!A132,0),"
",OFFSET(List1!F$11,tisk!A132,0)))</f>
        <v>Obec Křtomil
Křtomil 60
Křtomil
75114</v>
      </c>
      <c r="D133" s="74" t="str">
        <f ca="1">IF(B133="","",OFFSET(List1!L$11,tisk!A132,0))</f>
        <v>Oprava autobusových čekáren ve Křtomili</v>
      </c>
      <c r="E133" s="185">
        <f ca="1">IF(B133="","",OFFSET(List1!O$11,tisk!A132,0))</f>
        <v>308695</v>
      </c>
      <c r="F133" s="48" t="str">
        <f ca="1">IF(B133="","",OFFSET(List1!P$11,tisk!A132,0))</f>
        <v>1/2020</v>
      </c>
      <c r="G133" s="183">
        <f ca="1">IF(B133="","",OFFSET(List1!R$11,tisk!A132,0))</f>
        <v>154347</v>
      </c>
      <c r="H133" s="186" t="str">
        <f ca="1">IF(B133="","",OFFSET(List1!S$11,tisk!A132,0))</f>
        <v>31.12.2020</v>
      </c>
      <c r="I133" s="184">
        <f ca="1">IF(B133="","",OFFSET(List1!T$11,tisk!A132,0))</f>
        <v>130</v>
      </c>
      <c r="J133" s="184">
        <f ca="1">IF(B133="","",OFFSET(List1!U$11,tisk!A132,0))</f>
        <v>190</v>
      </c>
      <c r="K133" s="184">
        <f ca="1">IF(B133="","",OFFSET(List1!V$11,tisk!A132,0))</f>
        <v>100</v>
      </c>
      <c r="L133" s="184">
        <f ca="1">IF(B133="","",OFFSET(List1!W$11,tisk!A132,0))</f>
        <v>420</v>
      </c>
      <c r="M133" s="183">
        <f ca="1">IF($B133="","",OFFSET(List1!X$11,tisk!$A132,0))</f>
        <v>154347</v>
      </c>
      <c r="N133" s="183">
        <f ca="1">IF($B133="","",OFFSET(List1!Y$11,tisk!$A132,0))</f>
        <v>0</v>
      </c>
      <c r="O133" s="183">
        <f ca="1">IF($B133="","",OFFSET(List1!Z$11,tisk!$A132,0))</f>
        <v>154347</v>
      </c>
      <c r="P133" s="183">
        <f ca="1">IF($B133="","",OFFSET(List1!AA$11,tisk!$A132,0))</f>
        <v>0</v>
      </c>
      <c r="Q133" s="183" t="str">
        <f ca="1">IF($B133="","",OFFSET(List1!AB$11,tisk!$A132,0))</f>
        <v>NEINV</v>
      </c>
      <c r="R133" s="183" t="str">
        <f ca="1">IF($B133="","",OFFSET(List1!AC$11,tisk!$A132,0))</f>
        <v>NE</v>
      </c>
    </row>
    <row r="134" spans="1:18" s="2" customFormat="1" ht="86.4" x14ac:dyDescent="0.3">
      <c r="A134" s="51"/>
      <c r="B134" s="184"/>
      <c r="C134" s="3" t="str">
        <f ca="1">IF(B133="","",CONCATENATE("Okres ",OFFSET(List1!G$11,tisk!A132,0),"
","Právní forma","
",OFFSET(List1!H$11,tisk!A132,0),"
","IČO ",OFFSET(List1!I$11,tisk!A132,0),"
 ","B.Ú. ",OFFSET(List1!J$11,tisk!A132,0)))</f>
        <v>Okres Přerov
Právní forma
Obec, městská část hlavního města Prahy
IČO 00636312
 B.Ú. 1883127359/0800</v>
      </c>
      <c r="D134" s="5" t="str">
        <f ca="1">IF(B133="","",OFFSET(List1!M$11,tisk!A132,0))</f>
        <v>Technický stav autobusových čekáren  je vzhledem k jejich stáří v již naprosto katastrofálním stavu. Zatékající dešťová voda poškodila i deskové bednění, v některých místech chybí krytina úplně.</v>
      </c>
      <c r="E134" s="185"/>
      <c r="F134" s="47"/>
      <c r="G134" s="183"/>
      <c r="H134" s="186"/>
      <c r="I134" s="184"/>
      <c r="J134" s="184"/>
      <c r="K134" s="184"/>
      <c r="L134" s="184"/>
      <c r="M134" s="183"/>
      <c r="N134" s="183"/>
      <c r="O134" s="183"/>
      <c r="P134" s="183"/>
      <c r="Q134" s="183"/>
      <c r="R134" s="183"/>
    </row>
    <row r="135" spans="1:18" s="2" customFormat="1" ht="43.2" x14ac:dyDescent="0.3">
      <c r="A135" s="51">
        <f>ROW()/3-1</f>
        <v>44</v>
      </c>
      <c r="B135" s="184"/>
      <c r="C135" s="3"/>
      <c r="D135" s="5" t="str">
        <f ca="1">IF(B133="","",CONCATENATE("Dotace bude použita na:",OFFSET(List1!N$11,tisk!A132,0)))</f>
        <v>Dotace bude použita na:Oprava celého střešního systému,  celé fasády vč. soklu a doprovodná zeleň.</v>
      </c>
      <c r="E135" s="185"/>
      <c r="F135" s="48" t="str">
        <f ca="1">IF(B133="","",OFFSET(List1!Q$11,tisk!A132,0))</f>
        <v>12/2020</v>
      </c>
      <c r="G135" s="183"/>
      <c r="H135" s="186"/>
      <c r="I135" s="184"/>
      <c r="J135" s="184"/>
      <c r="K135" s="184"/>
      <c r="L135" s="184"/>
      <c r="M135" s="183"/>
      <c r="N135" s="183"/>
      <c r="O135" s="183"/>
      <c r="P135" s="183"/>
      <c r="Q135" s="183"/>
      <c r="R135" s="183"/>
    </row>
    <row r="136" spans="1:18" s="2" customFormat="1" ht="57.6" x14ac:dyDescent="0.3">
      <c r="A136" s="51"/>
      <c r="B136" s="184">
        <v>45</v>
      </c>
      <c r="C136" s="3" t="str">
        <f ca="1">IF(B136="","",CONCATENATE(OFFSET(List1!C$11,tisk!A135,0),"
",OFFSET(List1!D$11,tisk!A135,0),"
",OFFSET(List1!E$11,tisk!A135,0),"
",OFFSET(List1!F$11,tisk!A135,0)))</f>
        <v>Obec Haňovice
Haňovice 62
Haňovice
78321</v>
      </c>
      <c r="D136" s="74" t="str">
        <f ca="1">IF(B136="","",OFFSET(List1!L$11,tisk!A135,0))</f>
        <v>Oprava chodníku u ZŠ a MŠ Haňovice</v>
      </c>
      <c r="E136" s="185">
        <f ca="1">IF(B136="","",OFFSET(List1!O$11,tisk!A135,0))</f>
        <v>592900</v>
      </c>
      <c r="F136" s="48" t="str">
        <f ca="1">IF(B136="","",OFFSET(List1!P$11,tisk!A135,0))</f>
        <v>1/2020</v>
      </c>
      <c r="G136" s="183">
        <f ca="1">IF(B136="","",OFFSET(List1!R$11,tisk!A135,0))</f>
        <v>296000</v>
      </c>
      <c r="H136" s="186" t="str">
        <f ca="1">IF(B136="","",OFFSET(List1!S$11,tisk!A135,0))</f>
        <v>31.12.2020</v>
      </c>
      <c r="I136" s="184">
        <f ca="1">IF(B136="","",OFFSET(List1!T$11,tisk!A135,0))</f>
        <v>160</v>
      </c>
      <c r="J136" s="184">
        <f ca="1">IF(B136="","",OFFSET(List1!U$11,tisk!A135,0))</f>
        <v>160</v>
      </c>
      <c r="K136" s="184">
        <f ca="1">IF(B136="","",OFFSET(List1!V$11,tisk!A135,0))</f>
        <v>100</v>
      </c>
      <c r="L136" s="184">
        <f ca="1">IF(B136="","",OFFSET(List1!W$11,tisk!A135,0))</f>
        <v>420</v>
      </c>
      <c r="M136" s="183">
        <f ca="1">IF($B136="","",OFFSET(List1!X$11,tisk!$A135,0))</f>
        <v>296000</v>
      </c>
      <c r="N136" s="183">
        <f ca="1">IF($B136="","",OFFSET(List1!Y$11,tisk!$A135,0))</f>
        <v>0</v>
      </c>
      <c r="O136" s="183">
        <f ca="1">IF($B136="","",OFFSET(List1!Z$11,tisk!$A135,0))</f>
        <v>296000</v>
      </c>
      <c r="P136" s="183">
        <f ca="1">IF($B136="","",OFFSET(List1!AA$11,tisk!$A135,0))</f>
        <v>0</v>
      </c>
      <c r="Q136" s="183" t="str">
        <f ca="1">IF($B136="","",OFFSET(List1!AB$11,tisk!$A135,0))</f>
        <v>INV</v>
      </c>
      <c r="R136" s="183" t="str">
        <f ca="1">IF($B136="","",OFFSET(List1!AC$11,tisk!$A135,0))</f>
        <v>NE</v>
      </c>
    </row>
    <row r="137" spans="1:18" s="2" customFormat="1" ht="86.4" x14ac:dyDescent="0.3">
      <c r="A137" s="51"/>
      <c r="B137" s="184"/>
      <c r="C137" s="3" t="str">
        <f ca="1">IF(B136="","",CONCATENATE("Okres ",OFFSET(List1!G$11,tisk!A135,0),"
","Právní forma","
",OFFSET(List1!H$11,tisk!A135,0),"
","IČO ",OFFSET(List1!I$11,tisk!A135,0),"
 ","B.Ú. ",OFFSET(List1!J$11,tisk!A135,0)))</f>
        <v>Okres Olomouc
Právní forma
Obec, městská část hlavního města Prahy
IČO 00635723
 B.Ú. 1801684339/0800</v>
      </c>
      <c r="D137" s="5" t="str">
        <f ca="1">IF(B136="","",OFFSET(List1!M$11,tisk!A135,0))</f>
        <v>Projekt řeší obnovu chodníků a obrubníků kolem ZŠ a MŠ v obci Haňovice.</v>
      </c>
      <c r="E137" s="185"/>
      <c r="F137" s="47"/>
      <c r="G137" s="183"/>
      <c r="H137" s="186"/>
      <c r="I137" s="184"/>
      <c r="J137" s="184"/>
      <c r="K137" s="184"/>
      <c r="L137" s="184"/>
      <c r="M137" s="183"/>
      <c r="N137" s="183"/>
      <c r="O137" s="183"/>
      <c r="P137" s="183"/>
      <c r="Q137" s="183"/>
      <c r="R137" s="183"/>
    </row>
    <row r="138" spans="1:18" s="2" customFormat="1" ht="28.8" x14ac:dyDescent="0.3">
      <c r="A138" s="51">
        <f>ROW()/3-1</f>
        <v>45</v>
      </c>
      <c r="B138" s="184"/>
      <c r="C138" s="3"/>
      <c r="D138" s="5" t="str">
        <f ca="1">IF(B136="","",CONCATENATE("Dotace bude použita na:",OFFSET(List1!N$11,tisk!A135,0)))</f>
        <v>Dotace bude použita na:Stavební práce, dodávka branky, terénní úpravy.</v>
      </c>
      <c r="E138" s="185"/>
      <c r="F138" s="48" t="str">
        <f ca="1">IF(B136="","",OFFSET(List1!Q$11,tisk!A135,0))</f>
        <v>12/2020</v>
      </c>
      <c r="G138" s="183"/>
      <c r="H138" s="186"/>
      <c r="I138" s="184"/>
      <c r="J138" s="184"/>
      <c r="K138" s="184"/>
      <c r="L138" s="184"/>
      <c r="M138" s="183"/>
      <c r="N138" s="183"/>
      <c r="O138" s="183"/>
      <c r="P138" s="183"/>
      <c r="Q138" s="183"/>
      <c r="R138" s="183"/>
    </row>
    <row r="139" spans="1:18" s="2" customFormat="1" ht="72" x14ac:dyDescent="0.3">
      <c r="A139" s="51"/>
      <c r="B139" s="184">
        <v>46</v>
      </c>
      <c r="C139" s="3" t="str">
        <f ca="1">IF(B139="","",CONCATENATE(OFFSET(List1!C$11,tisk!A138,0),"
",OFFSET(List1!D$11,tisk!A138,0),"
",OFFSET(List1!E$11,tisk!A138,0),"
",OFFSET(List1!F$11,tisk!A138,0)))</f>
        <v>Obec Domašov nad Bystřicí
Náměstí 35
Domašov nad Bystřicí
78306</v>
      </c>
      <c r="D139" s="74" t="str">
        <f ca="1">IF(B139="","",OFFSET(List1!L$11,tisk!A138,0))</f>
        <v>Stavební úpravy mateřské školy</v>
      </c>
      <c r="E139" s="185">
        <f ca="1">IF(B139="","",OFFSET(List1!O$11,tisk!A138,0))</f>
        <v>1203792.82</v>
      </c>
      <c r="F139" s="48" t="str">
        <f ca="1">IF(B139="","",OFFSET(List1!P$11,tisk!A138,0))</f>
        <v>1/2020</v>
      </c>
      <c r="G139" s="183">
        <f ca="1">IF(B139="","",OFFSET(List1!R$11,tisk!A138,0))</f>
        <v>500000</v>
      </c>
      <c r="H139" s="186" t="str">
        <f ca="1">IF(B139="","",OFFSET(List1!S$11,tisk!A138,0))</f>
        <v>31.12.2020</v>
      </c>
      <c r="I139" s="184">
        <f ca="1">IF(B139="","",OFFSET(List1!T$11,tisk!A138,0))</f>
        <v>160</v>
      </c>
      <c r="J139" s="184">
        <f ca="1">IF(B139="","",OFFSET(List1!U$11,tisk!A138,0))</f>
        <v>160</v>
      </c>
      <c r="K139" s="184">
        <f ca="1">IF(B139="","",OFFSET(List1!V$11,tisk!A138,0))</f>
        <v>100</v>
      </c>
      <c r="L139" s="184">
        <f ca="1">IF(B139="","",OFFSET(List1!W$11,tisk!A138,0))</f>
        <v>420</v>
      </c>
      <c r="M139" s="183">
        <f ca="1">IF($B139="","",OFFSET(List1!X$11,tisk!$A138,0))</f>
        <v>500000</v>
      </c>
      <c r="N139" s="183">
        <f ca="1">IF($B139="","",OFFSET(List1!Y$11,tisk!$A138,0))</f>
        <v>0</v>
      </c>
      <c r="O139" s="183">
        <f ca="1">IF($B139="","",OFFSET(List1!Z$11,tisk!$A138,0))</f>
        <v>500000</v>
      </c>
      <c r="P139" s="183">
        <f ca="1">IF($B139="","",OFFSET(List1!AA$11,tisk!$A138,0))</f>
        <v>0</v>
      </c>
      <c r="Q139" s="183" t="str">
        <f ca="1">IF($B139="","",OFFSET(List1!AB$11,tisk!$A138,0))</f>
        <v>NEINV</v>
      </c>
      <c r="R139" s="183" t="str">
        <f ca="1">IF($B139="","",OFFSET(List1!AC$11,tisk!$A138,0))</f>
        <v>NE</v>
      </c>
    </row>
    <row r="140" spans="1:18" s="2" customFormat="1" ht="100.8" x14ac:dyDescent="0.3">
      <c r="A140" s="51"/>
      <c r="B140" s="184"/>
      <c r="C140" s="3" t="str">
        <f ca="1">IF(B139="","",CONCATENATE("Okres ",OFFSET(List1!G$11,tisk!A138,0),"
","Právní forma","
",OFFSET(List1!H$11,tisk!A138,0),"
","IČO ",OFFSET(List1!I$11,tisk!A138,0),"
 ","B.Ú. ",OFFSET(List1!J$11,tisk!A138,0)))</f>
        <v>Okres Olomouc
Právní forma
Obec, městská část hlavního města Prahy
IČO 00298824
 B.Ú. 86-6736510297/0100</v>
      </c>
      <c r="D140" s="5" t="str">
        <f ca="1">IF(B139="","",OFFSET(List1!M$11,tisk!A138,0))</f>
        <v>Stavební úpravy v mateřské škole.</v>
      </c>
      <c r="E140" s="185"/>
      <c r="F140" s="47"/>
      <c r="G140" s="183"/>
      <c r="H140" s="186"/>
      <c r="I140" s="184"/>
      <c r="J140" s="184"/>
      <c r="K140" s="184"/>
      <c r="L140" s="184"/>
      <c r="M140" s="183"/>
      <c r="N140" s="183"/>
      <c r="O140" s="183"/>
      <c r="P140" s="183"/>
      <c r="Q140" s="183"/>
      <c r="R140" s="183"/>
    </row>
    <row r="141" spans="1:18" s="2" customFormat="1" ht="28.8" x14ac:dyDescent="0.3">
      <c r="A141" s="51">
        <f>ROW()/3-1</f>
        <v>46</v>
      </c>
      <c r="B141" s="184"/>
      <c r="C141" s="3"/>
      <c r="D141" s="5" t="str">
        <f ca="1">IF(B139="","",CONCATENATE("Dotace bude použita na:",OFFSET(List1!N$11,tisk!A138,0)))</f>
        <v>Dotace bude použita na:Stavební úpravy mateřské školy.</v>
      </c>
      <c r="E141" s="185"/>
      <c r="F141" s="48" t="str">
        <f ca="1">IF(B139="","",OFFSET(List1!Q$11,tisk!A138,0))</f>
        <v>12/2020</v>
      </c>
      <c r="G141" s="183"/>
      <c r="H141" s="186"/>
      <c r="I141" s="184"/>
      <c r="J141" s="184"/>
      <c r="K141" s="184"/>
      <c r="L141" s="184"/>
      <c r="M141" s="183"/>
      <c r="N141" s="183"/>
      <c r="O141" s="183"/>
      <c r="P141" s="183"/>
      <c r="Q141" s="183"/>
      <c r="R141" s="183"/>
    </row>
    <row r="142" spans="1:18" s="2" customFormat="1" ht="57.6" x14ac:dyDescent="0.3">
      <c r="A142" s="51"/>
      <c r="B142" s="184">
        <v>47</v>
      </c>
      <c r="C142" s="3" t="str">
        <f ca="1">IF(B142="","",CONCATENATE(OFFSET(List1!C$11,tisk!A141,0),"
",OFFSET(List1!D$11,tisk!A141,0),"
",OFFSET(List1!E$11,tisk!A141,0),"
",OFFSET(List1!F$11,tisk!A141,0)))</f>
        <v>Obec Malá Morava
Vysoký Potok 2
Malá Morava
78833</v>
      </c>
      <c r="D142" s="74" t="str">
        <f ca="1">IF(B142="","",OFFSET(List1!L$11,tisk!A141,0))</f>
        <v>Oprava místních komunikací v obci Malá Morava</v>
      </c>
      <c r="E142" s="185">
        <f ca="1">IF(B142="","",OFFSET(List1!O$11,tisk!A141,0))</f>
        <v>908831</v>
      </c>
      <c r="F142" s="48" t="str">
        <f ca="1">IF(B142="","",OFFSET(List1!P$11,tisk!A141,0))</f>
        <v>1/2020</v>
      </c>
      <c r="G142" s="183">
        <f ca="1">IF(B142="","",OFFSET(List1!R$11,tisk!A141,0))</f>
        <v>454415</v>
      </c>
      <c r="H142" s="186" t="str">
        <f ca="1">IF(B142="","",OFFSET(List1!S$11,tisk!A141,0))</f>
        <v>31.12.2020</v>
      </c>
      <c r="I142" s="184">
        <f ca="1">IF(B142="","",OFFSET(List1!T$11,tisk!A141,0))</f>
        <v>160</v>
      </c>
      <c r="J142" s="184">
        <f ca="1">IF(B142="","",OFFSET(List1!U$11,tisk!A141,0))</f>
        <v>160</v>
      </c>
      <c r="K142" s="184">
        <f ca="1">IF(B142="","",OFFSET(List1!V$11,tisk!A141,0))</f>
        <v>100</v>
      </c>
      <c r="L142" s="184">
        <f ca="1">IF(B142="","",OFFSET(List1!W$11,tisk!A141,0))</f>
        <v>420</v>
      </c>
      <c r="M142" s="183">
        <f ca="1">IF($B142="","",OFFSET(List1!X$11,tisk!$A141,0))</f>
        <v>454415</v>
      </c>
      <c r="N142" s="183">
        <f ca="1">IF($B142="","",OFFSET(List1!Y$11,tisk!$A141,0))</f>
        <v>0</v>
      </c>
      <c r="O142" s="183">
        <f ca="1">IF($B142="","",OFFSET(List1!Z$11,tisk!$A141,0))</f>
        <v>454415</v>
      </c>
      <c r="P142" s="183">
        <f ca="1">IF($B142="","",OFFSET(List1!AA$11,tisk!$A141,0))</f>
        <v>0</v>
      </c>
      <c r="Q142" s="183" t="str">
        <f ca="1">IF($B142="","",OFFSET(List1!AB$11,tisk!$A141,0))</f>
        <v>NEINV</v>
      </c>
      <c r="R142" s="183" t="str">
        <f ca="1">IF($B142="","",OFFSET(List1!AC$11,tisk!$A141,0))</f>
        <v>NE</v>
      </c>
    </row>
    <row r="143" spans="1:18" s="2" customFormat="1" ht="100.8" x14ac:dyDescent="0.3">
      <c r="A143" s="51"/>
      <c r="B143" s="184"/>
      <c r="C143" s="3" t="str">
        <f ca="1">IF(B142="","",CONCATENATE("Okres ",OFFSET(List1!G$11,tisk!A141,0),"
","Právní forma","
",OFFSET(List1!H$11,tisk!A141,0),"
","IČO ",OFFSET(List1!I$11,tisk!A141,0),"
 ","B.Ú. ",OFFSET(List1!J$11,tisk!A141,0)))</f>
        <v>Okres Šumperk
Právní forma
Obec, městská část hlavního města Prahy
IČO 00302970
 B.Ú. 6727841/0100</v>
      </c>
      <c r="D143" s="5" t="str">
        <f ca="1">IF(B142="","",OFFSET(List1!M$11,tisk!A141,0))</f>
        <v>Projekt řeší opravu místní komunikace č. 1B Křivá Voda a část 1B Malá Morava (od křižovatky u kostela po počátek panelové silnice). Na obou komunikacích by proběhly opravy výtluků a nerovností, na Malé Moravě bude proveden ještě dvojitý nátěr emulze.</v>
      </c>
      <c r="E143" s="185"/>
      <c r="F143" s="47"/>
      <c r="G143" s="183"/>
      <c r="H143" s="186"/>
      <c r="I143" s="184"/>
      <c r="J143" s="184"/>
      <c r="K143" s="184"/>
      <c r="L143" s="184"/>
      <c r="M143" s="183"/>
      <c r="N143" s="183"/>
      <c r="O143" s="183"/>
      <c r="P143" s="183"/>
      <c r="Q143" s="183"/>
      <c r="R143" s="183"/>
    </row>
    <row r="144" spans="1:18" s="2" customFormat="1" ht="100.8" x14ac:dyDescent="0.3">
      <c r="A144" s="51">
        <f>ROW()/3-1</f>
        <v>47</v>
      </c>
      <c r="B144" s="184"/>
      <c r="C144" s="3"/>
      <c r="D144" s="5" t="str">
        <f ca="1">IF(B142="","",CONCATENATE("Dotace bude použita na:",OFFSET(List1!N$11,tisk!A141,0)))</f>
        <v>Dotace bude použita na:Opravu povrchu cesty tryskovou technologií  dle pasportu komunikací obce MK č. 1B Křivá Voda a 
- opravu povrchu cesty tryskovou technologií a dvojitý nátěr emulze části MK 1B Malá Morava (od křižovatky u kostela po počátek panelové silnice.</v>
      </c>
      <c r="E144" s="185"/>
      <c r="F144" s="48" t="str">
        <f ca="1">IF(B142="","",OFFSET(List1!Q$11,tisk!A141,0))</f>
        <v>12/2020</v>
      </c>
      <c r="G144" s="183"/>
      <c r="H144" s="186"/>
      <c r="I144" s="184"/>
      <c r="J144" s="184"/>
      <c r="K144" s="184"/>
      <c r="L144" s="184"/>
      <c r="M144" s="183"/>
      <c r="N144" s="183"/>
      <c r="O144" s="183"/>
      <c r="P144" s="183"/>
      <c r="Q144" s="183"/>
      <c r="R144" s="183"/>
    </row>
    <row r="145" spans="1:18" s="2" customFormat="1" ht="57.6" x14ac:dyDescent="0.3">
      <c r="A145" s="51"/>
      <c r="B145" s="184">
        <v>48</v>
      </c>
      <c r="C145" s="3" t="str">
        <f ca="1">IF(B145="","",CONCATENATE(OFFSET(List1!C$11,tisk!A144,0),"
",OFFSET(List1!D$11,tisk!A144,0),"
",OFFSET(List1!E$11,tisk!A144,0),"
",OFFSET(List1!F$11,tisk!A144,0)))</f>
        <v>Obec Citov
Citov 14/14
Citov
75103</v>
      </c>
      <c r="D145" s="74" t="str">
        <f ca="1">IF(B145="","",OFFSET(List1!L$11,tisk!A144,0))</f>
        <v>Stavební úpravy hasičské zbrojnice v Citově</v>
      </c>
      <c r="E145" s="185">
        <f ca="1">IF(B145="","",OFFSET(List1!O$11,tisk!A144,0))</f>
        <v>1115144</v>
      </c>
      <c r="F145" s="48" t="str">
        <f ca="1">IF(B145="","",OFFSET(List1!P$11,tisk!A144,0))</f>
        <v>1/2020</v>
      </c>
      <c r="G145" s="183">
        <f ca="1">IF(B145="","",OFFSET(List1!R$11,tisk!A144,0))</f>
        <v>500000</v>
      </c>
      <c r="H145" s="186" t="str">
        <f ca="1">IF(B145="","",OFFSET(List1!S$11,tisk!A144,0))</f>
        <v>31.12.2020</v>
      </c>
      <c r="I145" s="184">
        <f ca="1">IF(B145="","",OFFSET(List1!T$11,tisk!A144,0))</f>
        <v>160</v>
      </c>
      <c r="J145" s="184">
        <f ca="1">IF(B145="","",OFFSET(List1!U$11,tisk!A144,0))</f>
        <v>160</v>
      </c>
      <c r="K145" s="184">
        <f ca="1">IF(B145="","",OFFSET(List1!V$11,tisk!A144,0))</f>
        <v>100</v>
      </c>
      <c r="L145" s="184">
        <f ca="1">IF(B145="","",OFFSET(List1!W$11,tisk!A144,0))</f>
        <v>420</v>
      </c>
      <c r="M145" s="183">
        <f ca="1">IF($B145="","",OFFSET(List1!X$11,tisk!$A144,0))</f>
        <v>500000</v>
      </c>
      <c r="N145" s="183">
        <f ca="1">IF($B145="","",OFFSET(List1!Y$11,tisk!$A144,0))</f>
        <v>0</v>
      </c>
      <c r="O145" s="183">
        <f ca="1">IF($B145="","",OFFSET(List1!Z$11,tisk!$A144,0))</f>
        <v>500000</v>
      </c>
      <c r="P145" s="183">
        <f ca="1">IF($B145="","",OFFSET(List1!AA$11,tisk!$A144,0))</f>
        <v>0</v>
      </c>
      <c r="Q145" s="183" t="str">
        <f ca="1">IF($B145="","",OFFSET(List1!AB$11,tisk!$A144,0))</f>
        <v>INV</v>
      </c>
      <c r="R145" s="183" t="str">
        <f ca="1">IF($B145="","",OFFSET(List1!AC$11,tisk!$A144,0))</f>
        <v>NE</v>
      </c>
    </row>
    <row r="146" spans="1:18" s="2" customFormat="1" ht="86.4" x14ac:dyDescent="0.3">
      <c r="A146" s="51"/>
      <c r="B146" s="184"/>
      <c r="C146" s="3" t="str">
        <f ca="1">IF(B145="","",CONCATENATE("Okres ",OFFSET(List1!G$11,tisk!A144,0),"
","Právní forma","
",OFFSET(List1!H$11,tisk!A144,0),"
","IČO ",OFFSET(List1!I$11,tisk!A144,0),"
 ","B.Ú. ",OFFSET(List1!J$11,tisk!A144,0)))</f>
        <v>Okres Přerov
Právní forma
Obec, městská část hlavního města Prahy
IČO 00301116
 B.Ú. 94-7714831/0710</v>
      </c>
      <c r="D146" s="5" t="str">
        <f ca="1">IF(B145="","",OFFSET(List1!M$11,tisk!A144,0))</f>
        <v>U stávajícího objektu hasičské zbrojnice v Citově bude provedena vnitřní změna dispozice objektu spočívající v rozšíření sborové – zasedací místnosti a k posunutí a rozšíření sociálního zázemí do části prostor bývalého skladu.</v>
      </c>
      <c r="E146" s="185"/>
      <c r="F146" s="47"/>
      <c r="G146" s="183"/>
      <c r="H146" s="186"/>
      <c r="I146" s="184"/>
      <c r="J146" s="184"/>
      <c r="K146" s="184"/>
      <c r="L146" s="184"/>
      <c r="M146" s="183"/>
      <c r="N146" s="183"/>
      <c r="O146" s="183"/>
      <c r="P146" s="183"/>
      <c r="Q146" s="183"/>
      <c r="R146" s="183"/>
    </row>
    <row r="147" spans="1:18" s="2" customFormat="1" ht="100.8" x14ac:dyDescent="0.3">
      <c r="A147" s="51">
        <f>ROW()/3-1</f>
        <v>48</v>
      </c>
      <c r="B147" s="184"/>
      <c r="C147" s="3"/>
      <c r="D147" s="5" t="str">
        <f ca="1">IF(B145="","",CONCATENATE("Dotace bude použita na:",OFFSET(List1!N$11,tisk!A144,0)))</f>
        <v>Dotace bude použita na:Stavební úpravy spočívající v provedení vnitřní změny dispozice objektu za účelem zvětšení zasedací místnosti, zřízení nového sociálního zařízení, rozšíření zázemí kuchyňky a instalace nového teplovodního topení s elektrickým kotlem.</v>
      </c>
      <c r="E147" s="185"/>
      <c r="F147" s="48" t="str">
        <f ca="1">IF(B145="","",OFFSET(List1!Q$11,tisk!A144,0))</f>
        <v>12/2020</v>
      </c>
      <c r="G147" s="183"/>
      <c r="H147" s="186"/>
      <c r="I147" s="184"/>
      <c r="J147" s="184"/>
      <c r="K147" s="184"/>
      <c r="L147" s="184"/>
      <c r="M147" s="183"/>
      <c r="N147" s="183"/>
      <c r="O147" s="183"/>
      <c r="P147" s="183"/>
      <c r="Q147" s="183"/>
      <c r="R147" s="183"/>
    </row>
    <row r="148" spans="1:18" s="2" customFormat="1" ht="57.6" x14ac:dyDescent="0.3">
      <c r="A148" s="51"/>
      <c r="B148" s="184">
        <v>49</v>
      </c>
      <c r="C148" s="3" t="str">
        <f ca="1">IF(B148="","",CONCATENATE(OFFSET(List1!C$11,tisk!A147,0),"
",OFFSET(List1!D$11,tisk!A147,0),"
",OFFSET(List1!E$11,tisk!A147,0),"
",OFFSET(List1!F$11,tisk!A147,0)))</f>
        <v>Obec Suchdol
Jednov 38
Suchdol
79845</v>
      </c>
      <c r="D148" s="74" t="str">
        <f ca="1">IF(B148="","",OFFSET(List1!L$11,tisk!A147,0))</f>
        <v>Obecní dům Suchdol - 2. etapa</v>
      </c>
      <c r="E148" s="185">
        <f ca="1">IF(B148="","",OFFSET(List1!O$11,tisk!A147,0))</f>
        <v>1000000</v>
      </c>
      <c r="F148" s="48" t="str">
        <f ca="1">IF(B148="","",OFFSET(List1!P$11,tisk!A147,0))</f>
        <v>1/2020</v>
      </c>
      <c r="G148" s="183">
        <f ca="1">IF(B148="","",OFFSET(List1!R$11,tisk!A147,0))</f>
        <v>500000</v>
      </c>
      <c r="H148" s="186" t="str">
        <f ca="1">IF(B148="","",OFFSET(List1!S$11,tisk!A147,0))</f>
        <v>31.12.2020</v>
      </c>
      <c r="I148" s="184">
        <f ca="1">IF(B148="","",OFFSET(List1!T$11,tisk!A147,0))</f>
        <v>130</v>
      </c>
      <c r="J148" s="184">
        <f ca="1">IF(B148="","",OFFSET(List1!U$11,tisk!A147,0))</f>
        <v>190</v>
      </c>
      <c r="K148" s="184">
        <f ca="1">IF(B148="","",OFFSET(List1!V$11,tisk!A147,0))</f>
        <v>100</v>
      </c>
      <c r="L148" s="184">
        <f ca="1">IF(B148="","",OFFSET(List1!W$11,tisk!A147,0))</f>
        <v>420</v>
      </c>
      <c r="M148" s="183">
        <f ca="1">IF($B148="","",OFFSET(List1!X$11,tisk!$A147,0))</f>
        <v>500000</v>
      </c>
      <c r="N148" s="183">
        <f ca="1">IF($B148="","",OFFSET(List1!Y$11,tisk!$A147,0))</f>
        <v>0</v>
      </c>
      <c r="O148" s="183">
        <f ca="1">IF($B148="","",OFFSET(List1!Z$11,tisk!$A147,0))</f>
        <v>500000</v>
      </c>
      <c r="P148" s="183">
        <f ca="1">IF($B148="","",OFFSET(List1!AA$11,tisk!$A147,0))</f>
        <v>0</v>
      </c>
      <c r="Q148" s="183" t="str">
        <f ca="1">IF($B148="","",OFFSET(List1!AB$11,tisk!$A147,0))</f>
        <v>INV</v>
      </c>
      <c r="R148" s="183" t="str">
        <f ca="1">IF($B148="","",OFFSET(List1!AC$11,tisk!$A147,0))</f>
        <v>NE</v>
      </c>
    </row>
    <row r="149" spans="1:18" s="2" customFormat="1" ht="86.4" x14ac:dyDescent="0.3">
      <c r="A149" s="51"/>
      <c r="B149" s="184"/>
      <c r="C149" s="3" t="str">
        <f ca="1">IF(B148="","",CONCATENATE("Okres ",OFFSET(List1!G$11,tisk!A147,0),"
","Právní forma","
",OFFSET(List1!H$11,tisk!A147,0),"
","IČO ",OFFSET(List1!I$11,tisk!A147,0),"
 ","B.Ú. ",OFFSET(List1!J$11,tisk!A147,0)))</f>
        <v>Okres Prostějov
Právní forma
Obec, městská část hlavního města Prahy
IČO 00288837
 B.Ú. 4429701/0100</v>
      </c>
      <c r="D149" s="5" t="str">
        <f ca="1">IF(B148="","",OFFSET(List1!M$11,tisk!A147,0))</f>
        <v>Jedná se o druhou etapu rekonstrukce obecního úřadu - obecního domu v obci Suchdol, Jednov č.p. 38.</v>
      </c>
      <c r="E149" s="185"/>
      <c r="F149" s="47"/>
      <c r="G149" s="183"/>
      <c r="H149" s="186"/>
      <c r="I149" s="184"/>
      <c r="J149" s="184"/>
      <c r="K149" s="184"/>
      <c r="L149" s="184"/>
      <c r="M149" s="183"/>
      <c r="N149" s="183"/>
      <c r="O149" s="183"/>
      <c r="P149" s="183"/>
      <c r="Q149" s="183"/>
      <c r="R149" s="183"/>
    </row>
    <row r="150" spans="1:18" s="2" customFormat="1" ht="57.6" x14ac:dyDescent="0.3">
      <c r="A150" s="51">
        <f>ROW()/3-1</f>
        <v>49</v>
      </c>
      <c r="B150" s="184"/>
      <c r="C150" s="3"/>
      <c r="D150" s="5" t="str">
        <f ca="1">IF(B148="","",CONCATENATE("Dotace bude použita na:",OFFSET(List1!N$11,tisk!A147,0)))</f>
        <v>Dotace bude použita na:Výdaje na stavební úpravy objektu - zdravoinstalace, elektroinstalace, podlahy, obklady, úpravy povrchů, venkovní úpravy.</v>
      </c>
      <c r="E150" s="185"/>
      <c r="F150" s="48" t="str">
        <f ca="1">IF(B148="","",OFFSET(List1!Q$11,tisk!A147,0))</f>
        <v>12/2020</v>
      </c>
      <c r="G150" s="183"/>
      <c r="H150" s="186"/>
      <c r="I150" s="184"/>
      <c r="J150" s="184"/>
      <c r="K150" s="184"/>
      <c r="L150" s="184"/>
      <c r="M150" s="183"/>
      <c r="N150" s="183"/>
      <c r="O150" s="183"/>
      <c r="P150" s="183"/>
      <c r="Q150" s="183"/>
      <c r="R150" s="183"/>
    </row>
    <row r="151" spans="1:18" s="2" customFormat="1" ht="57.6" x14ac:dyDescent="0.3">
      <c r="A151" s="51"/>
      <c r="B151" s="184">
        <v>50</v>
      </c>
      <c r="C151" s="3" t="str">
        <f ca="1">IF(B151="","",CONCATENATE(OFFSET(List1!C$11,tisk!A150,0),"
",OFFSET(List1!D$11,tisk!A150,0),"
",OFFSET(List1!E$11,tisk!A150,0),"
",OFFSET(List1!F$11,tisk!A150,0)))</f>
        <v>Obec Slatinky
Slatinky 111
Slatinky
78342</v>
      </c>
      <c r="D151" s="74" t="str">
        <f ca="1">IF(B151="","",OFFSET(List1!L$11,tisk!A150,0))</f>
        <v>Rekonstrukce topení v Obecním domě ve Slatinkách (dům s kulturním sálem, knihovnou
a kancelářemi OÚ)</v>
      </c>
      <c r="E151" s="185">
        <f ca="1">IF(B151="","",OFFSET(List1!O$11,tisk!A150,0))</f>
        <v>580000</v>
      </c>
      <c r="F151" s="48" t="str">
        <f ca="1">IF(B151="","",OFFSET(List1!P$11,tisk!A150,0))</f>
        <v>1/2020</v>
      </c>
      <c r="G151" s="183">
        <f ca="1">IF(B151="","",OFFSET(List1!R$11,tisk!A150,0))</f>
        <v>280000</v>
      </c>
      <c r="H151" s="186" t="str">
        <f ca="1">IF(B151="","",OFFSET(List1!S$11,tisk!A150,0))</f>
        <v>31.12.2020</v>
      </c>
      <c r="I151" s="184">
        <f ca="1">IF(B151="","",OFFSET(List1!T$11,tisk!A150,0))</f>
        <v>130</v>
      </c>
      <c r="J151" s="184">
        <f ca="1">IF(B151="","",OFFSET(List1!U$11,tisk!A150,0))</f>
        <v>140</v>
      </c>
      <c r="K151" s="184">
        <f ca="1">IF(B151="","",OFFSET(List1!V$11,tisk!A150,0))</f>
        <v>150</v>
      </c>
      <c r="L151" s="184">
        <f ca="1">IF(B151="","",OFFSET(List1!W$11,tisk!A150,0))</f>
        <v>420</v>
      </c>
      <c r="M151" s="183">
        <f ca="1">IF($B151="","",OFFSET(List1!X$11,tisk!$A150,0))</f>
        <v>280000</v>
      </c>
      <c r="N151" s="183">
        <f ca="1">IF($B151="","",OFFSET(List1!Y$11,tisk!$A150,0))</f>
        <v>0</v>
      </c>
      <c r="O151" s="183">
        <f ca="1">IF($B151="","",OFFSET(List1!Z$11,tisk!$A150,0))</f>
        <v>280000</v>
      </c>
      <c r="P151" s="183">
        <f ca="1">IF($B151="","",OFFSET(List1!AA$11,tisk!$A150,0))</f>
        <v>0</v>
      </c>
      <c r="Q151" s="183" t="str">
        <f ca="1">IF($B151="","",OFFSET(List1!AB$11,tisk!$A150,0))</f>
        <v>INV</v>
      </c>
      <c r="R151" s="183" t="str">
        <f ca="1">IF($B151="","",OFFSET(List1!AC$11,tisk!$A150,0))</f>
        <v>NE</v>
      </c>
    </row>
    <row r="152" spans="1:18" s="2" customFormat="1" ht="86.4" x14ac:dyDescent="0.3">
      <c r="A152" s="51"/>
      <c r="B152" s="184"/>
      <c r="C152" s="3" t="str">
        <f ca="1">IF(B151="","",CONCATENATE("Okres ",OFFSET(List1!G$11,tisk!A150,0),"
","Právní forma","
",OFFSET(List1!H$11,tisk!A150,0),"
","IČO ",OFFSET(List1!I$11,tisk!A150,0),"
 ","B.Ú. ",OFFSET(List1!J$11,tisk!A150,0)))</f>
        <v>Okres Prostějov
Právní forma
Obec, městská část hlavního města Prahy
IČO 00288764
 B.Ú. 4200006114/6800</v>
      </c>
      <c r="D152" s="5" t="str">
        <f ca="1">IF(B151="","",OFFSET(List1!M$11,tisk!A150,0))</f>
        <v>Obecní dům ve Slatinkách – nezbytná rekonstrukce topení včetně výměny plynových kotlů v havarijním stavu, zajištění ohřevu chybějící teplé vody a regulace topení z důvodu úspor energie.</v>
      </c>
      <c r="E152" s="185"/>
      <c r="F152" s="47"/>
      <c r="G152" s="183"/>
      <c r="H152" s="186"/>
      <c r="I152" s="184"/>
      <c r="J152" s="184"/>
      <c r="K152" s="184"/>
      <c r="L152" s="184"/>
      <c r="M152" s="183"/>
      <c r="N152" s="183"/>
      <c r="O152" s="183"/>
      <c r="P152" s="183"/>
      <c r="Q152" s="183"/>
      <c r="R152" s="183"/>
    </row>
    <row r="153" spans="1:18" s="2" customFormat="1" ht="86.4" x14ac:dyDescent="0.3">
      <c r="A153" s="51">
        <f>ROW()/3-1</f>
        <v>50</v>
      </c>
      <c r="B153" s="184"/>
      <c r="C153" s="3"/>
      <c r="D153" s="5" t="str">
        <f ca="1">IF(B151="","",CONCATENATE("Dotace bude použita na:",OFFSET(List1!N$11,tisk!A150,0)))</f>
        <v>Dotace bude použita na:Rekonstrukce topení – výměna dvou plynových kotlů v havarijním stavu (demontáž, montáž, nákup kotlů), úprava kotelny, úprava komínů, ohřev vody a regulace topných těles = úspora energií.</v>
      </c>
      <c r="E153" s="185"/>
      <c r="F153" s="48" t="str">
        <f ca="1">IF(B151="","",OFFSET(List1!Q$11,tisk!A150,0))</f>
        <v>12/2020</v>
      </c>
      <c r="G153" s="183"/>
      <c r="H153" s="186"/>
      <c r="I153" s="184"/>
      <c r="J153" s="184"/>
      <c r="K153" s="184"/>
      <c r="L153" s="184"/>
      <c r="M153" s="183"/>
      <c r="N153" s="183"/>
      <c r="O153" s="183"/>
      <c r="P153" s="183"/>
      <c r="Q153" s="183"/>
      <c r="R153" s="183"/>
    </row>
    <row r="154" spans="1:18" s="2" customFormat="1" ht="57.6" x14ac:dyDescent="0.3">
      <c r="A154" s="51"/>
      <c r="B154" s="184">
        <v>51</v>
      </c>
      <c r="C154" s="3" t="str">
        <f ca="1">IF(B154="","",CONCATENATE(OFFSET(List1!C$11,tisk!A153,0),"
",OFFSET(List1!D$11,tisk!A153,0),"
",OFFSET(List1!E$11,tisk!A153,0),"
",OFFSET(List1!F$11,tisk!A153,0)))</f>
        <v>Obec Stará Červená Voda
Stará Červená Voda 204
Stará Červená Voda
79053</v>
      </c>
      <c r="D154" s="74" t="str">
        <f ca="1">IF(B154="","",OFFSET(List1!L$11,tisk!A153,0))</f>
        <v>Oprava místních komunikací v obci Stará Červená Voda v rámci POV 2020</v>
      </c>
      <c r="E154" s="185">
        <f ca="1">IF(B154="","",OFFSET(List1!O$11,tisk!A153,0))</f>
        <v>901883</v>
      </c>
      <c r="F154" s="48" t="str">
        <f ca="1">IF(B154="","",OFFSET(List1!P$11,tisk!A153,0))</f>
        <v>5/2020</v>
      </c>
      <c r="G154" s="183">
        <f ca="1">IF(B154="","",OFFSET(List1!R$11,tisk!A153,0))</f>
        <v>450941</v>
      </c>
      <c r="H154" s="186" t="str">
        <f ca="1">IF(B154="","",OFFSET(List1!S$11,tisk!A153,0))</f>
        <v>31.12.2020</v>
      </c>
      <c r="I154" s="184">
        <f ca="1">IF(B154="","",OFFSET(List1!T$11,tisk!A153,0))</f>
        <v>160</v>
      </c>
      <c r="J154" s="184">
        <f ca="1">IF(B154="","",OFFSET(List1!U$11,tisk!A153,0))</f>
        <v>160</v>
      </c>
      <c r="K154" s="184">
        <f ca="1">IF(B154="","",OFFSET(List1!V$11,tisk!A153,0))</f>
        <v>100</v>
      </c>
      <c r="L154" s="184">
        <f ca="1">IF(B154="","",OFFSET(List1!W$11,tisk!A153,0))</f>
        <v>420</v>
      </c>
      <c r="M154" s="183">
        <f ca="1">IF($B154="","",OFFSET(List1!X$11,tisk!$A153,0))</f>
        <v>450941</v>
      </c>
      <c r="N154" s="183">
        <f ca="1">IF($B154="","",OFFSET(List1!Y$11,tisk!$A153,0))</f>
        <v>0</v>
      </c>
      <c r="O154" s="183">
        <f ca="1">IF($B154="","",OFFSET(List1!Z$11,tisk!$A153,0))</f>
        <v>450941</v>
      </c>
      <c r="P154" s="183">
        <f ca="1">IF($B154="","",OFFSET(List1!AA$11,tisk!$A153,0))</f>
        <v>0</v>
      </c>
      <c r="Q154" s="183" t="str">
        <f ca="1">IF($B154="","",OFFSET(List1!AB$11,tisk!$A153,0))</f>
        <v>NEINV</v>
      </c>
      <c r="R154" s="183" t="str">
        <f ca="1">IF($B154="","",OFFSET(List1!AC$11,tisk!$A153,0))</f>
        <v>NE</v>
      </c>
    </row>
    <row r="155" spans="1:18" s="2" customFormat="1" ht="86.4" x14ac:dyDescent="0.3">
      <c r="A155" s="51"/>
      <c r="B155" s="184"/>
      <c r="C155" s="3" t="str">
        <f ca="1">IF(B154="","",CONCATENATE("Okres ",OFFSET(List1!G$11,tisk!A153,0),"
","Právní forma","
",OFFSET(List1!H$11,tisk!A153,0),"
","IČO ",OFFSET(List1!I$11,tisk!A153,0),"
 ","B.Ú. ",OFFSET(List1!J$11,tisk!A153,0)))</f>
        <v>Okres Jeseník
Právní forma
Obec, městská část hlavního města Prahy
IČO 00303356
 B.Ú. 94-2210861/0710</v>
      </c>
      <c r="D155" s="5" t="str">
        <f ca="1">IF(B154="","",OFFSET(List1!M$11,tisk!A153,0))</f>
        <v>Předkládaný projekt počítá s opravou 6-ti vybraných místních komunikací v obci Stará Červená Voda s předpokládanými celkovými náklady 1,2 mil. Kč.</v>
      </c>
      <c r="E155" s="185"/>
      <c r="F155" s="47"/>
      <c r="G155" s="183"/>
      <c r="H155" s="186"/>
      <c r="I155" s="184"/>
      <c r="J155" s="184"/>
      <c r="K155" s="184"/>
      <c r="L155" s="184"/>
      <c r="M155" s="183"/>
      <c r="N155" s="183"/>
      <c r="O155" s="183"/>
      <c r="P155" s="183"/>
      <c r="Q155" s="183"/>
      <c r="R155" s="183"/>
    </row>
    <row r="156" spans="1:18" s="2" customFormat="1" ht="57.6" x14ac:dyDescent="0.3">
      <c r="A156" s="51">
        <f>ROW()/3-1</f>
        <v>51</v>
      </c>
      <c r="B156" s="184"/>
      <c r="C156" s="3"/>
      <c r="D156" s="5" t="str">
        <f ca="1">IF(B154="","",CONCATENATE("Dotace bude použita na:",OFFSET(List1!N$11,tisk!A153,0)))</f>
        <v>Dotace bude použita na:Účelem poskytnutí dotace je částečná úhrada uznatelných výdajů spojených s opravou nového povrchu u  6 vybraných místních komunikací.</v>
      </c>
      <c r="E156" s="185"/>
      <c r="F156" s="48" t="str">
        <f ca="1">IF(B154="","",OFFSET(List1!Q$11,tisk!A153,0))</f>
        <v>11/2020</v>
      </c>
      <c r="G156" s="183"/>
      <c r="H156" s="186"/>
      <c r="I156" s="184"/>
      <c r="J156" s="184"/>
      <c r="K156" s="184"/>
      <c r="L156" s="184"/>
      <c r="M156" s="183"/>
      <c r="N156" s="183"/>
      <c r="O156" s="183"/>
      <c r="P156" s="183"/>
      <c r="Q156" s="183"/>
      <c r="R156" s="183"/>
    </row>
    <row r="157" spans="1:18" s="2" customFormat="1" ht="57.6" x14ac:dyDescent="0.3">
      <c r="A157" s="51"/>
      <c r="B157" s="184">
        <v>52</v>
      </c>
      <c r="C157" s="3" t="str">
        <f ca="1">IF(B157="","",CONCATENATE(OFFSET(List1!C$11,tisk!A156,0),"
",OFFSET(List1!D$11,tisk!A156,0),"
",OFFSET(List1!E$11,tisk!A156,0),"
",OFFSET(List1!F$11,tisk!A156,0)))</f>
        <v>Obec Brodek u Konice
Brodek u Konice 187
Brodek u Konice
79846</v>
      </c>
      <c r="D157" s="74" t="str">
        <f ca="1">IF(B157="","",OFFSET(List1!L$11,tisk!A156,0))</f>
        <v>Místní komunikace Brodek u Konice</v>
      </c>
      <c r="E157" s="185">
        <f ca="1">IF(B157="","",OFFSET(List1!O$11,tisk!A156,0))</f>
        <v>1200000</v>
      </c>
      <c r="F157" s="48" t="str">
        <f ca="1">IF(B157="","",OFFSET(List1!P$11,tisk!A156,0))</f>
        <v>4/2020</v>
      </c>
      <c r="G157" s="183">
        <f ca="1">IF(B157="","",OFFSET(List1!R$11,tisk!A156,0))</f>
        <v>500000</v>
      </c>
      <c r="H157" s="186" t="str">
        <f ca="1">IF(B157="","",OFFSET(List1!S$11,tisk!A156,0))</f>
        <v>31.12.2020</v>
      </c>
      <c r="I157" s="184">
        <f ca="1">IF(B157="","",OFFSET(List1!T$11,tisk!A156,0))</f>
        <v>160</v>
      </c>
      <c r="J157" s="184">
        <f ca="1">IF(B157="","",OFFSET(List1!U$11,tisk!A156,0))</f>
        <v>160</v>
      </c>
      <c r="K157" s="184">
        <f ca="1">IF(B157="","",OFFSET(List1!V$11,tisk!A156,0))</f>
        <v>100</v>
      </c>
      <c r="L157" s="184">
        <f ca="1">IF(B157="","",OFFSET(List1!W$11,tisk!A156,0))</f>
        <v>420</v>
      </c>
      <c r="M157" s="183">
        <f ca="1">IF($B157="","",OFFSET(List1!X$11,tisk!$A156,0))</f>
        <v>500000</v>
      </c>
      <c r="N157" s="183">
        <f ca="1">IF($B157="","",OFFSET(List1!Y$11,tisk!$A156,0))</f>
        <v>0</v>
      </c>
      <c r="O157" s="183">
        <f ca="1">IF($B157="","",OFFSET(List1!Z$11,tisk!$A156,0))</f>
        <v>500000</v>
      </c>
      <c r="P157" s="183">
        <f ca="1">IF($B157="","",OFFSET(List1!AA$11,tisk!$A156,0))</f>
        <v>0</v>
      </c>
      <c r="Q157" s="183" t="str">
        <f ca="1">IF($B157="","",OFFSET(List1!AB$11,tisk!$A156,0))</f>
        <v>NEINV</v>
      </c>
      <c r="R157" s="183" t="str">
        <f ca="1">IF($B157="","",OFFSET(List1!AC$11,tisk!$A156,0))</f>
        <v>NE</v>
      </c>
    </row>
    <row r="158" spans="1:18" s="2" customFormat="1" ht="86.4" x14ac:dyDescent="0.3">
      <c r="A158" s="51"/>
      <c r="B158" s="184"/>
      <c r="C158" s="3" t="str">
        <f ca="1">IF(B157="","",CONCATENATE("Okres ",OFFSET(List1!G$11,tisk!A156,0),"
","Právní forma","
",OFFSET(List1!H$11,tisk!A156,0),"
","IČO ",OFFSET(List1!I$11,tisk!A156,0),"
 ","B.Ú. ",OFFSET(List1!J$11,tisk!A156,0)))</f>
        <v>Okres Prostějov
Právní forma
Obec, městská část hlavního města Prahy
IČO 00288055
 B.Ú. 94-10714701/0710</v>
      </c>
      <c r="D158" s="5" t="str">
        <f ca="1">IF(B157="","",OFFSET(List1!M$11,tisk!A156,0))</f>
        <v>Cílem projektu je oprava místní komunikace s označením 30c. Aktuálně je silnice v havarijním stavu. Ve vozovce jsou  místy hluboké výmoly a výtluky. Krajnice je často nezpevněná.</v>
      </c>
      <c r="E158" s="185"/>
      <c r="F158" s="47"/>
      <c r="G158" s="183"/>
      <c r="H158" s="186"/>
      <c r="I158" s="184"/>
      <c r="J158" s="184"/>
      <c r="K158" s="184"/>
      <c r="L158" s="184"/>
      <c r="M158" s="183"/>
      <c r="N158" s="183"/>
      <c r="O158" s="183"/>
      <c r="P158" s="183"/>
      <c r="Q158" s="183"/>
      <c r="R158" s="183"/>
    </row>
    <row r="159" spans="1:18" s="2" customFormat="1" ht="28.8" x14ac:dyDescent="0.3">
      <c r="A159" s="51">
        <f>ROW()/3-1</f>
        <v>52</v>
      </c>
      <c r="B159" s="184"/>
      <c r="C159" s="3"/>
      <c r="D159" s="5" t="str">
        <f ca="1">IF(B157="","",CONCATENATE("Dotace bude použita na:",OFFSET(List1!N$11,tisk!A156,0)))</f>
        <v>Dotace bude použita na:Stavební práce na opravě místní komunikace.</v>
      </c>
      <c r="E159" s="185"/>
      <c r="F159" s="48" t="str">
        <f ca="1">IF(B157="","",OFFSET(List1!Q$11,tisk!A156,0))</f>
        <v>12/2020</v>
      </c>
      <c r="G159" s="183"/>
      <c r="H159" s="186"/>
      <c r="I159" s="184"/>
      <c r="J159" s="184"/>
      <c r="K159" s="184"/>
      <c r="L159" s="184"/>
      <c r="M159" s="183"/>
      <c r="N159" s="183"/>
      <c r="O159" s="183"/>
      <c r="P159" s="183"/>
      <c r="Q159" s="183"/>
      <c r="R159" s="183"/>
    </row>
    <row r="160" spans="1:18" s="2" customFormat="1" ht="57.6" x14ac:dyDescent="0.3">
      <c r="A160" s="51"/>
      <c r="B160" s="184">
        <v>53</v>
      </c>
      <c r="C160" s="3" t="str">
        <f ca="1">IF(B160="","",CONCATENATE(OFFSET(List1!C$11,tisk!A159,0),"
",OFFSET(List1!D$11,tisk!A159,0),"
",OFFSET(List1!E$11,tisk!A159,0),"
",OFFSET(List1!F$11,tisk!A159,0)))</f>
        <v>Obec Opatovice
Hlavní 170
Opatovice
75356</v>
      </c>
      <c r="D160" s="74" t="str">
        <f ca="1">IF(B160="","",OFFSET(List1!L$11,tisk!A159,0))</f>
        <v>Opravy místních komunikací v obci Opatovice včetně realizace veřejného osvětlení 
– obnova SO 101, 102, 403, 404 a 405</v>
      </c>
      <c r="E160" s="185">
        <f ca="1">IF(B160="","",OFFSET(List1!O$11,tisk!A159,0))</f>
        <v>2384105</v>
      </c>
      <c r="F160" s="48" t="str">
        <f ca="1">IF(B160="","",OFFSET(List1!P$11,tisk!A159,0))</f>
        <v>1/2020</v>
      </c>
      <c r="G160" s="183">
        <f ca="1">IF(B160="","",OFFSET(List1!R$11,tisk!A159,0))</f>
        <v>500000</v>
      </c>
      <c r="H160" s="186" t="str">
        <f ca="1">IF(B160="","",OFFSET(List1!S$11,tisk!A159,0))</f>
        <v>31.12.2020</v>
      </c>
      <c r="I160" s="184">
        <f ca="1">IF(B160="","",OFFSET(List1!T$11,tisk!A159,0))</f>
        <v>140</v>
      </c>
      <c r="J160" s="184">
        <f ca="1">IF(B160="","",OFFSET(List1!U$11,tisk!A159,0))</f>
        <v>180</v>
      </c>
      <c r="K160" s="184">
        <f ca="1">IF(B160="","",OFFSET(List1!V$11,tisk!A159,0))</f>
        <v>100</v>
      </c>
      <c r="L160" s="184">
        <f ca="1">IF(B160="","",OFFSET(List1!W$11,tisk!A159,0))</f>
        <v>420</v>
      </c>
      <c r="M160" s="183">
        <f ca="1">IF($B160="","",OFFSET(List1!X$11,tisk!$A159,0))</f>
        <v>500000</v>
      </c>
      <c r="N160" s="183">
        <f ca="1">IF($B160="","",OFFSET(List1!Y$11,tisk!$A159,0))</f>
        <v>0</v>
      </c>
      <c r="O160" s="183">
        <f ca="1">IF($B160="","",OFFSET(List1!Z$11,tisk!$A159,0))</f>
        <v>500000</v>
      </c>
      <c r="P160" s="183">
        <f ca="1">IF($B160="","",OFFSET(List1!AA$11,tisk!$A159,0))</f>
        <v>0</v>
      </c>
      <c r="Q160" s="183" t="str">
        <f ca="1">IF($B160="","",OFFSET(List1!AB$11,tisk!$A159,0))</f>
        <v>INV</v>
      </c>
      <c r="R160" s="183" t="str">
        <f ca="1">IF($B160="","",OFFSET(List1!AC$11,tisk!$A159,0))</f>
        <v>NE</v>
      </c>
    </row>
    <row r="161" spans="1:18" s="2" customFormat="1" ht="86.4" x14ac:dyDescent="0.3">
      <c r="A161" s="51"/>
      <c r="B161" s="184"/>
      <c r="C161" s="3" t="str">
        <f ca="1">IF(B160="","",CONCATENATE("Okres ",OFFSET(List1!G$11,tisk!A159,0),"
","Právní forma","
",OFFSET(List1!H$11,tisk!A159,0),"
","IČO ",OFFSET(List1!I$11,tisk!A159,0),"
 ","B.Ú. ",OFFSET(List1!J$11,tisk!A159,0)))</f>
        <v>Okres Přerov
Právní forma
Obec, městská část hlavního města Prahy
IČO 00301655
 B.Ú. 3625831/0100</v>
      </c>
      <c r="D161" s="5" t="str">
        <f ca="1">IF(B160="","",OFFSET(List1!M$11,tisk!A159,0))</f>
        <v>Předmětem projektu je obnova místních komunikací v obci Opatovice včetně realizace veřejného osvětlení.</v>
      </c>
      <c r="E161" s="185"/>
      <c r="F161" s="47"/>
      <c r="G161" s="183"/>
      <c r="H161" s="186"/>
      <c r="I161" s="184"/>
      <c r="J161" s="184"/>
      <c r="K161" s="184"/>
      <c r="L161" s="184"/>
      <c r="M161" s="183"/>
      <c r="N161" s="183"/>
      <c r="O161" s="183"/>
      <c r="P161" s="183"/>
      <c r="Q161" s="183"/>
      <c r="R161" s="183"/>
    </row>
    <row r="162" spans="1:18" s="2" customFormat="1" ht="86.4" x14ac:dyDescent="0.3">
      <c r="A162" s="51">
        <f>ROW()/3-1</f>
        <v>53</v>
      </c>
      <c r="B162" s="184"/>
      <c r="C162" s="3"/>
      <c r="D162" s="5" t="str">
        <f ca="1">IF(B160="","",CONCATENATE("Dotace bude použita na:",OFFSET(List1!N$11,tisk!A159,0)))</f>
        <v>Dotace bude použita na:Dotace bude použita na nákup materiálu a stavební práce vyplývající z obnovy místních komunikací a výstavby veřejného osvětlení včetně všech uznatelných nákladů s obnovou a výstavbou souvisejících.</v>
      </c>
      <c r="E162" s="185"/>
      <c r="F162" s="48" t="str">
        <f ca="1">IF(B160="","",OFFSET(List1!Q$11,tisk!A159,0))</f>
        <v>12/2020</v>
      </c>
      <c r="G162" s="183"/>
      <c r="H162" s="186"/>
      <c r="I162" s="184"/>
      <c r="J162" s="184"/>
      <c r="K162" s="184"/>
      <c r="L162" s="184"/>
      <c r="M162" s="183"/>
      <c r="N162" s="183"/>
      <c r="O162" s="183"/>
      <c r="P162" s="183"/>
      <c r="Q162" s="183"/>
      <c r="R162" s="183"/>
    </row>
    <row r="163" spans="1:18" s="2" customFormat="1" ht="57.6" x14ac:dyDescent="0.3">
      <c r="A163" s="51"/>
      <c r="B163" s="184">
        <v>54</v>
      </c>
      <c r="C163" s="3" t="str">
        <f ca="1">IF(B163="","",CONCATENATE(OFFSET(List1!C$11,tisk!A162,0),"
",OFFSET(List1!D$11,tisk!A162,0),"
",OFFSET(List1!E$11,tisk!A162,0),"
",OFFSET(List1!F$11,tisk!A162,0)))</f>
        <v>Obec Určice
Určice 81
Určice
79804</v>
      </c>
      <c r="D163" s="74" t="str">
        <f ca="1">IF(B163="","",OFFSET(List1!L$11,tisk!A162,0))</f>
        <v>Rekonstrukce veřejného osvětlení - místní část Trpínky</v>
      </c>
      <c r="E163" s="185">
        <f ca="1">IF(B163="","",OFFSET(List1!O$11,tisk!A162,0))</f>
        <v>1750000</v>
      </c>
      <c r="F163" s="48" t="str">
        <f ca="1">IF(B163="","",OFFSET(List1!P$11,tisk!A162,0))</f>
        <v>1/2020</v>
      </c>
      <c r="G163" s="183">
        <f ca="1">IF(B163="","",OFFSET(List1!R$11,tisk!A162,0))</f>
        <v>500000</v>
      </c>
      <c r="H163" s="186" t="str">
        <f ca="1">IF(B163="","",OFFSET(List1!S$11,tisk!A162,0))</f>
        <v>31.12.2020</v>
      </c>
      <c r="I163" s="184">
        <f ca="1">IF(B163="","",OFFSET(List1!T$11,tisk!A162,0))</f>
        <v>120</v>
      </c>
      <c r="J163" s="184">
        <f ca="1">IF(B163="","",OFFSET(List1!U$11,tisk!A162,0))</f>
        <v>150</v>
      </c>
      <c r="K163" s="184">
        <f ca="1">IF(B163="","",OFFSET(List1!V$11,tisk!A162,0))</f>
        <v>150</v>
      </c>
      <c r="L163" s="184">
        <f ca="1">IF(B163="","",OFFSET(List1!W$11,tisk!A162,0))</f>
        <v>420</v>
      </c>
      <c r="M163" s="183">
        <f ca="1">IF($B163="","",OFFSET(List1!X$11,tisk!$A162,0))</f>
        <v>500000</v>
      </c>
      <c r="N163" s="183">
        <f ca="1">IF($B163="","",OFFSET(List1!Y$11,tisk!$A162,0))</f>
        <v>0</v>
      </c>
      <c r="O163" s="183">
        <f ca="1">IF($B163="","",OFFSET(List1!Z$11,tisk!$A162,0))</f>
        <v>500000</v>
      </c>
      <c r="P163" s="183">
        <f ca="1">IF($B163="","",OFFSET(List1!AA$11,tisk!$A162,0))</f>
        <v>0</v>
      </c>
      <c r="Q163" s="183" t="str">
        <f ca="1">IF($B163="","",OFFSET(List1!AB$11,tisk!$A162,0))</f>
        <v>INV</v>
      </c>
      <c r="R163" s="183" t="str">
        <f ca="1">IF($B163="","",OFFSET(List1!AC$11,tisk!$A162,0))</f>
        <v>NE</v>
      </c>
    </row>
    <row r="164" spans="1:18" s="2" customFormat="1" ht="86.4" x14ac:dyDescent="0.3">
      <c r="A164" s="51"/>
      <c r="B164" s="184"/>
      <c r="C164" s="3" t="str">
        <f ca="1">IF(B163="","",CONCATENATE("Okres ",OFFSET(List1!G$11,tisk!A162,0),"
","Právní forma","
",OFFSET(List1!H$11,tisk!A162,0),"
","IČO ",OFFSET(List1!I$11,tisk!A162,0),"
 ","B.Ú. ",OFFSET(List1!J$11,tisk!A162,0)))</f>
        <v>Okres Prostějov
Právní forma
Obec, městská část hlavního města Prahy
IČO 00288870
 B.Ú. 4060003682/6800</v>
      </c>
      <c r="D164" s="5" t="str">
        <f ca="1">IF(B163="","",OFFSET(List1!M$11,tisk!A162,0))</f>
        <v>Předmětem stavby je rekonstrukce veřejného osvětlení v části obce Určice ( místní část Trpínky) v lokalitě obnovy distribuční sítě NN E.ON a v místě plánované výstavby/rekonstrukce krajské komunikace a přilehlých ploch.</v>
      </c>
      <c r="E164" s="185"/>
      <c r="F164" s="47"/>
      <c r="G164" s="183"/>
      <c r="H164" s="186"/>
      <c r="I164" s="184"/>
      <c r="J164" s="184"/>
      <c r="K164" s="184"/>
      <c r="L164" s="184"/>
      <c r="M164" s="183"/>
      <c r="N164" s="183"/>
      <c r="O164" s="183"/>
      <c r="P164" s="183"/>
      <c r="Q164" s="183"/>
      <c r="R164" s="183"/>
    </row>
    <row r="165" spans="1:18" s="2" customFormat="1" ht="72" x14ac:dyDescent="0.3">
      <c r="A165" s="51">
        <f>ROW()/3-1</f>
        <v>54</v>
      </c>
      <c r="B165" s="184"/>
      <c r="C165" s="3"/>
      <c r="D165" s="5" t="str">
        <f ca="1">IF(B163="","",CONCATENATE("Dotace bude použita na:",OFFSET(List1!N$11,tisk!A162,0)))</f>
        <v>Dotace bude použita na:Účelem poskytnutí dotace je částečná úhrada uznatelných výdajů na akci "Rekonstrukce veřejného osvětlení v části obce Určice (místní část Trpínky).</v>
      </c>
      <c r="E165" s="185"/>
      <c r="F165" s="48" t="str">
        <f ca="1">IF(B163="","",OFFSET(List1!Q$11,tisk!A162,0))</f>
        <v>12/2020</v>
      </c>
      <c r="G165" s="183"/>
      <c r="H165" s="186"/>
      <c r="I165" s="184"/>
      <c r="J165" s="184"/>
      <c r="K165" s="184"/>
      <c r="L165" s="184"/>
      <c r="M165" s="183"/>
      <c r="N165" s="183"/>
      <c r="O165" s="183"/>
      <c r="P165" s="183"/>
      <c r="Q165" s="183"/>
      <c r="R165" s="183"/>
    </row>
    <row r="166" spans="1:18" s="2" customFormat="1" ht="57.6" x14ac:dyDescent="0.3">
      <c r="A166" s="51"/>
      <c r="B166" s="184">
        <v>55</v>
      </c>
      <c r="C166" s="3" t="str">
        <f ca="1">IF(B166="","",CONCATENATE(OFFSET(List1!C$11,tisk!A165,0),"
",OFFSET(List1!D$11,tisk!A165,0),"
",OFFSET(List1!E$11,tisk!A165,0),"
",OFFSET(List1!F$11,tisk!A165,0)))</f>
        <v>Obec Měrotín
Měrotín 19
Měrotín
78324</v>
      </c>
      <c r="D166" s="74" t="str">
        <f ca="1">IF(B166="","",OFFSET(List1!L$11,tisk!A165,0))</f>
        <v>Rekonstrukce hřbitovní zídky</v>
      </c>
      <c r="E166" s="185">
        <f ca="1">IF(B166="","",OFFSET(List1!O$11,tisk!A165,0))</f>
        <v>1378579</v>
      </c>
      <c r="F166" s="48" t="str">
        <f ca="1">IF(B166="","",OFFSET(List1!P$11,tisk!A165,0))</f>
        <v>1/2020</v>
      </c>
      <c r="G166" s="183">
        <f ca="1">IF(B166="","",OFFSET(List1!R$11,tisk!A165,0))</f>
        <v>500000</v>
      </c>
      <c r="H166" s="186" t="str">
        <f ca="1">IF(B166="","",OFFSET(List1!S$11,tisk!A165,0))</f>
        <v>31.12.2020</v>
      </c>
      <c r="I166" s="184">
        <f ca="1">IF(B166="","",OFFSET(List1!T$11,tisk!A165,0))</f>
        <v>150</v>
      </c>
      <c r="J166" s="184">
        <f ca="1">IF(B166="","",OFFSET(List1!U$11,tisk!A165,0))</f>
        <v>115</v>
      </c>
      <c r="K166" s="184">
        <f ca="1">IF(B166="","",OFFSET(List1!V$11,tisk!A165,0))</f>
        <v>150</v>
      </c>
      <c r="L166" s="184">
        <f ca="1">IF(B166="","",OFFSET(List1!W$11,tisk!A165,0))</f>
        <v>415</v>
      </c>
      <c r="M166" s="183">
        <f ca="1">IF($B166="","",OFFSET(List1!X$11,tisk!$A165,0))</f>
        <v>500000</v>
      </c>
      <c r="N166" s="183">
        <f ca="1">IF($B166="","",OFFSET(List1!Y$11,tisk!$A165,0))</f>
        <v>0</v>
      </c>
      <c r="O166" s="183">
        <f ca="1">IF($B166="","",OFFSET(List1!Z$11,tisk!$A165,0))</f>
        <v>500000</v>
      </c>
      <c r="P166" s="183">
        <f ca="1">IF($B166="","",OFFSET(List1!AA$11,tisk!$A165,0))</f>
        <v>0</v>
      </c>
      <c r="Q166" s="183" t="str">
        <f ca="1">IF($B166="","",OFFSET(List1!AB$11,tisk!$A165,0))</f>
        <v>INV</v>
      </c>
      <c r="R166" s="183" t="str">
        <f ca="1">IF($B166="","",OFFSET(List1!AC$11,tisk!$A165,0))</f>
        <v>NE</v>
      </c>
    </row>
    <row r="167" spans="1:18" s="2" customFormat="1" ht="86.4" x14ac:dyDescent="0.3">
      <c r="A167" s="51"/>
      <c r="B167" s="184"/>
      <c r="C167" s="3" t="str">
        <f ca="1">IF(B166="","",CONCATENATE("Okres ",OFFSET(List1!G$11,tisk!A165,0),"
","Právní forma","
",OFFSET(List1!H$11,tisk!A165,0),"
","IČO ",OFFSET(List1!I$11,tisk!A165,0),"
 ","B.Ú. ",OFFSET(List1!J$11,tisk!A165,0)))</f>
        <v>Okres Olomouc
Právní forma
Obec, městská část hlavního města Prahy
IČO 00635341
 B.Ú. 1808761309/0800</v>
      </c>
      <c r="D167" s="5" t="str">
        <f ca="1">IF(B166="","",OFFSET(List1!M$11,tisk!A165,0))</f>
        <v>Rekonstrukce hřbitovní zdi-odstranění staticky nevyhovujícího stavu ohrožující majetek vlastníků hrobových míst a vytvoření důstojného estetického vzhledu pietního místa z r. 1837.</v>
      </c>
      <c r="E167" s="185"/>
      <c r="F167" s="47"/>
      <c r="G167" s="183"/>
      <c r="H167" s="186"/>
      <c r="I167" s="184"/>
      <c r="J167" s="184"/>
      <c r="K167" s="184"/>
      <c r="L167" s="184"/>
      <c r="M167" s="183"/>
      <c r="N167" s="183"/>
      <c r="O167" s="183"/>
      <c r="P167" s="183"/>
      <c r="Q167" s="183"/>
      <c r="R167" s="183"/>
    </row>
    <row r="168" spans="1:18" s="2" customFormat="1" ht="72" x14ac:dyDescent="0.3">
      <c r="A168" s="51">
        <f>ROW()/3-1</f>
        <v>55</v>
      </c>
      <c r="B168" s="184"/>
      <c r="C168" s="3"/>
      <c r="D168" s="5" t="str">
        <f ca="1">IF(B166="","",CONCATENATE("Dotace bude použita na:",OFFSET(List1!N$11,tisk!A165,0)))</f>
        <v>Dotace bude použita na:Finanční prostředky budou použity na výdaje spojené s rekonstrukcí hřbitovní zídky (nákup materiálu, na náklady za výkopové práce a zednické práce).</v>
      </c>
      <c r="E168" s="185"/>
      <c r="F168" s="48" t="str">
        <f ca="1">IF(B166="","",OFFSET(List1!Q$11,tisk!A165,0))</f>
        <v>12/2020</v>
      </c>
      <c r="G168" s="183"/>
      <c r="H168" s="186"/>
      <c r="I168" s="184"/>
      <c r="J168" s="184"/>
      <c r="K168" s="184"/>
      <c r="L168" s="184"/>
      <c r="M168" s="183"/>
      <c r="N168" s="183"/>
      <c r="O168" s="183"/>
      <c r="P168" s="183"/>
      <c r="Q168" s="183"/>
      <c r="R168" s="183"/>
    </row>
    <row r="169" spans="1:18" s="2" customFormat="1" ht="57.6" x14ac:dyDescent="0.3">
      <c r="A169" s="51"/>
      <c r="B169" s="184">
        <v>56</v>
      </c>
      <c r="C169" s="3" t="str">
        <f ca="1">IF(B169="","",CONCATENATE(OFFSET(List1!C$11,tisk!A168,0),"
",OFFSET(List1!D$11,tisk!A168,0),"
",OFFSET(List1!E$11,tisk!A168,0),"
",OFFSET(List1!F$11,tisk!A168,0)))</f>
        <v>Obec Kopřivná
Kopřivná 115
Kopřivná
78833</v>
      </c>
      <c r="D169" s="74" t="str">
        <f ca="1">IF(B169="","",OFFSET(List1!L$11,tisk!A168,0))</f>
        <v>Obnova místních komunilací  - 3. etapa</v>
      </c>
      <c r="E169" s="185">
        <f ca="1">IF(B169="","",OFFSET(List1!O$11,tisk!A168,0))</f>
        <v>1000000</v>
      </c>
      <c r="F169" s="48" t="str">
        <f ca="1">IF(B169="","",OFFSET(List1!P$11,tisk!A168,0))</f>
        <v>1/2020</v>
      </c>
      <c r="G169" s="183">
        <f ca="1">IF(B169="","",OFFSET(List1!R$11,tisk!A168,0))</f>
        <v>500000</v>
      </c>
      <c r="H169" s="186" t="str">
        <f ca="1">IF(B169="","",OFFSET(List1!S$11,tisk!A168,0))</f>
        <v>31.12.2020</v>
      </c>
      <c r="I169" s="184">
        <f ca="1">IF(B169="","",OFFSET(List1!T$11,tisk!A168,0))</f>
        <v>150</v>
      </c>
      <c r="J169" s="184">
        <f ca="1">IF(B169="","",OFFSET(List1!U$11,tisk!A168,0))</f>
        <v>160</v>
      </c>
      <c r="K169" s="184">
        <f ca="1">IF(B169="","",OFFSET(List1!V$11,tisk!A168,0))</f>
        <v>100</v>
      </c>
      <c r="L169" s="184">
        <f ca="1">IF(B169="","",OFFSET(List1!W$11,tisk!A168,0))</f>
        <v>410</v>
      </c>
      <c r="M169" s="183">
        <f ca="1">IF($B169="","",OFFSET(List1!X$11,tisk!$A168,0))</f>
        <v>500000</v>
      </c>
      <c r="N169" s="183">
        <f ca="1">IF($B169="","",OFFSET(List1!Y$11,tisk!$A168,0))</f>
        <v>0</v>
      </c>
      <c r="O169" s="183">
        <f ca="1">IF($B169="","",OFFSET(List1!Z$11,tisk!$A168,0))</f>
        <v>500000</v>
      </c>
      <c r="P169" s="183">
        <f ca="1">IF($B169="","",OFFSET(List1!AA$11,tisk!$A168,0))</f>
        <v>0</v>
      </c>
      <c r="Q169" s="183" t="str">
        <f ca="1">IF($B169="","",OFFSET(List1!AB$11,tisk!$A168,0))</f>
        <v>NEINV</v>
      </c>
      <c r="R169" s="183" t="str">
        <f ca="1">IF($B169="","",OFFSET(List1!AC$11,tisk!$A168,0))</f>
        <v>NE</v>
      </c>
    </row>
    <row r="170" spans="1:18" s="2" customFormat="1" ht="86.4" x14ac:dyDescent="0.3">
      <c r="A170" s="51"/>
      <c r="B170" s="184"/>
      <c r="C170" s="3" t="str">
        <f ca="1">IF(B169="","",CONCATENATE("Okres ",OFFSET(List1!G$11,tisk!A168,0),"
","Právní forma","
",OFFSET(List1!H$11,tisk!A168,0),"
","IČO ",OFFSET(List1!I$11,tisk!A168,0),"
 ","B.Ú. ",OFFSET(List1!J$11,tisk!A168,0)))</f>
        <v>Okres Šumperk
Právní forma
Obec, městská část hlavního města Prahy
IČO 00635251
 B.Ú. 22225841/0100</v>
      </c>
      <c r="D170" s="5" t="str">
        <f ca="1">IF(B169="","",OFFSET(List1!M$11,tisk!A168,0))</f>
        <v>Cílem projektu je obnova místních komunikací č. 1c  dle pasportu komunikací obce Kopřivná.</v>
      </c>
      <c r="E170" s="185"/>
      <c r="F170" s="47"/>
      <c r="G170" s="183"/>
      <c r="H170" s="186"/>
      <c r="I170" s="184"/>
      <c r="J170" s="184"/>
      <c r="K170" s="184"/>
      <c r="L170" s="184"/>
      <c r="M170" s="183"/>
      <c r="N170" s="183"/>
      <c r="O170" s="183"/>
      <c r="P170" s="183"/>
      <c r="Q170" s="183"/>
      <c r="R170" s="183"/>
    </row>
    <row r="171" spans="1:18" s="2" customFormat="1" ht="86.4" x14ac:dyDescent="0.3">
      <c r="A171" s="51">
        <f>ROW()/3-1</f>
        <v>56</v>
      </c>
      <c r="B171" s="184"/>
      <c r="C171" s="3"/>
      <c r="D171" s="5" t="str">
        <f ca="1">IF(B169="","",CONCATENATE("Dotace bude použita na:",OFFSET(List1!N$11,tisk!A168,0)))</f>
        <v>Dotace bude použita na:Obnova místních komunikací - očištění, zhutnění, srovnání, doplnění, položení obrusné vrstvy a zhutnění. 
Pokládka recyklátu a zhutnění položené vrstvy.</v>
      </c>
      <c r="E171" s="185"/>
      <c r="F171" s="48" t="str">
        <f ca="1">IF(B169="","",OFFSET(List1!Q$11,tisk!A168,0))</f>
        <v>12/2020</v>
      </c>
      <c r="G171" s="183"/>
      <c r="H171" s="186"/>
      <c r="I171" s="184"/>
      <c r="J171" s="184"/>
      <c r="K171" s="184"/>
      <c r="L171" s="184"/>
      <c r="M171" s="183"/>
      <c r="N171" s="183"/>
      <c r="O171" s="183"/>
      <c r="P171" s="183"/>
      <c r="Q171" s="183"/>
      <c r="R171" s="183"/>
    </row>
    <row r="172" spans="1:18" s="2" customFormat="1" ht="57.6" x14ac:dyDescent="0.3">
      <c r="A172" s="51"/>
      <c r="B172" s="184">
        <v>57</v>
      </c>
      <c r="C172" s="3" t="str">
        <f ca="1">IF(B172="","",CONCATENATE(OFFSET(List1!C$11,tisk!A171,0),"
",OFFSET(List1!D$11,tisk!A171,0),"
",OFFSET(List1!E$11,tisk!A171,0),"
",OFFSET(List1!F$11,tisk!A171,0)))</f>
        <v>Obec Biskupice
Biskupice 61
Biskupice
79812</v>
      </c>
      <c r="D172" s="74" t="str">
        <f ca="1">IF(B172="","",OFFSET(List1!L$11,tisk!A171,0))</f>
        <v>Výstavba chodníků v obci Biskupice - III. etapa</v>
      </c>
      <c r="E172" s="185">
        <f ca="1">IF(B172="","",OFFSET(List1!O$11,tisk!A171,0))</f>
        <v>1000000</v>
      </c>
      <c r="F172" s="48" t="str">
        <f ca="1">IF(B172="","",OFFSET(List1!P$11,tisk!A171,0))</f>
        <v>1/2020</v>
      </c>
      <c r="G172" s="183">
        <f ca="1">IF(B172="","",OFFSET(List1!R$11,tisk!A171,0))</f>
        <v>500000</v>
      </c>
      <c r="H172" s="186" t="str">
        <f ca="1">IF(B172="","",OFFSET(List1!S$11,tisk!A171,0))</f>
        <v>31.12.2020</v>
      </c>
      <c r="I172" s="184">
        <f ca="1">IF(B172="","",OFFSET(List1!T$11,tisk!A171,0))</f>
        <v>180</v>
      </c>
      <c r="J172" s="184">
        <f ca="1">IF(B172="","",OFFSET(List1!U$11,tisk!A171,0))</f>
        <v>130</v>
      </c>
      <c r="K172" s="184">
        <f ca="1">IF(B172="","",OFFSET(List1!V$11,tisk!A171,0))</f>
        <v>100</v>
      </c>
      <c r="L172" s="184">
        <f ca="1">IF(B172="","",OFFSET(List1!W$11,tisk!A171,0))</f>
        <v>410</v>
      </c>
      <c r="M172" s="183">
        <f ca="1">IF($B172="","",OFFSET(List1!X$11,tisk!$A171,0))</f>
        <v>500000</v>
      </c>
      <c r="N172" s="183">
        <f ca="1">IF($B172="","",OFFSET(List1!Y$11,tisk!$A171,0))</f>
        <v>0</v>
      </c>
      <c r="O172" s="183">
        <f ca="1">IF($B172="","",OFFSET(List1!Z$11,tisk!$A171,0))</f>
        <v>500000</v>
      </c>
      <c r="P172" s="183">
        <f ca="1">IF($B172="","",OFFSET(List1!AA$11,tisk!$A171,0))</f>
        <v>0</v>
      </c>
      <c r="Q172" s="183" t="str">
        <f ca="1">IF($B172="","",OFFSET(List1!AB$11,tisk!$A171,0))</f>
        <v>INV</v>
      </c>
      <c r="R172" s="183" t="str">
        <f ca="1">IF($B172="","",OFFSET(List1!AC$11,tisk!$A171,0))</f>
        <v>NE</v>
      </c>
    </row>
    <row r="173" spans="1:18" s="2" customFormat="1" ht="86.4" x14ac:dyDescent="0.3">
      <c r="A173" s="51"/>
      <c r="B173" s="184"/>
      <c r="C173" s="3" t="str">
        <f ca="1">IF(B172="","",CONCATENATE("Okres ",OFFSET(List1!G$11,tisk!A171,0),"
","Právní forma","
",OFFSET(List1!H$11,tisk!A171,0),"
","IČO ",OFFSET(List1!I$11,tisk!A171,0),"
 ","B.Ú. ",OFFSET(List1!J$11,tisk!A171,0)))</f>
        <v>Okres Prostějov
Právní forma
Obec, městská část hlavního města Prahy
IČO 00288021
 B.Ú. 94-7013701/0710</v>
      </c>
      <c r="D173" s="5" t="str">
        <f ca="1">IF(B172="","",OFFSET(List1!M$11,tisk!A171,0))</f>
        <v>Projekt "Výstavba chodníků v obci Biskupice - III. etapa"  zahrnuje celkem tři úseky chodníků podél dvou místních komunikací a parkovací místa u budovy obecního úřadu, kterých je v obci výrazný nedostatek.</v>
      </c>
      <c r="E173" s="185"/>
      <c r="F173" s="47"/>
      <c r="G173" s="183"/>
      <c r="H173" s="186"/>
      <c r="I173" s="184"/>
      <c r="J173" s="184"/>
      <c r="K173" s="184"/>
      <c r="L173" s="184"/>
      <c r="M173" s="183"/>
      <c r="N173" s="183"/>
      <c r="O173" s="183"/>
      <c r="P173" s="183"/>
      <c r="Q173" s="183"/>
      <c r="R173" s="183"/>
    </row>
    <row r="174" spans="1:18" s="2" customFormat="1" ht="28.8" x14ac:dyDescent="0.3">
      <c r="A174" s="51">
        <f>ROW()/3-1</f>
        <v>57</v>
      </c>
      <c r="B174" s="184"/>
      <c r="C174" s="3"/>
      <c r="D174" s="5" t="str">
        <f ca="1">IF(B172="","",CONCATENATE("Dotace bude použita na:",OFFSET(List1!N$11,tisk!A171,0)))</f>
        <v>Dotace bude použita na:Výstavbu chodníků a parkovacích stání v obci Biskupice.</v>
      </c>
      <c r="E174" s="185"/>
      <c r="F174" s="48" t="str">
        <f ca="1">IF(B172="","",OFFSET(List1!Q$11,tisk!A171,0))</f>
        <v>12/2020</v>
      </c>
      <c r="G174" s="183"/>
      <c r="H174" s="186"/>
      <c r="I174" s="184"/>
      <c r="J174" s="184"/>
      <c r="K174" s="184"/>
      <c r="L174" s="184"/>
      <c r="M174" s="183"/>
      <c r="N174" s="183"/>
      <c r="O174" s="183"/>
      <c r="P174" s="183"/>
      <c r="Q174" s="183"/>
      <c r="R174" s="183"/>
    </row>
    <row r="175" spans="1:18" s="2" customFormat="1" ht="72" x14ac:dyDescent="0.3">
      <c r="A175" s="51"/>
      <c r="B175" s="184">
        <v>58</v>
      </c>
      <c r="C175" s="3" t="str">
        <f ca="1">IF(B175="","",CONCATENATE(OFFSET(List1!C$11,tisk!A174,0),"
",OFFSET(List1!D$11,tisk!A174,0),"
",OFFSET(List1!E$11,tisk!A174,0),"
",OFFSET(List1!F$11,tisk!A174,0)))</f>
        <v>Obec Domašov u Šternberka
Domašov u Šternberka 61
Domašov u Šternberka
78501</v>
      </c>
      <c r="D175" s="74" t="str">
        <f ca="1">IF(B175="","",OFFSET(List1!L$11,tisk!A174,0))</f>
        <v>Výstavba a úprava zázemí pro veřejné akce - Domašov u Šternberka</v>
      </c>
      <c r="E175" s="185">
        <f ca="1">IF(B175="","",OFFSET(List1!O$11,tisk!A174,0))</f>
        <v>450000</v>
      </c>
      <c r="F175" s="48" t="str">
        <f ca="1">IF(B175="","",OFFSET(List1!P$11,tisk!A174,0))</f>
        <v>1/2020</v>
      </c>
      <c r="G175" s="183">
        <f ca="1">IF(B175="","",OFFSET(List1!R$11,tisk!A174,0))</f>
        <v>225000</v>
      </c>
      <c r="H175" s="186" t="str">
        <f ca="1">IF(B175="","",OFFSET(List1!S$11,tisk!A174,0))</f>
        <v>31.12.2020</v>
      </c>
      <c r="I175" s="184">
        <f ca="1">IF(B175="","",OFFSET(List1!T$11,tisk!A174,0))</f>
        <v>160</v>
      </c>
      <c r="J175" s="184">
        <f ca="1">IF(B175="","",OFFSET(List1!U$11,tisk!A174,0))</f>
        <v>100</v>
      </c>
      <c r="K175" s="184">
        <f ca="1">IF(B175="","",OFFSET(List1!V$11,tisk!A174,0))</f>
        <v>150</v>
      </c>
      <c r="L175" s="184">
        <f ca="1">IF(B175="","",OFFSET(List1!W$11,tisk!A174,0))</f>
        <v>410</v>
      </c>
      <c r="M175" s="183">
        <f ca="1">IF($B175="","",OFFSET(List1!X$11,tisk!$A174,0))</f>
        <v>225000</v>
      </c>
      <c r="N175" s="183">
        <f ca="1">IF($B175="","",OFFSET(List1!Y$11,tisk!$A174,0))</f>
        <v>0</v>
      </c>
      <c r="O175" s="183">
        <f ca="1">IF($B175="","",OFFSET(List1!Z$11,tisk!$A174,0))</f>
        <v>225000</v>
      </c>
      <c r="P175" s="183">
        <f ca="1">IF($B175="","",OFFSET(List1!AA$11,tisk!$A174,0))</f>
        <v>0</v>
      </c>
      <c r="Q175" s="183" t="str">
        <f ca="1">IF($B175="","",OFFSET(List1!AB$11,tisk!$A174,0))</f>
        <v>INV/NEINV</v>
      </c>
      <c r="R175" s="183" t="str">
        <f ca="1">IF($B175="","",OFFSET(List1!AC$11,tisk!$A174,0))</f>
        <v>NE</v>
      </c>
    </row>
    <row r="176" spans="1:18" s="2" customFormat="1" ht="86.4" x14ac:dyDescent="0.3">
      <c r="A176" s="51"/>
      <c r="B176" s="184"/>
      <c r="C176" s="3" t="str">
        <f ca="1">IF(B175="","",CONCATENATE("Okres ",OFFSET(List1!G$11,tisk!A174,0),"
","Právní forma","
",OFFSET(List1!H$11,tisk!A174,0),"
","IČO ",OFFSET(List1!I$11,tisk!A174,0),"
 ","B.Ú. ",OFFSET(List1!J$11,tisk!A174,0)))</f>
        <v>Okres Olomouc
Právní forma
Obec, městská část hlavního města Prahy
IČO 00635286
 B.Ú. 5303295339/0800</v>
      </c>
      <c r="D176" s="5" t="str">
        <f ca="1">IF(B175="","",OFFSET(List1!M$11,tisk!A174,0))</f>
        <v>Akce řeší výstavbu sociálního zařízení a přístřešku v centru obce, kde se konají všechny veřejné akce a toto zázemí zde chybí. Součástí akce je i úprava zeleně a veřejných ploch v tomto prostoru.</v>
      </c>
      <c r="E176" s="185"/>
      <c r="F176" s="47"/>
      <c r="G176" s="183"/>
      <c r="H176" s="186"/>
      <c r="I176" s="184"/>
      <c r="J176" s="184"/>
      <c r="K176" s="184"/>
      <c r="L176" s="184"/>
      <c r="M176" s="183"/>
      <c r="N176" s="183"/>
      <c r="O176" s="183"/>
      <c r="P176" s="183"/>
      <c r="Q176" s="183"/>
      <c r="R176" s="183"/>
    </row>
    <row r="177" spans="1:18" s="2" customFormat="1" ht="43.2" x14ac:dyDescent="0.3">
      <c r="A177" s="51">
        <f>ROW()/3-1</f>
        <v>58</v>
      </c>
      <c r="B177" s="184"/>
      <c r="C177" s="3"/>
      <c r="D177" s="5" t="str">
        <f ca="1">IF(B175="","",CONCATENATE("Dotace bude použita na:",OFFSET(List1!N$11,tisk!A174,0)))</f>
        <v>Dotace bude použita na:Výstavba sociálního zařízení a přístřešku u hřiště a výsadba zeleně a terénní úpravy.</v>
      </c>
      <c r="E177" s="185"/>
      <c r="F177" s="48" t="str">
        <f ca="1">IF(B175="","",OFFSET(List1!Q$11,tisk!A174,0))</f>
        <v>12/2020</v>
      </c>
      <c r="G177" s="183"/>
      <c r="H177" s="186"/>
      <c r="I177" s="184"/>
      <c r="J177" s="184"/>
      <c r="K177" s="184"/>
      <c r="L177" s="184"/>
      <c r="M177" s="183"/>
      <c r="N177" s="183"/>
      <c r="O177" s="183"/>
      <c r="P177" s="183"/>
      <c r="Q177" s="183"/>
      <c r="R177" s="183"/>
    </row>
    <row r="178" spans="1:18" s="2" customFormat="1" ht="57.6" x14ac:dyDescent="0.3">
      <c r="A178" s="51"/>
      <c r="B178" s="184">
        <v>59</v>
      </c>
      <c r="C178" s="3" t="str">
        <f ca="1">IF(B178="","",CONCATENATE(OFFSET(List1!C$11,tisk!A177,0),"
",OFFSET(List1!D$11,tisk!A177,0),"
",OFFSET(List1!E$11,tisk!A177,0),"
",OFFSET(List1!F$11,tisk!A177,0)))</f>
        <v>Obec Zdětín
Zdětín 49
Zdětín
79843</v>
      </c>
      <c r="D178" s="74" t="str">
        <f ca="1">IF(B178="","",OFFSET(List1!L$11,tisk!A177,0))</f>
        <v>Oprava místních komunikací ve Zdětíně</v>
      </c>
      <c r="E178" s="185">
        <f ca="1">IF(B178="","",OFFSET(List1!O$11,tisk!A177,0))</f>
        <v>1100000</v>
      </c>
      <c r="F178" s="48" t="str">
        <f ca="1">IF(B178="","",OFFSET(List1!P$11,tisk!A177,0))</f>
        <v>1/2020</v>
      </c>
      <c r="G178" s="183">
        <f ca="1">IF(B178="","",OFFSET(List1!R$11,tisk!A177,0))</f>
        <v>500000</v>
      </c>
      <c r="H178" s="186" t="str">
        <f ca="1">IF(B178="","",OFFSET(List1!S$11,tisk!A177,0))</f>
        <v>31.12.2020</v>
      </c>
      <c r="I178" s="184">
        <f ca="1">IF(B178="","",OFFSET(List1!T$11,tisk!A177,0))</f>
        <v>130</v>
      </c>
      <c r="J178" s="184">
        <f ca="1">IF(B178="","",OFFSET(List1!U$11,tisk!A177,0))</f>
        <v>130</v>
      </c>
      <c r="K178" s="184">
        <f ca="1">IF(B178="","",OFFSET(List1!V$11,tisk!A177,0))</f>
        <v>150</v>
      </c>
      <c r="L178" s="184">
        <f ca="1">IF(B178="","",OFFSET(List1!W$11,tisk!A177,0))</f>
        <v>410</v>
      </c>
      <c r="M178" s="183">
        <f ca="1">IF($B178="","",OFFSET(List1!X$11,tisk!$A177,0))</f>
        <v>500000</v>
      </c>
      <c r="N178" s="183">
        <f ca="1">IF($B178="","",OFFSET(List1!Y$11,tisk!$A177,0))</f>
        <v>0</v>
      </c>
      <c r="O178" s="183">
        <f ca="1">IF($B178="","",OFFSET(List1!Z$11,tisk!$A177,0))</f>
        <v>500000</v>
      </c>
      <c r="P178" s="183">
        <f ca="1">IF($B178="","",OFFSET(List1!AA$11,tisk!$A177,0))</f>
        <v>0</v>
      </c>
      <c r="Q178" s="183" t="str">
        <f ca="1">IF($B178="","",OFFSET(List1!AB$11,tisk!$A177,0))</f>
        <v>NEINV</v>
      </c>
      <c r="R178" s="183" t="str">
        <f ca="1">IF($B178="","",OFFSET(List1!AC$11,tisk!$A177,0))</f>
        <v>NE</v>
      </c>
    </row>
    <row r="179" spans="1:18" s="2" customFormat="1" ht="86.4" x14ac:dyDescent="0.3">
      <c r="A179" s="51"/>
      <c r="B179" s="184"/>
      <c r="C179" s="3" t="str">
        <f ca="1">IF(B178="","",CONCATENATE("Okres ",OFFSET(List1!G$11,tisk!A177,0),"
","Právní forma","
",OFFSET(List1!H$11,tisk!A177,0),"
","IČO ",OFFSET(List1!I$11,tisk!A177,0),"
 ","B.Ú. ",OFFSET(List1!J$11,tisk!A177,0)))</f>
        <v>Okres Prostějov
Právní forma
Obec, městská část hlavního města Prahy
IČO 00600105
 B.Ú. 21528701/0100</v>
      </c>
      <c r="D179" s="5" t="str">
        <f ca="1">IF(B178="","",OFFSET(List1!M$11,tisk!A177,0))</f>
        <v>Akce „Oprava místních komunikací ve Zdětíně “ řeší radikální zlepšení současného nevyhovujícího stavu stávajících ploch místních komunikací v návaznosti na plochy nové bytové výstavby. Vznikne tak kvalitní spojnice mezi jednotlivými částmi obce.</v>
      </c>
      <c r="E179" s="185"/>
      <c r="F179" s="47"/>
      <c r="G179" s="183"/>
      <c r="H179" s="186"/>
      <c r="I179" s="184"/>
      <c r="J179" s="184"/>
      <c r="K179" s="184"/>
      <c r="L179" s="184"/>
      <c r="M179" s="183"/>
      <c r="N179" s="183"/>
      <c r="O179" s="183"/>
      <c r="P179" s="183"/>
      <c r="Q179" s="183"/>
      <c r="R179" s="183"/>
    </row>
    <row r="180" spans="1:18" s="2" customFormat="1" ht="43.2" x14ac:dyDescent="0.3">
      <c r="A180" s="51">
        <f>ROW()/3-1</f>
        <v>59</v>
      </c>
      <c r="B180" s="184"/>
      <c r="C180" s="3"/>
      <c r="D180" s="5" t="str">
        <f ca="1">IF(B178="","",CONCATENATE("Dotace bude použita na:",OFFSET(List1!N$11,tisk!A177,0)))</f>
        <v>Dotace bude použita na:Z dotace budou hrazeny výdaje na opravu místních komunikací v obci.</v>
      </c>
      <c r="E180" s="185"/>
      <c r="F180" s="48" t="str">
        <f ca="1">IF(B178="","",OFFSET(List1!Q$11,tisk!A177,0))</f>
        <v>12/2020</v>
      </c>
      <c r="G180" s="183"/>
      <c r="H180" s="186"/>
      <c r="I180" s="184"/>
      <c r="J180" s="184"/>
      <c r="K180" s="184"/>
      <c r="L180" s="184"/>
      <c r="M180" s="183"/>
      <c r="N180" s="183"/>
      <c r="O180" s="183"/>
      <c r="P180" s="183"/>
      <c r="Q180" s="183"/>
      <c r="R180" s="183"/>
    </row>
    <row r="181" spans="1:18" s="2" customFormat="1" ht="57.6" x14ac:dyDescent="0.3">
      <c r="A181" s="51"/>
      <c r="B181" s="184">
        <v>60</v>
      </c>
      <c r="C181" s="3" t="str">
        <f ca="1">IF(B181="","",CONCATENATE(OFFSET(List1!C$11,tisk!A180,0),"
",OFFSET(List1!D$11,tisk!A180,0),"
",OFFSET(List1!E$11,tisk!A180,0),"
",OFFSET(List1!F$11,tisk!A180,0)))</f>
        <v>Obec Hradec-Nová Ves
Hradec-Nová Ves 12
Hradec-Nová Ves
79084</v>
      </c>
      <c r="D181" s="74" t="str">
        <f ca="1">IF(B181="","",OFFSET(List1!L$11,tisk!A180,0))</f>
        <v>Oprava místní komunikace 2c - 2. etapa, Hradec-Nová Ves</v>
      </c>
      <c r="E181" s="185">
        <f ca="1">IF(B181="","",OFFSET(List1!O$11,tisk!A180,0))</f>
        <v>1100000</v>
      </c>
      <c r="F181" s="48" t="str">
        <f ca="1">IF(B181="","",OFFSET(List1!P$11,tisk!A180,0))</f>
        <v>1/2020</v>
      </c>
      <c r="G181" s="183">
        <f ca="1">IF(B181="","",OFFSET(List1!R$11,tisk!A180,0))</f>
        <v>500000</v>
      </c>
      <c r="H181" s="186" t="str">
        <f ca="1">IF(B181="","",OFFSET(List1!S$11,tisk!A180,0))</f>
        <v>31.12.2020</v>
      </c>
      <c r="I181" s="184">
        <f ca="1">IF(B181="","",OFFSET(List1!T$11,tisk!A180,0))</f>
        <v>110</v>
      </c>
      <c r="J181" s="184">
        <f ca="1">IF(B181="","",OFFSET(List1!U$11,tisk!A180,0))</f>
        <v>120</v>
      </c>
      <c r="K181" s="184">
        <f ca="1">IF(B181="","",OFFSET(List1!V$11,tisk!A180,0))</f>
        <v>180</v>
      </c>
      <c r="L181" s="184">
        <f ca="1">IF(B181="","",OFFSET(List1!W$11,tisk!A180,0))</f>
        <v>410</v>
      </c>
      <c r="M181" s="183">
        <f ca="1">IF($B181="","",OFFSET(List1!X$11,tisk!$A180,0))</f>
        <v>500000</v>
      </c>
      <c r="N181" s="183">
        <f ca="1">IF($B181="","",OFFSET(List1!Y$11,tisk!$A180,0))</f>
        <v>0</v>
      </c>
      <c r="O181" s="183">
        <f ca="1">IF($B181="","",OFFSET(List1!Z$11,tisk!$A180,0))</f>
        <v>500000</v>
      </c>
      <c r="P181" s="183">
        <f ca="1">IF($B181="","",OFFSET(List1!AA$11,tisk!$A180,0))</f>
        <v>0</v>
      </c>
      <c r="Q181" s="183" t="str">
        <f ca="1">IF($B181="","",OFFSET(List1!AB$11,tisk!$A180,0))</f>
        <v>NEINV</v>
      </c>
      <c r="R181" s="183" t="str">
        <f ca="1">IF($B181="","",OFFSET(List1!AC$11,tisk!$A180,0))</f>
        <v>NE</v>
      </c>
    </row>
    <row r="182" spans="1:18" s="2" customFormat="1" ht="86.4" x14ac:dyDescent="0.3">
      <c r="A182" s="51"/>
      <c r="B182" s="184"/>
      <c r="C182" s="3" t="str">
        <f ca="1">IF(B181="","",CONCATENATE("Okres ",OFFSET(List1!G$11,tisk!A180,0),"
","Právní forma","
",OFFSET(List1!H$11,tisk!A180,0),"
","IČO ",OFFSET(List1!I$11,tisk!A180,0),"
 ","B.Ú. ",OFFSET(List1!J$11,tisk!A180,0)))</f>
        <v>Okres Jeseník
Právní forma
Obec, městská část hlavního města Prahy
IČO 00636011
 B.Ú. 188307417/0300</v>
      </c>
      <c r="D182" s="5" t="str">
        <f ca="1">IF(B181="","",OFFSET(List1!M$11,tisk!A180,0))</f>
        <v>Celoplošná oprava úseku páteřní místní komunikace 2c - 2. etapa,v délce 325 m, Hradec-Nová Ves.</v>
      </c>
      <c r="E182" s="185"/>
      <c r="F182" s="47"/>
      <c r="G182" s="183"/>
      <c r="H182" s="186"/>
      <c r="I182" s="184"/>
      <c r="J182" s="184"/>
      <c r="K182" s="184"/>
      <c r="L182" s="184"/>
      <c r="M182" s="183"/>
      <c r="N182" s="183"/>
      <c r="O182" s="183"/>
      <c r="P182" s="183"/>
      <c r="Q182" s="183"/>
      <c r="R182" s="183"/>
    </row>
    <row r="183" spans="1:18" s="2" customFormat="1" ht="57.6" x14ac:dyDescent="0.3">
      <c r="A183" s="51">
        <f>ROW()/3-1</f>
        <v>60</v>
      </c>
      <c r="B183" s="184"/>
      <c r="C183" s="3"/>
      <c r="D183" s="5" t="str">
        <f ca="1">IF(B181="","",CONCATENATE("Dotace bude použita na:",OFFSET(List1!N$11,tisk!A180,0)))</f>
        <v>Dotace bude použita na:Stavební práce - oprava komunikace, položka dodávky - materiál pro živičné kryty komunikace (asfaltobeton ložný a obrusný).</v>
      </c>
      <c r="E183" s="185"/>
      <c r="F183" s="48" t="str">
        <f ca="1">IF(B181="","",OFFSET(List1!Q$11,tisk!A180,0))</f>
        <v>12/2020</v>
      </c>
      <c r="G183" s="183"/>
      <c r="H183" s="186"/>
      <c r="I183" s="184"/>
      <c r="J183" s="184"/>
      <c r="K183" s="184"/>
      <c r="L183" s="184"/>
      <c r="M183" s="183"/>
      <c r="N183" s="183"/>
      <c r="O183" s="183"/>
      <c r="P183" s="183"/>
      <c r="Q183" s="183"/>
      <c r="R183" s="183"/>
    </row>
    <row r="184" spans="1:18" s="2" customFormat="1" ht="57.6" x14ac:dyDescent="0.3">
      <c r="A184" s="51"/>
      <c r="B184" s="184">
        <v>61</v>
      </c>
      <c r="C184" s="3" t="str">
        <f ca="1">IF(B184="","",CONCATENATE(OFFSET(List1!C$11,tisk!A183,0),"
",OFFSET(List1!D$11,tisk!A183,0),"
",OFFSET(List1!E$11,tisk!A183,0),"
",OFFSET(List1!F$11,tisk!A183,0)))</f>
        <v>Obec Vlčice
Vlčice 95
Vlčice
79065</v>
      </c>
      <c r="D184" s="74" t="str">
        <f ca="1">IF(B184="","",OFFSET(List1!L$11,tisk!A183,0))</f>
        <v>Oprava budovy obecního úřadu ve Vlčicích - závěrečná etapa</v>
      </c>
      <c r="E184" s="185">
        <f ca="1">IF(B184="","",OFFSET(List1!O$11,tisk!A183,0))</f>
        <v>970000</v>
      </c>
      <c r="F184" s="48" t="str">
        <f ca="1">IF(B184="","",OFFSET(List1!P$11,tisk!A183,0))</f>
        <v>1/2020</v>
      </c>
      <c r="G184" s="183">
        <f ca="1">IF(B184="","",OFFSET(List1!R$11,tisk!A183,0))</f>
        <v>485000</v>
      </c>
      <c r="H184" s="186" t="str">
        <f ca="1">IF(B184="","",OFFSET(List1!S$11,tisk!A183,0))</f>
        <v>31.12.2020</v>
      </c>
      <c r="I184" s="184">
        <f ca="1">IF(B184="","",OFFSET(List1!T$11,tisk!A183,0))</f>
        <v>160</v>
      </c>
      <c r="J184" s="184">
        <f ca="1">IF(B184="","",OFFSET(List1!U$11,tisk!A183,0))</f>
        <v>150</v>
      </c>
      <c r="K184" s="184">
        <f ca="1">IF(B184="","",OFFSET(List1!V$11,tisk!A183,0))</f>
        <v>100</v>
      </c>
      <c r="L184" s="184">
        <f ca="1">IF(B184="","",OFFSET(List1!W$11,tisk!A183,0))</f>
        <v>410</v>
      </c>
      <c r="M184" s="183">
        <f ca="1">IF($B184="","",OFFSET(List1!X$11,tisk!$A183,0))</f>
        <v>485000</v>
      </c>
      <c r="N184" s="183">
        <f ca="1">IF($B184="","",OFFSET(List1!Y$11,tisk!$A183,0))</f>
        <v>0</v>
      </c>
      <c r="O184" s="183">
        <f ca="1">IF($B184="","",OFFSET(List1!Z$11,tisk!$A183,0))</f>
        <v>485000</v>
      </c>
      <c r="P184" s="183">
        <f ca="1">IF($B184="","",OFFSET(List1!AA$11,tisk!$A183,0))</f>
        <v>0</v>
      </c>
      <c r="Q184" s="183" t="str">
        <f ca="1">IF($B184="","",OFFSET(List1!AB$11,tisk!$A183,0))</f>
        <v>NEINV</v>
      </c>
      <c r="R184" s="183" t="str">
        <f ca="1">IF($B184="","",OFFSET(List1!AC$11,tisk!$A183,0))</f>
        <v>NE</v>
      </c>
    </row>
    <row r="185" spans="1:18" s="2" customFormat="1" ht="100.8" x14ac:dyDescent="0.3">
      <c r="A185" s="51"/>
      <c r="B185" s="184"/>
      <c r="C185" s="3" t="str">
        <f ca="1">IF(B184="","",CONCATENATE("Okres ",OFFSET(List1!G$11,tisk!A183,0),"
","Právní forma","
",OFFSET(List1!H$11,tisk!A183,0),"
","IČO ",OFFSET(List1!I$11,tisk!A183,0),"
 ","B.Ú. ",OFFSET(List1!J$11,tisk!A183,0)))</f>
        <v>Okres Jeseník
Právní forma
Obec, městská část hlavního města Prahy
IČO 00636045
 B.Ú. 107-4309590297/0100</v>
      </c>
      <c r="D185" s="5" t="str">
        <f ca="1">IF(B184="","",OFFSET(List1!M$11,tisk!A183,0))</f>
        <v>Budova OÚ prochází již pět let  opravou. Oprava kanceláří, pošta, kotelna, knihovna, střecha. V letošním roce  závěrečná etapa - stavební práce na fasádě budovy - oprava a barva. Vstupní chodba - nová elektroinstalace, schodiště, obklady a dlažba.</v>
      </c>
      <c r="E185" s="185"/>
      <c r="F185" s="47"/>
      <c r="G185" s="183"/>
      <c r="H185" s="186"/>
      <c r="I185" s="184"/>
      <c r="J185" s="184"/>
      <c r="K185" s="184"/>
      <c r="L185" s="184"/>
      <c r="M185" s="183"/>
      <c r="N185" s="183"/>
      <c r="O185" s="183"/>
      <c r="P185" s="183"/>
      <c r="Q185" s="183"/>
      <c r="R185" s="183"/>
    </row>
    <row r="186" spans="1:18" s="2" customFormat="1" ht="86.4" x14ac:dyDescent="0.3">
      <c r="A186" s="51">
        <f>ROW()/3-1</f>
        <v>61</v>
      </c>
      <c r="B186" s="184"/>
      <c r="C186" s="3"/>
      <c r="D186" s="5" t="str">
        <f ca="1">IF(B184="","",CONCATENATE("Dotace bude použita na:",OFFSET(List1!N$11,tisk!A183,0)))</f>
        <v>Dotace bude použita na:Svislé a kompletní konstrukce, úpravy povrchů vnitřní, úpravy povrchů vnější, lešení a stavební výtahy, prorážení otvorů, staveništní přesun hmot, konstrukce truhlářské, klempířské, podlahy z dlaždic a obklady, malby, elektroninstalace.</v>
      </c>
      <c r="E186" s="185"/>
      <c r="F186" s="48" t="str">
        <f ca="1">IF(B184="","",OFFSET(List1!Q$11,tisk!A183,0))</f>
        <v>12/2020</v>
      </c>
      <c r="G186" s="183"/>
      <c r="H186" s="186"/>
      <c r="I186" s="184"/>
      <c r="J186" s="184"/>
      <c r="K186" s="184"/>
      <c r="L186" s="184"/>
      <c r="M186" s="183"/>
      <c r="N186" s="183"/>
      <c r="O186" s="183"/>
      <c r="P186" s="183"/>
      <c r="Q186" s="183"/>
      <c r="R186" s="183"/>
    </row>
    <row r="187" spans="1:18" s="2" customFormat="1" ht="57.6" x14ac:dyDescent="0.3">
      <c r="A187" s="51"/>
      <c r="B187" s="184">
        <v>62</v>
      </c>
      <c r="C187" s="3" t="str">
        <f ca="1">IF(B187="","",CONCATENATE(OFFSET(List1!C$11,tisk!A186,0),"
",OFFSET(List1!D$11,tisk!A186,0),"
",OFFSET(List1!E$11,tisk!A186,0),"
",OFFSET(List1!F$11,tisk!A186,0)))</f>
        <v>Obec Tučín
Tučín 127
Tučín
75116</v>
      </c>
      <c r="D187" s="74" t="str">
        <f ca="1">IF(B187="","",OFFSET(List1!L$11,tisk!A186,0))</f>
        <v>Půdní vestavba MŠ Tučín - II. etapa</v>
      </c>
      <c r="E187" s="185">
        <f ca="1">IF(B187="","",OFFSET(List1!O$11,tisk!A186,0))</f>
        <v>1800000</v>
      </c>
      <c r="F187" s="48" t="str">
        <f ca="1">IF(B187="","",OFFSET(List1!P$11,tisk!A186,0))</f>
        <v>1/2020</v>
      </c>
      <c r="G187" s="183">
        <f ca="1">IF(B187="","",OFFSET(List1!R$11,tisk!A186,0))</f>
        <v>500000</v>
      </c>
      <c r="H187" s="186" t="str">
        <f ca="1">IF(B187="","",OFFSET(List1!S$11,tisk!A186,0))</f>
        <v>31.12.2020</v>
      </c>
      <c r="I187" s="184">
        <f ca="1">IF(B187="","",OFFSET(List1!T$11,tisk!A186,0))</f>
        <v>110</v>
      </c>
      <c r="J187" s="184">
        <f ca="1">IF(B187="","",OFFSET(List1!U$11,tisk!A186,0))</f>
        <v>200</v>
      </c>
      <c r="K187" s="184">
        <f ca="1">IF(B187="","",OFFSET(List1!V$11,tisk!A186,0))</f>
        <v>100</v>
      </c>
      <c r="L187" s="184">
        <f ca="1">IF(B187="","",OFFSET(List1!W$11,tisk!A186,0))</f>
        <v>410</v>
      </c>
      <c r="M187" s="183">
        <f ca="1">IF($B187="","",OFFSET(List1!X$11,tisk!$A186,0))</f>
        <v>500000</v>
      </c>
      <c r="N187" s="183">
        <f ca="1">IF($B187="","",OFFSET(List1!Y$11,tisk!$A186,0))</f>
        <v>0</v>
      </c>
      <c r="O187" s="183">
        <f ca="1">IF($B187="","",OFFSET(List1!Z$11,tisk!$A186,0))</f>
        <v>500000</v>
      </c>
      <c r="P187" s="183">
        <f ca="1">IF($B187="","",OFFSET(List1!AA$11,tisk!$A186,0))</f>
        <v>0</v>
      </c>
      <c r="Q187" s="183" t="str">
        <f ca="1">IF($B187="","",OFFSET(List1!AB$11,tisk!$A186,0))</f>
        <v>INV</v>
      </c>
      <c r="R187" s="183" t="str">
        <f ca="1">IF($B187="","",OFFSET(List1!AC$11,tisk!$A186,0))</f>
        <v>NE</v>
      </c>
    </row>
    <row r="188" spans="1:18" s="2" customFormat="1" ht="100.8" x14ac:dyDescent="0.3">
      <c r="A188" s="51"/>
      <c r="B188" s="184"/>
      <c r="C188" s="3" t="str">
        <f ca="1">IF(B187="","",CONCATENATE("Okres ",OFFSET(List1!G$11,tisk!A186,0),"
","Právní forma","
",OFFSET(List1!H$11,tisk!A186,0),"
","IČO ",OFFSET(List1!I$11,tisk!A186,0),"
 ","B.Ú. ",OFFSET(List1!J$11,tisk!A186,0)))</f>
        <v>Okres Přerov
Právní forma
Obec, městská část hlavního města Prahy
IČO 00636631
 B.Ú. 1882946379/0800</v>
      </c>
      <c r="D188" s="5" t="str">
        <f ca="1">IF(B187="","",OFFSET(List1!M$11,tisk!A186,0))</f>
        <v>Vznikne půdní vestavba přístavby MŠ navazující na I.etapu podpořenou OLK.  Nové prostory budou využívány pro rukodělné a výtvarné práce dětí, rodičů i veřejnosti všech generací pro podporu rozvoje vzdělanosti, zručnosti a volnočasových aktivit.</v>
      </c>
      <c r="E188" s="185"/>
      <c r="F188" s="47"/>
      <c r="G188" s="183"/>
      <c r="H188" s="186"/>
      <c r="I188" s="184"/>
      <c r="J188" s="184"/>
      <c r="K188" s="184"/>
      <c r="L188" s="184"/>
      <c r="M188" s="183"/>
      <c r="N188" s="183"/>
      <c r="O188" s="183"/>
      <c r="P188" s="183"/>
      <c r="Q188" s="183"/>
      <c r="R188" s="183"/>
    </row>
    <row r="189" spans="1:18" s="2" customFormat="1" ht="100.8" x14ac:dyDescent="0.3">
      <c r="A189" s="51">
        <f>ROW()/3-1</f>
        <v>62</v>
      </c>
      <c r="B189" s="184"/>
      <c r="C189" s="3"/>
      <c r="D189" s="5" t="str">
        <f ca="1">IF(B187="","",CONCATENATE("Dotace bude použita na:",OFFSET(List1!N$11,tisk!A186,0)))</f>
        <v>Dotace bude použita na:Příčky, překlady, podlaha a krytina, vnitřní omítky, malby a nátěry, zateplení, kazetový strop, střešní okna, vnitřní dveře, rozvody vody, odpadů a topení, plynový kotel,topná tělesa, elektroinstalace, zdravotní technika, vzduchotechnika, práce.</v>
      </c>
      <c r="E189" s="185"/>
      <c r="F189" s="48" t="str">
        <f ca="1">IF(B187="","",OFFSET(List1!Q$11,tisk!A186,0))</f>
        <v>12/2020</v>
      </c>
      <c r="G189" s="183"/>
      <c r="H189" s="186"/>
      <c r="I189" s="184"/>
      <c r="J189" s="184"/>
      <c r="K189" s="184"/>
      <c r="L189" s="184"/>
      <c r="M189" s="183"/>
      <c r="N189" s="183"/>
      <c r="O189" s="183"/>
      <c r="P189" s="183"/>
      <c r="Q189" s="183"/>
      <c r="R189" s="183"/>
    </row>
    <row r="190" spans="1:18" s="2" customFormat="1" ht="57.6" x14ac:dyDescent="0.3">
      <c r="A190" s="51"/>
      <c r="B190" s="184">
        <v>63</v>
      </c>
      <c r="C190" s="3" t="str">
        <f ca="1">IF(B190="","",CONCATENATE(OFFSET(List1!C$11,tisk!A189,0),"
",OFFSET(List1!D$11,tisk!A189,0),"
",OFFSET(List1!E$11,tisk!A189,0),"
",OFFSET(List1!F$11,tisk!A189,0)))</f>
        <v>Obec Skalička
Skalička ev. 2
Skalička
75352</v>
      </c>
      <c r="D190" s="74" t="str">
        <f ca="1">IF(B190="","",OFFSET(List1!L$11,tisk!A189,0))</f>
        <v>Rekonstrukce víceúčelového domu, č.p. 2</v>
      </c>
      <c r="E190" s="185">
        <f ca="1">IF(B190="","",OFFSET(List1!O$11,tisk!A189,0))</f>
        <v>1002350</v>
      </c>
      <c r="F190" s="48" t="str">
        <f ca="1">IF(B190="","",OFFSET(List1!P$11,tisk!A189,0))</f>
        <v>6/2020</v>
      </c>
      <c r="G190" s="183">
        <f ca="1">IF(B190="","",OFFSET(List1!R$11,tisk!A189,0))</f>
        <v>500000</v>
      </c>
      <c r="H190" s="186" t="str">
        <f ca="1">IF(B190="","",OFFSET(List1!S$11,tisk!A189,0))</f>
        <v>31.12.2020</v>
      </c>
      <c r="I190" s="184">
        <f ca="1">IF(B190="","",OFFSET(List1!T$11,tisk!A189,0))</f>
        <v>90</v>
      </c>
      <c r="J190" s="184">
        <f ca="1">IF(B190="","",OFFSET(List1!U$11,tisk!A189,0))</f>
        <v>170</v>
      </c>
      <c r="K190" s="184">
        <f ca="1">IF(B190="","",OFFSET(List1!V$11,tisk!A189,0))</f>
        <v>150</v>
      </c>
      <c r="L190" s="184">
        <f ca="1">IF(B190="","",OFFSET(List1!W$11,tisk!A189,0))</f>
        <v>410</v>
      </c>
      <c r="M190" s="183">
        <f ca="1">IF($B190="","",OFFSET(List1!X$11,tisk!$A189,0))</f>
        <v>500000</v>
      </c>
      <c r="N190" s="183">
        <f ca="1">IF($B190="","",OFFSET(List1!Y$11,tisk!$A189,0))</f>
        <v>0</v>
      </c>
      <c r="O190" s="183">
        <f ca="1">IF($B190="","",OFFSET(List1!Z$11,tisk!$A189,0))</f>
        <v>500000</v>
      </c>
      <c r="P190" s="183">
        <f ca="1">IF($B190="","",OFFSET(List1!AA$11,tisk!$A189,0))</f>
        <v>0</v>
      </c>
      <c r="Q190" s="183" t="str">
        <f ca="1">IF($B190="","",OFFSET(List1!AB$11,tisk!$A189,0))</f>
        <v>INV</v>
      </c>
      <c r="R190" s="183" t="str">
        <f ca="1">IF($B190="","",OFFSET(List1!AC$11,tisk!$A189,0))</f>
        <v>NE</v>
      </c>
    </row>
    <row r="191" spans="1:18" s="2" customFormat="1" ht="86.4" x14ac:dyDescent="0.3">
      <c r="A191" s="51"/>
      <c r="B191" s="184"/>
      <c r="C191" s="3" t="str">
        <f ca="1">IF(B190="","",CONCATENATE("Okres ",OFFSET(List1!G$11,tisk!A189,0),"
","Právní forma","
",OFFSET(List1!H$11,tisk!A189,0),"
","IČO ",OFFSET(List1!I$11,tisk!A189,0),"
 ","B.Ú. ",OFFSET(List1!J$11,tisk!A189,0)))</f>
        <v>Okres Přerov
Právní forma
Obec, městská část hlavního města Prahy
IČO 00301949
 B.Ú. 4142454399/0800</v>
      </c>
      <c r="D191" s="5" t="str">
        <f ca="1">IF(B190="","",OFFSET(List1!M$11,tisk!A189,0))</f>
        <v>Projekt řeší navazující II. etapu rekonstrukce víceúčelového domu č.p. 2. V této etapě dojde k  vybudování zázemí pro spolky a pro občany obce Skalička, kde se budou scházet ke kulturním, společenským a spolkovým činnostem.</v>
      </c>
      <c r="E191" s="185"/>
      <c r="F191" s="47"/>
      <c r="G191" s="183"/>
      <c r="H191" s="186"/>
      <c r="I191" s="184"/>
      <c r="J191" s="184"/>
      <c r="K191" s="184"/>
      <c r="L191" s="184"/>
      <c r="M191" s="183"/>
      <c r="N191" s="183"/>
      <c r="O191" s="183"/>
      <c r="P191" s="183"/>
      <c r="Q191" s="183"/>
      <c r="R191" s="183"/>
    </row>
    <row r="192" spans="1:18" s="2" customFormat="1" ht="28.8" x14ac:dyDescent="0.3">
      <c r="A192" s="51">
        <f>ROW()/3-1</f>
        <v>63</v>
      </c>
      <c r="B192" s="184"/>
      <c r="C192" s="3"/>
      <c r="D192" s="5" t="str">
        <f ca="1">IF(B190="","",CONCATENATE("Dotace bude použita na:",OFFSET(List1!N$11,tisk!A189,0)))</f>
        <v>Dotace bude použita na:Stavební výdaje na rekonstrukci.</v>
      </c>
      <c r="E192" s="185"/>
      <c r="F192" s="48" t="str">
        <f ca="1">IF(B190="","",OFFSET(List1!Q$11,tisk!A189,0))</f>
        <v>12/2020</v>
      </c>
      <c r="G192" s="183"/>
      <c r="H192" s="186"/>
      <c r="I192" s="184"/>
      <c r="J192" s="184"/>
      <c r="K192" s="184"/>
      <c r="L192" s="184"/>
      <c r="M192" s="183"/>
      <c r="N192" s="183"/>
      <c r="O192" s="183"/>
      <c r="P192" s="183"/>
      <c r="Q192" s="183"/>
      <c r="R192" s="183"/>
    </row>
    <row r="193" spans="1:18" s="2" customFormat="1" ht="57.6" x14ac:dyDescent="0.3">
      <c r="A193" s="51"/>
      <c r="B193" s="184">
        <v>64</v>
      </c>
      <c r="C193" s="3" t="str">
        <f ca="1">IF(B193="","",CONCATENATE(OFFSET(List1!C$11,tisk!A192,0),"
",OFFSET(List1!D$11,tisk!A192,0),"
",OFFSET(List1!E$11,tisk!A192,0),"
",OFFSET(List1!F$11,tisk!A192,0)))</f>
        <v>Obec Pavlovice u Přerova
Pavlovice u Přerova 102
Pavlovice u Přerova
75111</v>
      </c>
      <c r="D193" s="74" t="str">
        <f ca="1">IF(B193="","",OFFSET(List1!L$11,tisk!A192,0))</f>
        <v>Mateřská škola Pavlovice u Přerova - změna vytápění</v>
      </c>
      <c r="E193" s="185">
        <f ca="1">IF(B193="","",OFFSET(List1!O$11,tisk!A192,0))</f>
        <v>500000</v>
      </c>
      <c r="F193" s="48" t="str">
        <f ca="1">IF(B193="","",OFFSET(List1!P$11,tisk!A192,0))</f>
        <v>1/2020</v>
      </c>
      <c r="G193" s="183">
        <f ca="1">IF(B193="","",OFFSET(List1!R$11,tisk!A192,0))</f>
        <v>250000</v>
      </c>
      <c r="H193" s="186" t="str">
        <f ca="1">IF(B193="","",OFFSET(List1!S$11,tisk!A192,0))</f>
        <v>31.12.2020</v>
      </c>
      <c r="I193" s="184">
        <f ca="1">IF(B193="","",OFFSET(List1!T$11,tisk!A192,0))</f>
        <v>110</v>
      </c>
      <c r="J193" s="184">
        <f ca="1">IF(B193="","",OFFSET(List1!U$11,tisk!A192,0))</f>
        <v>200</v>
      </c>
      <c r="K193" s="184">
        <f ca="1">IF(B193="","",OFFSET(List1!V$11,tisk!A192,0))</f>
        <v>100</v>
      </c>
      <c r="L193" s="184">
        <f ca="1">IF(B193="","",OFFSET(List1!W$11,tisk!A192,0))</f>
        <v>410</v>
      </c>
      <c r="M193" s="183">
        <f ca="1">IF($B193="","",OFFSET(List1!X$11,tisk!$A192,0))</f>
        <v>250000</v>
      </c>
      <c r="N193" s="183">
        <f ca="1">IF($B193="","",OFFSET(List1!Y$11,tisk!$A192,0))</f>
        <v>0</v>
      </c>
      <c r="O193" s="183">
        <f ca="1">IF($B193="","",OFFSET(List1!Z$11,tisk!$A192,0))</f>
        <v>250000</v>
      </c>
      <c r="P193" s="183">
        <f ca="1">IF($B193="","",OFFSET(List1!AA$11,tisk!$A192,0))</f>
        <v>0</v>
      </c>
      <c r="Q193" s="183" t="str">
        <f ca="1">IF($B193="","",OFFSET(List1!AB$11,tisk!$A192,0))</f>
        <v>INV</v>
      </c>
      <c r="R193" s="183" t="str">
        <f ca="1">IF($B193="","",OFFSET(List1!AC$11,tisk!$A192,0))</f>
        <v>NE</v>
      </c>
    </row>
    <row r="194" spans="1:18" s="2" customFormat="1" ht="86.4" x14ac:dyDescent="0.3">
      <c r="A194" s="51"/>
      <c r="B194" s="184"/>
      <c r="C194" s="3" t="str">
        <f ca="1">IF(B193="","",CONCATENATE("Okres ",OFFSET(List1!G$11,tisk!A192,0),"
","Právní forma","
",OFFSET(List1!H$11,tisk!A192,0),"
","IČO ",OFFSET(List1!I$11,tisk!A192,0),"
 ","B.Ú. ",OFFSET(List1!J$11,tisk!A192,0)))</f>
        <v>Okres Přerov
Právní forma
Obec, městská část hlavního města Prahy
IČO 00301710
 B.Ú. 1882950319/0800</v>
      </c>
      <c r="D194" s="5" t="str">
        <f ca="1">IF(B193="","",OFFSET(List1!M$11,tisk!A192,0))</f>
        <v>Obsahem projektu je změna vytápění v Mateřské škole Pavlovice u Přerova, odstranění stávajícího systému elektrických akumulačních kamen a jeho nahrazení systémem plynového vytápění včetně zhotovení plynové přípojky k MŠ.</v>
      </c>
      <c r="E194" s="185"/>
      <c r="F194" s="47"/>
      <c r="G194" s="183"/>
      <c r="H194" s="186"/>
      <c r="I194" s="184"/>
      <c r="J194" s="184"/>
      <c r="K194" s="184"/>
      <c r="L194" s="184"/>
      <c r="M194" s="183"/>
      <c r="N194" s="183"/>
      <c r="O194" s="183"/>
      <c r="P194" s="183"/>
      <c r="Q194" s="183"/>
      <c r="R194" s="183"/>
    </row>
    <row r="195" spans="1:18" s="2" customFormat="1" ht="86.4" x14ac:dyDescent="0.3">
      <c r="A195" s="51">
        <f>ROW()/3-1</f>
        <v>64</v>
      </c>
      <c r="B195" s="184"/>
      <c r="C195" s="3"/>
      <c r="D195" s="5" t="str">
        <f ca="1">IF(B193="","",CONCATENATE("Dotace bude použita na:",OFFSET(List1!N$11,tisk!A192,0)))</f>
        <v>Dotace bude použita na:Změnu vytápění v Mateřské škole Pavlovice u Přerova, odstranění stávajícího systému elektrických akumulačních kamen a jeho nahrazení systémem plynového vytápění včetně zhotovení plynové přípojky k MŠ.</v>
      </c>
      <c r="E195" s="185"/>
      <c r="F195" s="48" t="str">
        <f ca="1">IF(B193="","",OFFSET(List1!Q$11,tisk!A192,0))</f>
        <v>12/2020</v>
      </c>
      <c r="G195" s="183"/>
      <c r="H195" s="186"/>
      <c r="I195" s="184"/>
      <c r="J195" s="184"/>
      <c r="K195" s="184"/>
      <c r="L195" s="184"/>
      <c r="M195" s="183"/>
      <c r="N195" s="183"/>
      <c r="O195" s="183"/>
      <c r="P195" s="183"/>
      <c r="Q195" s="183"/>
      <c r="R195" s="183"/>
    </row>
    <row r="196" spans="1:18" s="2" customFormat="1" ht="57.6" x14ac:dyDescent="0.3">
      <c r="A196" s="51"/>
      <c r="B196" s="184">
        <v>65</v>
      </c>
      <c r="C196" s="3" t="str">
        <f ca="1">IF(B196="","",CONCATENATE(OFFSET(List1!C$11,tisk!A195,0),"
",OFFSET(List1!D$11,tisk!A195,0),"
",OFFSET(List1!E$11,tisk!A195,0),"
",OFFSET(List1!F$11,tisk!A195,0)))</f>
        <v>Obec Lukavice
Lukavice 47
Lukavice
78901</v>
      </c>
      <c r="D196" s="74" t="str">
        <f ca="1">IF(B196="","",OFFSET(List1!L$11,tisk!A195,0))</f>
        <v>Oprava chodníku u panelových domů v Lukavici</v>
      </c>
      <c r="E196" s="185">
        <f ca="1">IF(B196="","",OFFSET(List1!O$11,tisk!A195,0))</f>
        <v>524334</v>
      </c>
      <c r="F196" s="48" t="str">
        <f ca="1">IF(B196="","",OFFSET(List1!P$11,tisk!A195,0))</f>
        <v>1/2020</v>
      </c>
      <c r="G196" s="183">
        <f ca="1">IF(B196="","",OFFSET(List1!R$11,tisk!A195,0))</f>
        <v>262167</v>
      </c>
      <c r="H196" s="186" t="str">
        <f ca="1">IF(B196="","",OFFSET(List1!S$11,tisk!A195,0))</f>
        <v>31.12.2020</v>
      </c>
      <c r="I196" s="184">
        <f ca="1">IF(B196="","",OFFSET(List1!T$11,tisk!A195,0))</f>
        <v>140</v>
      </c>
      <c r="J196" s="184">
        <f ca="1">IF(B196="","",OFFSET(List1!U$11,tisk!A195,0))</f>
        <v>170</v>
      </c>
      <c r="K196" s="184">
        <f ca="1">IF(B196="","",OFFSET(List1!V$11,tisk!A195,0))</f>
        <v>100</v>
      </c>
      <c r="L196" s="184">
        <f ca="1">IF(B196="","",OFFSET(List1!W$11,tisk!A195,0))</f>
        <v>410</v>
      </c>
      <c r="M196" s="183">
        <f ca="1">IF($B196="","",OFFSET(List1!X$11,tisk!$A195,0))</f>
        <v>262167</v>
      </c>
      <c r="N196" s="183">
        <f ca="1">IF($B196="","",OFFSET(List1!Y$11,tisk!$A195,0))</f>
        <v>0</v>
      </c>
      <c r="O196" s="183">
        <f ca="1">IF($B196="","",OFFSET(List1!Z$11,tisk!$A195,0))</f>
        <v>262167</v>
      </c>
      <c r="P196" s="183">
        <f ca="1">IF($B196="","",OFFSET(List1!AA$11,tisk!$A195,0))</f>
        <v>0</v>
      </c>
      <c r="Q196" s="183" t="str">
        <f ca="1">IF($B196="","",OFFSET(List1!AB$11,tisk!$A195,0))</f>
        <v>NEINV</v>
      </c>
      <c r="R196" s="183" t="str">
        <f ca="1">IF($B196="","",OFFSET(List1!AC$11,tisk!$A195,0))</f>
        <v>NE</v>
      </c>
    </row>
    <row r="197" spans="1:18" s="2" customFormat="1" ht="86.4" x14ac:dyDescent="0.3">
      <c r="A197" s="51"/>
      <c r="B197" s="184"/>
      <c r="C197" s="3" t="str">
        <f ca="1">IF(B196="","",CONCATENATE("Okres ",OFFSET(List1!G$11,tisk!A195,0),"
","Právní forma","
",OFFSET(List1!H$11,tisk!A195,0),"
","IČO ",OFFSET(List1!I$11,tisk!A195,0),"
 ","B.Ú. ",OFFSET(List1!J$11,tisk!A195,0)))</f>
        <v>Okres Šumperk
Právní forma
Obec, městská část hlavního města Prahy
IČO 00302961
 B.Ú. 1905640349/0800</v>
      </c>
      <c r="D197" s="5" t="str">
        <f ca="1">IF(B196="","",OFFSET(List1!M$11,tisk!A195,0))</f>
        <v>Oprava chodníku u panelových domů v Lukavici. Špatný technický stav, nebezpečí úrazu. Vysoce frekventovaný úsek směrem k vlakovému nádraží. Velký pohyb osob, občanů i turistů poznávajících krásy a zajímavosti Olomouckého kraje.</v>
      </c>
      <c r="E197" s="185"/>
      <c r="F197" s="47"/>
      <c r="G197" s="183"/>
      <c r="H197" s="186"/>
      <c r="I197" s="184"/>
      <c r="J197" s="184"/>
      <c r="K197" s="184"/>
      <c r="L197" s="184"/>
      <c r="M197" s="183"/>
      <c r="N197" s="183"/>
      <c r="O197" s="183"/>
      <c r="P197" s="183"/>
      <c r="Q197" s="183"/>
      <c r="R197" s="183"/>
    </row>
    <row r="198" spans="1:18" s="2" customFormat="1" ht="43.2" x14ac:dyDescent="0.3">
      <c r="A198" s="51">
        <f>ROW()/3-1</f>
        <v>65</v>
      </c>
      <c r="B198" s="184"/>
      <c r="C198" s="3"/>
      <c r="D198" s="5" t="str">
        <f ca="1">IF(B196="","",CONCATENATE("Dotace bude použita na:",OFFSET(List1!N$11,tisk!A195,0)))</f>
        <v>Dotace bude použita na:Stavební práce související s opravou chodníku u panelových domů v Lukavici.</v>
      </c>
      <c r="E198" s="185"/>
      <c r="F198" s="48" t="str">
        <f ca="1">IF(B196="","",OFFSET(List1!Q$11,tisk!A195,0))</f>
        <v>12/2020</v>
      </c>
      <c r="G198" s="183"/>
      <c r="H198" s="186"/>
      <c r="I198" s="184"/>
      <c r="J198" s="184"/>
      <c r="K198" s="184"/>
      <c r="L198" s="184"/>
      <c r="M198" s="183"/>
      <c r="N198" s="183"/>
      <c r="O198" s="183"/>
      <c r="P198" s="183"/>
      <c r="Q198" s="183"/>
      <c r="R198" s="183"/>
    </row>
    <row r="199" spans="1:18" s="2" customFormat="1" ht="57.6" x14ac:dyDescent="0.3">
      <c r="A199" s="51"/>
      <c r="B199" s="184">
        <v>66</v>
      </c>
      <c r="C199" s="3" t="str">
        <f ca="1">IF(B199="","",CONCATENATE(OFFSET(List1!C$11,tisk!A198,0),"
",OFFSET(List1!D$11,tisk!A198,0),"
",OFFSET(List1!E$11,tisk!A198,0),"
",OFFSET(List1!F$11,tisk!A198,0)))</f>
        <v>Obec Čechy pod Kosířem
náměstí Svobody 289
Čechy pod Kosířem
79858</v>
      </c>
      <c r="D199" s="74" t="str">
        <f ca="1">IF(B199="","",OFFSET(List1!L$11,tisk!A198,0))</f>
        <v>Oprava části chodníku v ulici Wolkerova, Čechy pod Kosířem</v>
      </c>
      <c r="E199" s="185">
        <f ca="1">IF(B199="","",OFFSET(List1!O$11,tisk!A198,0))</f>
        <v>870840</v>
      </c>
      <c r="F199" s="48" t="str">
        <f ca="1">IF(B199="","",OFFSET(List1!P$11,tisk!A198,0))</f>
        <v>1/2020</v>
      </c>
      <c r="G199" s="183">
        <f ca="1">IF(B199="","",OFFSET(List1!R$11,tisk!A198,0))</f>
        <v>435420</v>
      </c>
      <c r="H199" s="186" t="str">
        <f ca="1">IF(B199="","",OFFSET(List1!S$11,tisk!A198,0))</f>
        <v>31.12.2020</v>
      </c>
      <c r="I199" s="184">
        <f ca="1">IF(B199="","",OFFSET(List1!T$11,tisk!A198,0))</f>
        <v>140</v>
      </c>
      <c r="J199" s="184">
        <f ca="1">IF(B199="","",OFFSET(List1!U$11,tisk!A198,0))</f>
        <v>120</v>
      </c>
      <c r="K199" s="184">
        <f ca="1">IF(B199="","",OFFSET(List1!V$11,tisk!A198,0))</f>
        <v>150</v>
      </c>
      <c r="L199" s="184">
        <f ca="1">IF(B199="","",OFFSET(List1!W$11,tisk!A198,0))</f>
        <v>410</v>
      </c>
      <c r="M199" s="183">
        <f ca="1">IF($B199="","",OFFSET(List1!X$11,tisk!$A198,0))</f>
        <v>435420</v>
      </c>
      <c r="N199" s="183">
        <f ca="1">IF($B199="","",OFFSET(List1!Y$11,tisk!$A198,0))</f>
        <v>0</v>
      </c>
      <c r="O199" s="183">
        <f ca="1">IF($B199="","",OFFSET(List1!Z$11,tisk!$A198,0))</f>
        <v>435420</v>
      </c>
      <c r="P199" s="183">
        <f ca="1">IF($B199="","",OFFSET(List1!AA$11,tisk!$A198,0))</f>
        <v>0</v>
      </c>
      <c r="Q199" s="183" t="str">
        <f ca="1">IF($B199="","",OFFSET(List1!AB$11,tisk!$A198,0))</f>
        <v>NEINV</v>
      </c>
      <c r="R199" s="183" t="str">
        <f ca="1">IF($B199="","",OFFSET(List1!AC$11,tisk!$A198,0))</f>
        <v>NE</v>
      </c>
    </row>
    <row r="200" spans="1:18" s="2" customFormat="1" ht="100.8" x14ac:dyDescent="0.3">
      <c r="A200" s="51"/>
      <c r="B200" s="184"/>
      <c r="C200" s="3" t="str">
        <f ca="1">IF(B199="","",CONCATENATE("Okres ",OFFSET(List1!G$11,tisk!A198,0),"
","Právní forma","
",OFFSET(List1!H$11,tisk!A198,0),"
","IČO ",OFFSET(List1!I$11,tisk!A198,0),"
 ","B.Ú. ",OFFSET(List1!J$11,tisk!A198,0)))</f>
        <v>Okres Prostějov
Právní forma
Obec, městská část hlavního města Prahy
IČO 00288128
 B.Ú. 94-1711701/0710</v>
      </c>
      <c r="D200" s="5" t="str">
        <f ca="1">IF(B199="","",OFFSET(List1!M$11,tisk!A198,0))</f>
        <v>V rámci akce bude provedena oprava chodníku o délce cca 140 m, jež je jedinou pěší spojnicí východní části obce a centra (Ob. úřad, pošta, obchod, zast. BUS...). Aktuální stav je technicky nevyhovující a může vést k dopravně nebezpečným situacím.</v>
      </c>
      <c r="E200" s="185"/>
      <c r="F200" s="47"/>
      <c r="G200" s="183"/>
      <c r="H200" s="186"/>
      <c r="I200" s="184"/>
      <c r="J200" s="184"/>
      <c r="K200" s="184"/>
      <c r="L200" s="184"/>
      <c r="M200" s="183"/>
      <c r="N200" s="183"/>
      <c r="O200" s="183"/>
      <c r="P200" s="183"/>
      <c r="Q200" s="183"/>
      <c r="R200" s="183"/>
    </row>
    <row r="201" spans="1:18" s="2" customFormat="1" ht="28.8" x14ac:dyDescent="0.3">
      <c r="A201" s="51">
        <f>ROW()/3-1</f>
        <v>66</v>
      </c>
      <c r="B201" s="184"/>
      <c r="C201" s="3"/>
      <c r="D201" s="5" t="str">
        <f ca="1">IF(B199="","",CONCATENATE("Dotace bude použita na:",OFFSET(List1!N$11,tisk!A198,0)))</f>
        <v>Dotace bude použita na:Stavební práce při opravě chodníkové trasy.</v>
      </c>
      <c r="E201" s="185"/>
      <c r="F201" s="48" t="str">
        <f ca="1">IF(B199="","",OFFSET(List1!Q$11,tisk!A198,0))</f>
        <v>12/2020</v>
      </c>
      <c r="G201" s="183"/>
      <c r="H201" s="186"/>
      <c r="I201" s="184"/>
      <c r="J201" s="184"/>
      <c r="K201" s="184"/>
      <c r="L201" s="184"/>
      <c r="M201" s="183"/>
      <c r="N201" s="183"/>
      <c r="O201" s="183"/>
      <c r="P201" s="183"/>
      <c r="Q201" s="183"/>
      <c r="R201" s="183"/>
    </row>
    <row r="202" spans="1:18" s="2" customFormat="1" ht="57.6" x14ac:dyDescent="0.3">
      <c r="A202" s="51"/>
      <c r="B202" s="184">
        <v>67</v>
      </c>
      <c r="C202" s="3" t="str">
        <f ca="1">IF(B202="","",CONCATENATE(OFFSET(List1!C$11,tisk!A201,0),"
",OFFSET(List1!D$11,tisk!A201,0),"
",OFFSET(List1!E$11,tisk!A201,0),"
",OFFSET(List1!F$11,tisk!A201,0)))</f>
        <v>Obec Ptení
Ptení 36
Ptení
79843</v>
      </c>
      <c r="D202" s="74" t="str">
        <f ca="1">IF(B202="","",OFFSET(List1!L$11,tisk!A201,0))</f>
        <v>Oprava komunikace k nádraží Ptení</v>
      </c>
      <c r="E202" s="185">
        <f ca="1">IF(B202="","",OFFSET(List1!O$11,tisk!A201,0))</f>
        <v>1500000</v>
      </c>
      <c r="F202" s="48" t="str">
        <f ca="1">IF(B202="","",OFFSET(List1!P$11,tisk!A201,0))</f>
        <v>4/2020</v>
      </c>
      <c r="G202" s="183">
        <f ca="1">IF(B202="","",OFFSET(List1!R$11,tisk!A201,0))</f>
        <v>500000</v>
      </c>
      <c r="H202" s="186" t="str">
        <f ca="1">IF(B202="","",OFFSET(List1!S$11,tisk!A201,0))</f>
        <v>31.12.2020</v>
      </c>
      <c r="I202" s="184">
        <f ca="1">IF(B202="","",OFFSET(List1!T$11,tisk!A201,0))</f>
        <v>140</v>
      </c>
      <c r="J202" s="184">
        <f ca="1">IF(B202="","",OFFSET(List1!U$11,tisk!A201,0))</f>
        <v>120</v>
      </c>
      <c r="K202" s="184">
        <f ca="1">IF(B202="","",OFFSET(List1!V$11,tisk!A201,0))</f>
        <v>150</v>
      </c>
      <c r="L202" s="184">
        <f ca="1">IF(B202="","",OFFSET(List1!W$11,tisk!A201,0))</f>
        <v>410</v>
      </c>
      <c r="M202" s="183">
        <f ca="1">IF($B202="","",OFFSET(List1!X$11,tisk!$A201,0))</f>
        <v>500000</v>
      </c>
      <c r="N202" s="183">
        <f ca="1">IF($B202="","",OFFSET(List1!Y$11,tisk!$A201,0))</f>
        <v>0</v>
      </c>
      <c r="O202" s="183">
        <f ca="1">IF($B202="","",OFFSET(List1!Z$11,tisk!$A201,0))</f>
        <v>500000</v>
      </c>
      <c r="P202" s="183">
        <f ca="1">IF($B202="","",OFFSET(List1!AA$11,tisk!$A201,0))</f>
        <v>0</v>
      </c>
      <c r="Q202" s="183" t="str">
        <f ca="1">IF($B202="","",OFFSET(List1!AB$11,tisk!$A201,0))</f>
        <v>NEINV</v>
      </c>
      <c r="R202" s="183" t="str">
        <f ca="1">IF($B202="","",OFFSET(List1!AC$11,tisk!$A201,0))</f>
        <v>NE</v>
      </c>
    </row>
    <row r="203" spans="1:18" s="2" customFormat="1" ht="86.4" x14ac:dyDescent="0.3">
      <c r="A203" s="51"/>
      <c r="B203" s="184"/>
      <c r="C203" s="3" t="str">
        <f ca="1">IF(B202="","",CONCATENATE("Okres ",OFFSET(List1!G$11,tisk!A201,0),"
","Právní forma","
",OFFSET(List1!H$11,tisk!A201,0),"
","IČO ",OFFSET(List1!I$11,tisk!A201,0),"
 ","B.Ú. ",OFFSET(List1!J$11,tisk!A201,0)))</f>
        <v>Okres Prostějov
Právní forma
Obec, městská část hlavního města Prahy
IČO 00288691
 B.Ú. 94-3514701/0710</v>
      </c>
      <c r="D203" s="5" t="str">
        <f ca="1">IF(B202="","",OFFSET(List1!M$11,tisk!A201,0))</f>
        <v>Nákladní dopravou přepravující kalamitní dřevo na nádraží, se projevily velké propady a výtluky na komunikaci. Opravou bude provedeno odstranění stávající krytové vrstvy, upraví se podkladní vrstva vozovky a bude položen nový asfaltový beton.</v>
      </c>
      <c r="E203" s="185"/>
      <c r="F203" s="47"/>
      <c r="G203" s="183"/>
      <c r="H203" s="186"/>
      <c r="I203" s="184"/>
      <c r="J203" s="184"/>
      <c r="K203" s="184"/>
      <c r="L203" s="184"/>
      <c r="M203" s="183"/>
      <c r="N203" s="183"/>
      <c r="O203" s="183"/>
      <c r="P203" s="183"/>
      <c r="Q203" s="183"/>
      <c r="R203" s="183"/>
    </row>
    <row r="204" spans="1:18" s="2" customFormat="1" ht="57.6" x14ac:dyDescent="0.3">
      <c r="A204" s="51">
        <f>ROW()/3-1</f>
        <v>67</v>
      </c>
      <c r="B204" s="184"/>
      <c r="C204" s="3"/>
      <c r="D204" s="5" t="str">
        <f ca="1">IF(B202="","",CONCATENATE("Dotace bude použita na:",OFFSET(List1!N$11,tisk!A201,0)))</f>
        <v>Dotace bude použita na:Bude provedeno odstranění stávající krytové vrstvy, upraví se podkladní vrstva vozovky a bude položen nový asfaltový beton.</v>
      </c>
      <c r="E204" s="185"/>
      <c r="F204" s="48" t="str">
        <f ca="1">IF(B202="","",OFFSET(List1!Q$11,tisk!A201,0))</f>
        <v>12/2020</v>
      </c>
      <c r="G204" s="183"/>
      <c r="H204" s="186"/>
      <c r="I204" s="184"/>
      <c r="J204" s="184"/>
      <c r="K204" s="184"/>
      <c r="L204" s="184"/>
      <c r="M204" s="183"/>
      <c r="N204" s="183"/>
      <c r="O204" s="183"/>
      <c r="P204" s="183"/>
      <c r="Q204" s="183"/>
      <c r="R204" s="183"/>
    </row>
    <row r="205" spans="1:18" s="2" customFormat="1" ht="57.6" x14ac:dyDescent="0.3">
      <c r="A205" s="51"/>
      <c r="B205" s="184">
        <v>68</v>
      </c>
      <c r="C205" s="3" t="str">
        <f ca="1">IF(B205="","",CONCATENATE(OFFSET(List1!C$11,tisk!A204,0),"
",OFFSET(List1!D$11,tisk!A204,0),"
",OFFSET(List1!E$11,tisk!A204,0),"
",OFFSET(List1!F$11,tisk!A204,0)))</f>
        <v>Obec Radslavice
Na Návsi 103
Radslavice
75111</v>
      </c>
      <c r="D205" s="74" t="str">
        <f ca="1">IF(B205="","",OFFSET(List1!L$11,tisk!A204,0))</f>
        <v>Výměna výplní otvorů na hasičské zbrojnici v Radslavicích</v>
      </c>
      <c r="E205" s="185">
        <f ca="1">IF(B205="","",OFFSET(List1!O$11,tisk!A204,0))</f>
        <v>286000</v>
      </c>
      <c r="F205" s="48" t="str">
        <f ca="1">IF(B205="","",OFFSET(List1!P$11,tisk!A204,0))</f>
        <v>5/2020</v>
      </c>
      <c r="G205" s="183">
        <f ca="1">IF(B205="","",OFFSET(List1!R$11,tisk!A204,0))</f>
        <v>143000</v>
      </c>
      <c r="H205" s="186" t="str">
        <f ca="1">IF(B205="","",OFFSET(List1!S$11,tisk!A204,0))</f>
        <v>31.12.2020</v>
      </c>
      <c r="I205" s="184">
        <f ca="1">IF(B205="","",OFFSET(List1!T$11,tisk!A204,0))</f>
        <v>90</v>
      </c>
      <c r="J205" s="184">
        <f ca="1">IF(B205="","",OFFSET(List1!U$11,tisk!A204,0))</f>
        <v>170</v>
      </c>
      <c r="K205" s="184">
        <f ca="1">IF(B205="","",OFFSET(List1!V$11,tisk!A204,0))</f>
        <v>150</v>
      </c>
      <c r="L205" s="184">
        <f ca="1">IF(B205="","",OFFSET(List1!W$11,tisk!A204,0))</f>
        <v>410</v>
      </c>
      <c r="M205" s="183">
        <f ca="1">IF($B205="","",OFFSET(List1!X$11,tisk!$A204,0))</f>
        <v>143000</v>
      </c>
      <c r="N205" s="183">
        <f ca="1">IF($B205="","",OFFSET(List1!Y$11,tisk!$A204,0))</f>
        <v>0</v>
      </c>
      <c r="O205" s="183">
        <f ca="1">IF($B205="","",OFFSET(List1!Z$11,tisk!$A204,0))</f>
        <v>143000</v>
      </c>
      <c r="P205" s="183">
        <f ca="1">IF($B205="","",OFFSET(List1!AA$11,tisk!$A204,0))</f>
        <v>0</v>
      </c>
      <c r="Q205" s="183" t="str">
        <f ca="1">IF($B205="","",OFFSET(List1!AB$11,tisk!$A204,0))</f>
        <v>NEINV</v>
      </c>
      <c r="R205" s="183" t="str">
        <f ca="1">IF($B205="","",OFFSET(List1!AC$11,tisk!$A204,0))</f>
        <v>NE</v>
      </c>
    </row>
    <row r="206" spans="1:18" s="2" customFormat="1" ht="86.4" x14ac:dyDescent="0.3">
      <c r="A206" s="51"/>
      <c r="B206" s="184"/>
      <c r="C206" s="3" t="str">
        <f ca="1">IF(B205="","",CONCATENATE("Okres ",OFFSET(List1!G$11,tisk!A204,0),"
","Právní forma","
",OFFSET(List1!H$11,tisk!A204,0),"
","IČO ",OFFSET(List1!I$11,tisk!A204,0),"
 ","B.Ú. ",OFFSET(List1!J$11,tisk!A204,0)))</f>
        <v>Okres Přerov
Právní forma
Obec, městská část hlavního města Prahy
IČO 00301884
 B.Ú. 1882953309/0800</v>
      </c>
      <c r="D206" s="5" t="str">
        <f ca="1">IF(B205="","",OFFSET(List1!M$11,tisk!A204,0))</f>
        <v>Výměna výplní otvorů v přízemí hasičské zbrojnice v Radslavicích je posledním krokem rekonstrukce objektu, který je pro život v obci ale i v okolí nenahraditelný a v současné době je nejvýznamějším kulturně - společenským prostorem v obci.</v>
      </c>
      <c r="E206" s="185"/>
      <c r="F206" s="47"/>
      <c r="G206" s="183"/>
      <c r="H206" s="186"/>
      <c r="I206" s="184"/>
      <c r="J206" s="184"/>
      <c r="K206" s="184"/>
      <c r="L206" s="184"/>
      <c r="M206" s="183"/>
      <c r="N206" s="183"/>
      <c r="O206" s="183"/>
      <c r="P206" s="183"/>
      <c r="Q206" s="183"/>
      <c r="R206" s="183"/>
    </row>
    <row r="207" spans="1:18" s="2" customFormat="1" ht="57.6" x14ac:dyDescent="0.3">
      <c r="A207" s="51">
        <f>ROW()/3-1</f>
        <v>68</v>
      </c>
      <c r="B207" s="184"/>
      <c r="C207" s="3"/>
      <c r="D207" s="5" t="str">
        <f ca="1">IF(B205="","",CONCATENATE("Dotace bude použita na:",OFFSET(List1!N$11,tisk!A204,0)))</f>
        <v>Dotace bude použita na:Z dotace budou hrazeny výplně otvorů budovy, tedy nová plastová okna a nová průmyslová sekční vrata.</v>
      </c>
      <c r="E207" s="185"/>
      <c r="F207" s="48" t="str">
        <f ca="1">IF(B205="","",OFFSET(List1!Q$11,tisk!A204,0))</f>
        <v>12/2020</v>
      </c>
      <c r="G207" s="183"/>
      <c r="H207" s="186"/>
      <c r="I207" s="184"/>
      <c r="J207" s="184"/>
      <c r="K207" s="184"/>
      <c r="L207" s="184"/>
      <c r="M207" s="183"/>
      <c r="N207" s="183"/>
      <c r="O207" s="183"/>
      <c r="P207" s="183"/>
      <c r="Q207" s="183"/>
      <c r="R207" s="183"/>
    </row>
    <row r="208" spans="1:18" s="2" customFormat="1" ht="57.6" x14ac:dyDescent="0.3">
      <c r="A208" s="51"/>
      <c r="B208" s="184">
        <v>69</v>
      </c>
      <c r="C208" s="3" t="str">
        <f ca="1">IF(B208="","",CONCATENATE(OFFSET(List1!C$11,tisk!A207,0),"
",OFFSET(List1!D$11,tisk!A207,0),"
",OFFSET(List1!E$11,tisk!A207,0),"
",OFFSET(List1!F$11,tisk!A207,0)))</f>
        <v>Město Úsov
nám. Míru 86
Úsov
78973</v>
      </c>
      <c r="D208" s="74" t="str">
        <f ca="1">IF(B208="","",OFFSET(List1!L$11,tisk!A207,0))</f>
        <v>Rekonstrukce VO - Úsov</v>
      </c>
      <c r="E208" s="185">
        <f ca="1">IF(B208="","",OFFSET(List1!O$11,tisk!A207,0))</f>
        <v>5160909</v>
      </c>
      <c r="F208" s="48" t="str">
        <f ca="1">IF(B208="","",OFFSET(List1!P$11,tisk!A207,0))</f>
        <v>3/2020</v>
      </c>
      <c r="G208" s="183">
        <f ca="1">IF(B208="","",OFFSET(List1!R$11,tisk!A207,0))</f>
        <v>500000</v>
      </c>
      <c r="H208" s="186" t="str">
        <f ca="1">IF(B208="","",OFFSET(List1!S$11,tisk!A207,0))</f>
        <v>31.12.2020</v>
      </c>
      <c r="I208" s="184">
        <f ca="1">IF(B208="","",OFFSET(List1!T$11,tisk!A207,0))</f>
        <v>120</v>
      </c>
      <c r="J208" s="184">
        <f ca="1">IF(B208="","",OFFSET(List1!U$11,tisk!A207,0))</f>
        <v>190</v>
      </c>
      <c r="K208" s="184">
        <f ca="1">IF(B208="","",OFFSET(List1!V$11,tisk!A207,0))</f>
        <v>100</v>
      </c>
      <c r="L208" s="184">
        <f ca="1">IF(B208="","",OFFSET(List1!W$11,tisk!A207,0))</f>
        <v>410</v>
      </c>
      <c r="M208" s="183">
        <f ca="1">IF($B208="","",OFFSET(List1!X$11,tisk!$A207,0))</f>
        <v>500000</v>
      </c>
      <c r="N208" s="183">
        <f ca="1">IF($B208="","",OFFSET(List1!Y$11,tisk!$A207,0))</f>
        <v>0</v>
      </c>
      <c r="O208" s="183">
        <f ca="1">IF($B208="","",OFFSET(List1!Z$11,tisk!$A207,0))</f>
        <v>500000</v>
      </c>
      <c r="P208" s="183">
        <f ca="1">IF($B208="","",OFFSET(List1!AA$11,tisk!$A207,0))</f>
        <v>0</v>
      </c>
      <c r="Q208" s="183" t="str">
        <f ca="1">IF($B208="","",OFFSET(List1!AB$11,tisk!$A207,0))</f>
        <v>INV</v>
      </c>
      <c r="R208" s="183" t="str">
        <f ca="1">IF($B208="","",OFFSET(List1!AC$11,tisk!$A207,0))</f>
        <v>NE</v>
      </c>
    </row>
    <row r="209" spans="1:18" s="2" customFormat="1" ht="86.4" x14ac:dyDescent="0.3">
      <c r="A209" s="51"/>
      <c r="B209" s="184"/>
      <c r="C209" s="3" t="str">
        <f ca="1">IF(B208="","",CONCATENATE("Okres ",OFFSET(List1!G$11,tisk!A207,0),"
","Právní forma","
",OFFSET(List1!H$11,tisk!A207,0),"
","IČO ",OFFSET(List1!I$11,tisk!A207,0),"
 ","B.Ú. ",OFFSET(List1!J$11,tisk!A207,0)))</f>
        <v>Okres Šumperk
Právní forma
Obec, městská část hlavního města Prahy
IČO 00303500
 B.Ú. 1905692309/0800</v>
      </c>
      <c r="D209" s="5" t="str">
        <f ca="1">IF(B208="","",OFFSET(List1!M$11,tisk!A207,0))</f>
        <v>Celková výměna VO v Úsově, včetně rozvodů, z důvodu rušení sloupů el. vedení firmou ČEZ, která bude svoje rozvody pokládat do země.</v>
      </c>
      <c r="E209" s="185"/>
      <c r="F209" s="47"/>
      <c r="G209" s="183"/>
      <c r="H209" s="186"/>
      <c r="I209" s="184"/>
      <c r="J209" s="184"/>
      <c r="K209" s="184"/>
      <c r="L209" s="184"/>
      <c r="M209" s="183"/>
      <c r="N209" s="183"/>
      <c r="O209" s="183"/>
      <c r="P209" s="183"/>
      <c r="Q209" s="183"/>
      <c r="R209" s="183"/>
    </row>
    <row r="210" spans="1:18" s="2" customFormat="1" ht="43.2" x14ac:dyDescent="0.3">
      <c r="A210" s="51">
        <f>ROW()/3-1</f>
        <v>69</v>
      </c>
      <c r="B210" s="184"/>
      <c r="C210" s="3"/>
      <c r="D210" s="5" t="str">
        <f ca="1">IF(B208="","",CONCATENATE("Dotace bude použita na:",OFFSET(List1!N$11,tisk!A207,0)))</f>
        <v>Dotace bude použita na:Nákup LED svítidel, výkopové práce, materiál, montáž a demontáž a pokládka vedení.</v>
      </c>
      <c r="E210" s="185"/>
      <c r="F210" s="48" t="str">
        <f ca="1">IF(B208="","",OFFSET(List1!Q$11,tisk!A207,0))</f>
        <v>11/2020</v>
      </c>
      <c r="G210" s="183"/>
      <c r="H210" s="186"/>
      <c r="I210" s="184"/>
      <c r="J210" s="184"/>
      <c r="K210" s="184"/>
      <c r="L210" s="184"/>
      <c r="M210" s="183"/>
      <c r="N210" s="183"/>
      <c r="O210" s="183"/>
      <c r="P210" s="183"/>
      <c r="Q210" s="183"/>
      <c r="R210" s="183"/>
    </row>
    <row r="211" spans="1:18" s="2" customFormat="1" ht="57.6" x14ac:dyDescent="0.3">
      <c r="A211" s="51"/>
      <c r="B211" s="184">
        <v>70</v>
      </c>
      <c r="C211" s="3" t="str">
        <f ca="1">IF(B211="","",CONCATENATE(OFFSET(List1!C$11,tisk!A210,0),"
",OFFSET(List1!D$11,tisk!A210,0),"
",OFFSET(List1!E$11,tisk!A210,0),"
",OFFSET(List1!F$11,tisk!A210,0)))</f>
        <v>Obec Dolní Újezd
Dolní Újezd 155
Dolní Újezd
75123</v>
      </c>
      <c r="D211" s="74" t="str">
        <f ca="1">IF(B211="","",OFFSET(List1!L$11,tisk!A210,0))</f>
        <v>Stavební úprava ZŠ Dolní Újezd</v>
      </c>
      <c r="E211" s="185">
        <f ca="1">IF(B211="","",OFFSET(List1!O$11,tisk!A210,0))</f>
        <v>1000000</v>
      </c>
      <c r="F211" s="48" t="str">
        <f ca="1">IF(B211="","",OFFSET(List1!P$11,tisk!A210,0))</f>
        <v>1/2020</v>
      </c>
      <c r="G211" s="183">
        <f ca="1">IF(B211="","",OFFSET(List1!R$11,tisk!A210,0))</f>
        <v>500000</v>
      </c>
      <c r="H211" s="186" t="str">
        <f ca="1">IF(B211="","",OFFSET(List1!S$11,tisk!A210,0))</f>
        <v>31.12.2020</v>
      </c>
      <c r="I211" s="184">
        <f ca="1">IF(B211="","",OFFSET(List1!T$11,tisk!A210,0))</f>
        <v>120</v>
      </c>
      <c r="J211" s="184">
        <f ca="1">IF(B211="","",OFFSET(List1!U$11,tisk!A210,0))</f>
        <v>190</v>
      </c>
      <c r="K211" s="184">
        <f ca="1">IF(B211="","",OFFSET(List1!V$11,tisk!A210,0))</f>
        <v>100</v>
      </c>
      <c r="L211" s="184">
        <f ca="1">IF(B211="","",OFFSET(List1!W$11,tisk!A210,0))</f>
        <v>410</v>
      </c>
      <c r="M211" s="183">
        <f ca="1">IF($B211="","",OFFSET(List1!X$11,tisk!$A210,0))</f>
        <v>500000</v>
      </c>
      <c r="N211" s="183">
        <f ca="1">IF($B211="","",OFFSET(List1!Y$11,tisk!$A210,0))</f>
        <v>0</v>
      </c>
      <c r="O211" s="183">
        <f ca="1">IF($B211="","",OFFSET(List1!Z$11,tisk!$A210,0))</f>
        <v>500000</v>
      </c>
      <c r="P211" s="183">
        <f ca="1">IF($B211="","",OFFSET(List1!AA$11,tisk!$A210,0))</f>
        <v>0</v>
      </c>
      <c r="Q211" s="183" t="str">
        <f ca="1">IF($B211="","",OFFSET(List1!AB$11,tisk!$A210,0))</f>
        <v>INV</v>
      </c>
      <c r="R211" s="183" t="str">
        <f ca="1">IF($B211="","",OFFSET(List1!AC$11,tisk!$A210,0))</f>
        <v>NE</v>
      </c>
    </row>
    <row r="212" spans="1:18" s="2" customFormat="1" ht="86.4" x14ac:dyDescent="0.3">
      <c r="A212" s="51"/>
      <c r="B212" s="184"/>
      <c r="C212" s="3" t="str">
        <f ca="1">IF(B211="","",CONCATENATE("Okres ",OFFSET(List1!G$11,tisk!A210,0),"
","Právní forma","
",OFFSET(List1!H$11,tisk!A210,0),"
","IČO ",OFFSET(List1!I$11,tisk!A210,0),"
 ","B.Ú. ",OFFSET(List1!J$11,tisk!A210,0)))</f>
        <v>Okres Přerov
Právní forma
Obec, městská část hlavního města Prahy
IČO 00636223
 B.Ú. 5022831/0100</v>
      </c>
      <c r="D212" s="5" t="str">
        <f ca="1">IF(B211="","",OFFSET(List1!M$11,tisk!A210,0))</f>
        <v>Obsahem projektu je rekonstrukce stávajících WC v I. a II. NP objektu základní školy - I. stupně v obci Dolní Újezd.</v>
      </c>
      <c r="E212" s="185"/>
      <c r="F212" s="47"/>
      <c r="G212" s="183"/>
      <c r="H212" s="186"/>
      <c r="I212" s="184"/>
      <c r="J212" s="184"/>
      <c r="K212" s="184"/>
      <c r="L212" s="184"/>
      <c r="M212" s="183"/>
      <c r="N212" s="183"/>
      <c r="O212" s="183"/>
      <c r="P212" s="183"/>
      <c r="Q212" s="183"/>
      <c r="R212" s="183"/>
    </row>
    <row r="213" spans="1:18" s="2" customFormat="1" ht="43.2" x14ac:dyDescent="0.3">
      <c r="A213" s="51">
        <f>ROW()/3-1</f>
        <v>70</v>
      </c>
      <c r="B213" s="184"/>
      <c r="C213" s="3"/>
      <c r="D213" s="5" t="str">
        <f ca="1">IF(B211="","",CONCATENATE("Dotace bude použita na:",OFFSET(List1!N$11,tisk!A210,0)))</f>
        <v>Dotace bude použita na:Rekonstrukci stávajících WC v I. a II. NP objektu základní školy - I. stupně v Dolním Újezdě.</v>
      </c>
      <c r="E213" s="185"/>
      <c r="F213" s="48" t="str">
        <f ca="1">IF(B211="","",OFFSET(List1!Q$11,tisk!A210,0))</f>
        <v>12/2020</v>
      </c>
      <c r="G213" s="183"/>
      <c r="H213" s="186"/>
      <c r="I213" s="184"/>
      <c r="J213" s="184"/>
      <c r="K213" s="184"/>
      <c r="L213" s="184"/>
      <c r="M213" s="183"/>
      <c r="N213" s="183"/>
      <c r="O213" s="183"/>
      <c r="P213" s="183"/>
      <c r="Q213" s="183"/>
      <c r="R213" s="183"/>
    </row>
    <row r="214" spans="1:18" s="2" customFormat="1" ht="57.6" x14ac:dyDescent="0.3">
      <c r="A214" s="51"/>
      <c r="B214" s="184">
        <v>71</v>
      </c>
      <c r="C214" s="3" t="str">
        <f ca="1">IF(B214="","",CONCATENATE(OFFSET(List1!C$11,tisk!A213,0),"
",OFFSET(List1!D$11,tisk!A213,0),"
",OFFSET(List1!E$11,tisk!A213,0),"
",OFFSET(List1!F$11,tisk!A213,0)))</f>
        <v>Obec Oskava
Oskava 112
Oskava
78801</v>
      </c>
      <c r="D214" s="74" t="str">
        <f ca="1">IF(B214="","",OFFSET(List1!L$11,tisk!A213,0))</f>
        <v>Rekonstrukce vytápění komunitního domu v Oskavě</v>
      </c>
      <c r="E214" s="185">
        <f ca="1">IF(B214="","",OFFSET(List1!O$11,tisk!A213,0))</f>
        <v>660000</v>
      </c>
      <c r="F214" s="48" t="str">
        <f ca="1">IF(B214="","",OFFSET(List1!P$11,tisk!A213,0))</f>
        <v>2/2020</v>
      </c>
      <c r="G214" s="183">
        <f ca="1">IF(B214="","",OFFSET(List1!R$11,tisk!A213,0))</f>
        <v>330000</v>
      </c>
      <c r="H214" s="186" t="str">
        <f ca="1">IF(B214="","",OFFSET(List1!S$11,tisk!A213,0))</f>
        <v>31.12.2020</v>
      </c>
      <c r="I214" s="184">
        <f ca="1">IF(B214="","",OFFSET(List1!T$11,tisk!A213,0))</f>
        <v>120</v>
      </c>
      <c r="J214" s="184">
        <f ca="1">IF(B214="","",OFFSET(List1!U$11,tisk!A213,0))</f>
        <v>140</v>
      </c>
      <c r="K214" s="184">
        <f ca="1">IF(B214="","",OFFSET(List1!V$11,tisk!A213,0))</f>
        <v>150</v>
      </c>
      <c r="L214" s="184">
        <f ca="1">IF(B214="","",OFFSET(List1!W$11,tisk!A213,0))</f>
        <v>410</v>
      </c>
      <c r="M214" s="183">
        <f ca="1">IF($B214="","",OFFSET(List1!X$11,tisk!$A213,0))</f>
        <v>330000</v>
      </c>
      <c r="N214" s="183">
        <f ca="1">IF($B214="","",OFFSET(List1!Y$11,tisk!$A213,0))</f>
        <v>0</v>
      </c>
      <c r="O214" s="183">
        <f ca="1">IF($B214="","",OFFSET(List1!Z$11,tisk!$A213,0))</f>
        <v>330000</v>
      </c>
      <c r="P214" s="183">
        <f ca="1">IF($B214="","",OFFSET(List1!AA$11,tisk!$A213,0))</f>
        <v>0</v>
      </c>
      <c r="Q214" s="183" t="str">
        <f ca="1">IF($B214="","",OFFSET(List1!AB$11,tisk!$A213,0))</f>
        <v>INV</v>
      </c>
      <c r="R214" s="183" t="str">
        <f ca="1">IF($B214="","",OFFSET(List1!AC$11,tisk!$A213,0))</f>
        <v>NE</v>
      </c>
    </row>
    <row r="215" spans="1:18" s="2" customFormat="1" ht="129.6" x14ac:dyDescent="0.3">
      <c r="A215" s="51"/>
      <c r="B215" s="184"/>
      <c r="C215" s="3" t="str">
        <f ca="1">IF(B214="","",CONCATENATE("Okres ",OFFSET(List1!G$11,tisk!A213,0),"
","Právní forma","
",OFFSET(List1!H$11,tisk!A213,0),"
","IČO ",OFFSET(List1!I$11,tisk!A213,0),"
 ","B.Ú. ",OFFSET(List1!J$11,tisk!A213,0)))</f>
        <v>Okres Šumperk
Právní forma
Obec, městská část hlavního města Prahy
IČO 00303101
 B.Ú. 94-2419841/0710</v>
      </c>
      <c r="D215" s="5" t="str">
        <f ca="1">IF(B214="","",OFFSET(List1!M$11,tisk!A213,0))</f>
        <v>Stavební úpravy komunitního domu č.p. 30 v Oskavě včetně rozvodů a stavebních úprav stávající kotelny v tomto domě. Havarijní stav vytápění komunitního domu v Oskavě řešený pořízením sestavy dvou úsporných kondenzačních plynových kotlů, včetně jejich veškerého příslušenství, montáže a napojení na rozvody topení, teplé vody. plynu a odtahu spalin. Revizní zpráva.</v>
      </c>
      <c r="E215" s="185"/>
      <c r="F215" s="47"/>
      <c r="G215" s="183"/>
      <c r="H215" s="186"/>
      <c r="I215" s="184"/>
      <c r="J215" s="184"/>
      <c r="K215" s="184"/>
      <c r="L215" s="184"/>
      <c r="M215" s="183"/>
      <c r="N215" s="183"/>
      <c r="O215" s="183"/>
      <c r="P215" s="183"/>
      <c r="Q215" s="183"/>
      <c r="R215" s="183"/>
    </row>
    <row r="216" spans="1:18" s="2" customFormat="1" ht="115.2" x14ac:dyDescent="0.3">
      <c r="A216" s="51">
        <f>ROW()/3-1</f>
        <v>71</v>
      </c>
      <c r="B216" s="184"/>
      <c r="C216" s="3"/>
      <c r="D216" s="5" t="str">
        <f ca="1">IF(B214="","",CONCATENATE("Dotace bude použita na:",OFFSET(List1!N$11,tisk!A213,0)))</f>
        <v>Dotace bude použita na:Stavební úpravy komunitního domu č.p. 30 v Oskavě včetně rozvodů a stavebních úprav stávající kotelny v tomto domě. Pořízení dvou úsporných kondenzačních plynových kotlů s výměníkem tepla včetně všech souvisejících výdajů (instalace, odkouření, zapojení, revize).</v>
      </c>
      <c r="E216" s="185"/>
      <c r="F216" s="48" t="str">
        <f ca="1">IF(B214="","",OFFSET(List1!Q$11,tisk!A213,0))</f>
        <v>10/2020</v>
      </c>
      <c r="G216" s="183"/>
      <c r="H216" s="186"/>
      <c r="I216" s="184"/>
      <c r="J216" s="184"/>
      <c r="K216" s="184"/>
      <c r="L216" s="184"/>
      <c r="M216" s="183"/>
      <c r="N216" s="183"/>
      <c r="O216" s="183"/>
      <c r="P216" s="183"/>
      <c r="Q216" s="183"/>
      <c r="R216" s="183"/>
    </row>
    <row r="217" spans="1:18" s="2" customFormat="1" ht="57.6" x14ac:dyDescent="0.3">
      <c r="A217" s="51"/>
      <c r="B217" s="184">
        <v>72</v>
      </c>
      <c r="C217" s="3" t="str">
        <f ca="1">IF(B217="","",CONCATENATE(OFFSET(List1!C$11,tisk!A216,0),"
",OFFSET(List1!D$11,tisk!A216,0),"
",OFFSET(List1!E$11,tisk!A216,0),"
",OFFSET(List1!F$11,tisk!A216,0)))</f>
        <v>Obec Moravičany
Moravičany 67
Moravičany
78982</v>
      </c>
      <c r="D217" s="74" t="str">
        <f ca="1">IF(B217="","",OFFSET(List1!L$11,tisk!A216,0))</f>
        <v>Oprava střechy obecního bytového  domu pro seniory</v>
      </c>
      <c r="E217" s="185">
        <f ca="1">IF(B217="","",OFFSET(List1!O$11,tisk!A216,0))</f>
        <v>438460</v>
      </c>
      <c r="F217" s="48" t="str">
        <f ca="1">IF(B217="","",OFFSET(List1!P$11,tisk!A216,0))</f>
        <v>4/2020</v>
      </c>
      <c r="G217" s="183">
        <f ca="1">IF(B217="","",OFFSET(List1!R$11,tisk!A216,0))</f>
        <v>215000</v>
      </c>
      <c r="H217" s="186" t="str">
        <f ca="1">IF(B217="","",OFFSET(List1!S$11,tisk!A216,0))</f>
        <v>31.12.2020</v>
      </c>
      <c r="I217" s="184">
        <f ca="1">IF(B217="","",OFFSET(List1!T$11,tisk!A216,0))</f>
        <v>100</v>
      </c>
      <c r="J217" s="184">
        <f ca="1">IF(B217="","",OFFSET(List1!U$11,tisk!A216,0))</f>
        <v>160</v>
      </c>
      <c r="K217" s="184">
        <f ca="1">IF(B217="","",OFFSET(List1!V$11,tisk!A216,0))</f>
        <v>150</v>
      </c>
      <c r="L217" s="184">
        <f ca="1">IF(B217="","",OFFSET(List1!W$11,tisk!A216,0))</f>
        <v>410</v>
      </c>
      <c r="M217" s="183">
        <f ca="1">IF($B217="","",OFFSET(List1!X$11,tisk!$A216,0))</f>
        <v>215000</v>
      </c>
      <c r="N217" s="183">
        <f ca="1">IF($B217="","",OFFSET(List1!Y$11,tisk!$A216,0))</f>
        <v>0</v>
      </c>
      <c r="O217" s="183">
        <f ca="1">IF($B217="","",OFFSET(List1!Z$11,tisk!$A216,0))</f>
        <v>215000</v>
      </c>
      <c r="P217" s="183">
        <f ca="1">IF($B217="","",OFFSET(List1!AA$11,tisk!$A216,0))</f>
        <v>0</v>
      </c>
      <c r="Q217" s="183" t="str">
        <f ca="1">IF($B217="","",OFFSET(List1!AB$11,tisk!$A216,0))</f>
        <v>NEINV</v>
      </c>
      <c r="R217" s="183" t="str">
        <f ca="1">IF($B217="","",OFFSET(List1!AC$11,tisk!$A216,0))</f>
        <v>ANO</v>
      </c>
    </row>
    <row r="218" spans="1:18" s="2" customFormat="1" ht="86.4" x14ac:dyDescent="0.3">
      <c r="A218" s="51"/>
      <c r="B218" s="184"/>
      <c r="C218" s="3" t="str">
        <f ca="1">IF(B217="","",CONCATENATE("Okres ",OFFSET(List1!G$11,tisk!A216,0),"
","Právní forma","
",OFFSET(List1!H$11,tisk!A216,0),"
","IČO ",OFFSET(List1!I$11,tisk!A216,0),"
 ","B.Ú. ",OFFSET(List1!J$11,tisk!A216,0)))</f>
        <v>Okres Šumperk
Právní forma
Obec, městská část hlavního města Prahy
IČO 00303046
 B.Ú. 1905686339/0800</v>
      </c>
      <c r="D218" s="5" t="str">
        <f ca="1">IF(B217="","",OFFSET(List1!M$11,tisk!A216,0))</f>
        <v>Oprava střechy obecního bytového domu s 8 byty určeného pro seniory. Jedná se o výměnu střešní krytiny, ošetření střešních trámů, výměnu okapů a svodů  a úpravu římsy.</v>
      </c>
      <c r="E218" s="185"/>
      <c r="F218" s="47"/>
      <c r="G218" s="183"/>
      <c r="H218" s="186"/>
      <c r="I218" s="184"/>
      <c r="J218" s="184"/>
      <c r="K218" s="184"/>
      <c r="L218" s="184"/>
      <c r="M218" s="183"/>
      <c r="N218" s="183"/>
      <c r="O218" s="183"/>
      <c r="P218" s="183"/>
      <c r="Q218" s="183"/>
      <c r="R218" s="183"/>
    </row>
    <row r="219" spans="1:18" s="2" customFormat="1" ht="57.6" x14ac:dyDescent="0.3">
      <c r="A219" s="51">
        <f>ROW()/3-1</f>
        <v>72</v>
      </c>
      <c r="B219" s="184"/>
      <c r="C219" s="3"/>
      <c r="D219" s="5" t="str">
        <f ca="1">IF(B217="","",CONCATENATE("Dotace bude použita na:",OFFSET(List1!N$11,tisk!A216,0)))</f>
        <v>Dotace bude použita na:Úhrada nákladů na opravu  střechy, především na pořízení a montáž střešní krytiny a příslušenství střešního pláště.</v>
      </c>
      <c r="E219" s="185"/>
      <c r="F219" s="48" t="str">
        <f ca="1">IF(B217="","",OFFSET(List1!Q$11,tisk!A216,0))</f>
        <v>6/2020</v>
      </c>
      <c r="G219" s="183"/>
      <c r="H219" s="186"/>
      <c r="I219" s="184"/>
      <c r="J219" s="184"/>
      <c r="K219" s="184"/>
      <c r="L219" s="184"/>
      <c r="M219" s="183"/>
      <c r="N219" s="183"/>
      <c r="O219" s="183"/>
      <c r="P219" s="183"/>
      <c r="Q219" s="183"/>
      <c r="R219" s="183"/>
    </row>
    <row r="220" spans="1:18" s="2" customFormat="1" ht="57.6" x14ac:dyDescent="0.3">
      <c r="A220" s="51"/>
      <c r="B220" s="184">
        <v>73</v>
      </c>
      <c r="C220" s="3" t="str">
        <f ca="1">IF(B220="","",CONCATENATE(OFFSET(List1!C$11,tisk!A219,0),"
",OFFSET(List1!D$11,tisk!A219,0),"
",OFFSET(List1!E$11,tisk!A219,0),"
",OFFSET(List1!F$11,tisk!A219,0)))</f>
        <v>Obec Újezd
Újezd 83
Újezd
78396</v>
      </c>
      <c r="D220" s="74" t="str">
        <f ca="1">IF(B220="","",OFFSET(List1!L$11,tisk!A219,0))</f>
        <v>Rekonstrukce kulturního domu v Rybníčku</v>
      </c>
      <c r="E220" s="185">
        <f ca="1">IF(B220="","",OFFSET(List1!O$11,tisk!A219,0))</f>
        <v>652238</v>
      </c>
      <c r="F220" s="48" t="str">
        <f ca="1">IF(B220="","",OFFSET(List1!P$11,tisk!A219,0))</f>
        <v>1/2020</v>
      </c>
      <c r="G220" s="183">
        <f ca="1">IF(B220="","",OFFSET(List1!R$11,tisk!A219,0))</f>
        <v>326119</v>
      </c>
      <c r="H220" s="186" t="str">
        <f ca="1">IF(B220="","",OFFSET(List1!S$11,tisk!A219,0))</f>
        <v>31.12.2020</v>
      </c>
      <c r="I220" s="184">
        <f ca="1">IF(B220="","",OFFSET(List1!T$11,tisk!A219,0))</f>
        <v>70</v>
      </c>
      <c r="J220" s="184">
        <f ca="1">IF(B220="","",OFFSET(List1!U$11,tisk!A219,0))</f>
        <v>190</v>
      </c>
      <c r="K220" s="184">
        <f ca="1">IF(B220="","",OFFSET(List1!V$11,tisk!A219,0))</f>
        <v>150</v>
      </c>
      <c r="L220" s="184">
        <f ca="1">IF(B220="","",OFFSET(List1!W$11,tisk!A219,0))</f>
        <v>410</v>
      </c>
      <c r="M220" s="183">
        <f ca="1">IF($B220="","",OFFSET(List1!X$11,tisk!$A219,0))</f>
        <v>326119</v>
      </c>
      <c r="N220" s="183">
        <f ca="1">IF($B220="","",OFFSET(List1!Y$11,tisk!$A219,0))</f>
        <v>0</v>
      </c>
      <c r="O220" s="183">
        <f ca="1">IF($B220="","",OFFSET(List1!Z$11,tisk!$A219,0))</f>
        <v>326119</v>
      </c>
      <c r="P220" s="183">
        <f ca="1">IF($B220="","",OFFSET(List1!AA$11,tisk!$A219,0))</f>
        <v>0</v>
      </c>
      <c r="Q220" s="183" t="str">
        <f ca="1">IF($B220="","",OFFSET(List1!AB$11,tisk!$A219,0))</f>
        <v>INV</v>
      </c>
      <c r="R220" s="183" t="str">
        <f ca="1">IF($B220="","",OFFSET(List1!AC$11,tisk!$A219,0))</f>
        <v>NE</v>
      </c>
    </row>
    <row r="221" spans="1:18" s="2" customFormat="1" ht="86.4" x14ac:dyDescent="0.3">
      <c r="A221" s="51"/>
      <c r="B221" s="184"/>
      <c r="C221" s="3" t="str">
        <f ca="1">IF(B220="","",CONCATENATE("Okres ",OFFSET(List1!G$11,tisk!A219,0),"
","Právní forma","
",OFFSET(List1!H$11,tisk!A219,0),"
","IČO ",OFFSET(List1!I$11,tisk!A219,0),"
 ","B.Ú. ",OFFSET(List1!J$11,tisk!A219,0)))</f>
        <v>Okres Olomouc
Právní forma
Obec, městská část hlavního města Prahy
IČO 00299618
 B.Ú. 153150448/0300</v>
      </c>
      <c r="D221" s="5" t="str">
        <f ca="1">IF(B220="","",OFFSET(List1!M$11,tisk!A219,0))</f>
        <v>Jedná se výměnu původní  břidlicové střešní krytiny  a rekonstrukci  půdního prostoru kulturního domu v  Újezdu, místní část Rybníček se vznikem dvou nových místností.</v>
      </c>
      <c r="E221" s="185"/>
      <c r="F221" s="47"/>
      <c r="G221" s="183"/>
      <c r="H221" s="186"/>
      <c r="I221" s="184"/>
      <c r="J221" s="184"/>
      <c r="K221" s="184"/>
      <c r="L221" s="184"/>
      <c r="M221" s="183"/>
      <c r="N221" s="183"/>
      <c r="O221" s="183"/>
      <c r="P221" s="183"/>
      <c r="Q221" s="183"/>
      <c r="R221" s="183"/>
    </row>
    <row r="222" spans="1:18" s="2" customFormat="1" ht="86.4" x14ac:dyDescent="0.3">
      <c r="A222" s="51">
        <f>ROW()/3-1</f>
        <v>73</v>
      </c>
      <c r="B222" s="184"/>
      <c r="C222" s="3"/>
      <c r="D222" s="5" t="str">
        <f ca="1">IF(B220="","",CONCATENATE("Dotace bude použita na:",OFFSET(List1!N$11,tisk!A219,0)))</f>
        <v>Dotace bude použita na:Stavební práce: výměna střešní krytiny  za plechovou, výměna žlabů, okapů včetně odvodnění, oplechování, instalace hromosvodu, zbudování podkroví z montovaných dílců včetně elektroinstalace.</v>
      </c>
      <c r="E222" s="185"/>
      <c r="F222" s="48" t="str">
        <f ca="1">IF(B220="","",OFFSET(List1!Q$11,tisk!A219,0))</f>
        <v>12/2020</v>
      </c>
      <c r="G222" s="183"/>
      <c r="H222" s="186"/>
      <c r="I222" s="184"/>
      <c r="J222" s="184"/>
      <c r="K222" s="184"/>
      <c r="L222" s="184"/>
      <c r="M222" s="183"/>
      <c r="N222" s="183"/>
      <c r="O222" s="183"/>
      <c r="P222" s="183"/>
      <c r="Q222" s="183"/>
      <c r="R222" s="183"/>
    </row>
    <row r="223" spans="1:18" s="2" customFormat="1" ht="57.6" x14ac:dyDescent="0.3">
      <c r="A223" s="51"/>
      <c r="B223" s="184">
        <v>74</v>
      </c>
      <c r="C223" s="3" t="str">
        <f ca="1">IF(B223="","",CONCATENATE(OFFSET(List1!C$11,tisk!A222,0),"
",OFFSET(List1!D$11,tisk!A222,0),"
",OFFSET(List1!E$11,tisk!A222,0),"
",OFFSET(List1!F$11,tisk!A222,0)))</f>
        <v>Obec Obědkovice
Obědkovice 79
Obědkovice
79823</v>
      </c>
      <c r="D223" s="74" t="str">
        <f ca="1">IF(B223="","",OFFSET(List1!L$11,tisk!A222,0))</f>
        <v>Rekonstrukce vjezdu a dvoru obecního úřadu Obědkovice</v>
      </c>
      <c r="E223" s="185">
        <f ca="1">IF(B223="","",OFFSET(List1!O$11,tisk!A222,0))</f>
        <v>1200000</v>
      </c>
      <c r="F223" s="48" t="str">
        <f ca="1">IF(B223="","",OFFSET(List1!P$11,tisk!A222,0))</f>
        <v>1/2020</v>
      </c>
      <c r="G223" s="183">
        <f ca="1">IF(B223="","",OFFSET(List1!R$11,tisk!A222,0))</f>
        <v>500000</v>
      </c>
      <c r="H223" s="186" t="str">
        <f ca="1">IF(B223="","",OFFSET(List1!S$11,tisk!A222,0))</f>
        <v>31.12.2020</v>
      </c>
      <c r="I223" s="184">
        <f ca="1">IF(B223="","",OFFSET(List1!T$11,tisk!A222,0))</f>
        <v>180</v>
      </c>
      <c r="J223" s="184">
        <f ca="1">IF(B223="","",OFFSET(List1!U$11,tisk!A222,0))</f>
        <v>120</v>
      </c>
      <c r="K223" s="184">
        <f ca="1">IF(B223="","",OFFSET(List1!V$11,tisk!A222,0))</f>
        <v>100</v>
      </c>
      <c r="L223" s="184">
        <f ca="1">IF(B223="","",OFFSET(List1!W$11,tisk!A222,0))</f>
        <v>400</v>
      </c>
      <c r="M223" s="183">
        <f ca="1">IF($B223="","",OFFSET(List1!X$11,tisk!$A222,0))</f>
        <v>500000</v>
      </c>
      <c r="N223" s="183">
        <f ca="1">IF($B223="","",OFFSET(List1!Y$11,tisk!$A222,0))</f>
        <v>0</v>
      </c>
      <c r="O223" s="183">
        <f ca="1">IF($B223="","",OFFSET(List1!Z$11,tisk!$A222,0))</f>
        <v>500000</v>
      </c>
      <c r="P223" s="183">
        <f ca="1">IF($B223="","",OFFSET(List1!AA$11,tisk!$A222,0))</f>
        <v>0</v>
      </c>
      <c r="Q223" s="183" t="str">
        <f ca="1">IF($B223="","",OFFSET(List1!AB$11,tisk!$A222,0))</f>
        <v>NEINV</v>
      </c>
      <c r="R223" s="183" t="str">
        <f ca="1">IF($B223="","",OFFSET(List1!AC$11,tisk!$A222,0))</f>
        <v>NE</v>
      </c>
    </row>
    <row r="224" spans="1:18" s="2" customFormat="1" ht="86.4" x14ac:dyDescent="0.3">
      <c r="A224" s="51"/>
      <c r="B224" s="184"/>
      <c r="C224" s="3" t="str">
        <f ca="1">IF(B223="","",CONCATENATE("Okres ",OFFSET(List1!G$11,tisk!A222,0),"
","Právní forma","
",OFFSET(List1!H$11,tisk!A222,0),"
","IČO ",OFFSET(List1!I$11,tisk!A222,0),"
 ","B.Ú. ",OFFSET(List1!J$11,tisk!A222,0)))</f>
        <v>Okres Prostějov
Právní forma
Obec, městská část hlavního města Prahy
IČO 00488569
 B.Ú. 1500557379/0800</v>
      </c>
      <c r="D224" s="5" t="str">
        <f ca="1">IF(B223="","",OFFSET(List1!M$11,tisk!A222,0))</f>
        <v>Rekonstrukce vjezdu a dvoru obecního úřadu Obědkovice.</v>
      </c>
      <c r="E224" s="185"/>
      <c r="F224" s="47"/>
      <c r="G224" s="183"/>
      <c r="H224" s="186"/>
      <c r="I224" s="184"/>
      <c r="J224" s="184"/>
      <c r="K224" s="184"/>
      <c r="L224" s="184"/>
      <c r="M224" s="183"/>
      <c r="N224" s="183"/>
      <c r="O224" s="183"/>
      <c r="P224" s="183"/>
      <c r="Q224" s="183"/>
      <c r="R224" s="183"/>
    </row>
    <row r="225" spans="1:18" s="2" customFormat="1" ht="28.8" x14ac:dyDescent="0.3">
      <c r="A225" s="51">
        <f>ROW()/3-1</f>
        <v>74</v>
      </c>
      <c r="B225" s="184"/>
      <c r="C225" s="3"/>
      <c r="D225" s="5" t="str">
        <f ca="1">IF(B223="","",CONCATENATE("Dotace bude použita na:",OFFSET(List1!N$11,tisk!A222,0)))</f>
        <v>Dotace bude použita na:Rekonstrukci vjezdu a dvoru obecního úřadu Obědkovice.</v>
      </c>
      <c r="E225" s="185"/>
      <c r="F225" s="48" t="str">
        <f ca="1">IF(B223="","",OFFSET(List1!Q$11,tisk!A222,0))</f>
        <v>12/2020</v>
      </c>
      <c r="G225" s="183"/>
      <c r="H225" s="186"/>
      <c r="I225" s="184"/>
      <c r="J225" s="184"/>
      <c r="K225" s="184"/>
      <c r="L225" s="184"/>
      <c r="M225" s="183"/>
      <c r="N225" s="183"/>
      <c r="O225" s="183"/>
      <c r="P225" s="183"/>
      <c r="Q225" s="183"/>
      <c r="R225" s="183"/>
    </row>
    <row r="226" spans="1:18" s="2" customFormat="1" ht="57.6" x14ac:dyDescent="0.3">
      <c r="A226" s="51"/>
      <c r="B226" s="184">
        <v>75</v>
      </c>
      <c r="C226" s="3" t="str">
        <f ca="1">IF(B226="","",CONCATENATE(OFFSET(List1!C$11,tisk!A225,0),"
",OFFSET(List1!D$11,tisk!A225,0),"
",OFFSET(List1!E$11,tisk!A225,0),"
",OFFSET(List1!F$11,tisk!A225,0)))</f>
        <v>Obec Malhotice
Malhotice 1
Malhotice
75353</v>
      </c>
      <c r="D226" s="74" t="str">
        <f ca="1">IF(B226="","",OFFSET(List1!L$11,tisk!A225,0))</f>
        <v>Oprava místních komunikací, ploch a vjezdů v obci Malhotice - II. etapa</v>
      </c>
      <c r="E226" s="185">
        <f ca="1">IF(B226="","",OFFSET(List1!O$11,tisk!A225,0))</f>
        <v>815362</v>
      </c>
      <c r="F226" s="48" t="str">
        <f ca="1">IF(B226="","",OFFSET(List1!P$11,tisk!A225,0))</f>
        <v>1/2020</v>
      </c>
      <c r="G226" s="183">
        <f ca="1">IF(B226="","",OFFSET(List1!R$11,tisk!A225,0))</f>
        <v>407681</v>
      </c>
      <c r="H226" s="186" t="str">
        <f ca="1">IF(B226="","",OFFSET(List1!S$11,tisk!A225,0))</f>
        <v>31.12.2020</v>
      </c>
      <c r="I226" s="184">
        <f ca="1">IF(B226="","",OFFSET(List1!T$11,tisk!A225,0))</f>
        <v>160</v>
      </c>
      <c r="J226" s="184">
        <f ca="1">IF(B226="","",OFFSET(List1!U$11,tisk!A225,0))</f>
        <v>140</v>
      </c>
      <c r="K226" s="184">
        <f ca="1">IF(B226="","",OFFSET(List1!V$11,tisk!A225,0))</f>
        <v>100</v>
      </c>
      <c r="L226" s="184">
        <f ca="1">IF(B226="","",OFFSET(List1!W$11,tisk!A225,0))</f>
        <v>400</v>
      </c>
      <c r="M226" s="183">
        <f ca="1">IF($B226="","",OFFSET(List1!X$11,tisk!$A225,0))</f>
        <v>407681</v>
      </c>
      <c r="N226" s="183">
        <f ca="1">IF($B226="","",OFFSET(List1!Y$11,tisk!$A225,0))</f>
        <v>0</v>
      </c>
      <c r="O226" s="183">
        <f ca="1">IF($B226="","",OFFSET(List1!Z$11,tisk!$A225,0))</f>
        <v>407681</v>
      </c>
      <c r="P226" s="183">
        <f ca="1">IF($B226="","",OFFSET(List1!AA$11,tisk!$A225,0))</f>
        <v>0</v>
      </c>
      <c r="Q226" s="183" t="str">
        <f ca="1">IF($B226="","",OFFSET(List1!AB$11,tisk!$A225,0))</f>
        <v>NEINV</v>
      </c>
      <c r="R226" s="183" t="str">
        <f ca="1">IF($B226="","",OFFSET(List1!AC$11,tisk!$A225,0))</f>
        <v>NE</v>
      </c>
    </row>
    <row r="227" spans="1:18" s="2" customFormat="1" ht="86.4" x14ac:dyDescent="0.3">
      <c r="A227" s="51"/>
      <c r="B227" s="184"/>
      <c r="C227" s="3" t="str">
        <f ca="1">IF(B226="","",CONCATENATE("Okres ",OFFSET(List1!G$11,tisk!A225,0),"
","Právní forma","
",OFFSET(List1!H$11,tisk!A225,0),"
","IČO ",OFFSET(List1!I$11,tisk!A225,0),"
 ","B.Ú. ",OFFSET(List1!J$11,tisk!A225,0)))</f>
        <v>Okres Přerov
Právní forma
Obec, městská část hlavního města Prahy
IČO 00636371
 B.Ú. 24629831/0100</v>
      </c>
      <c r="D227" s="5" t="str">
        <f ca="1">IF(B226="","",OFFSET(List1!M$11,tisk!A225,0))</f>
        <v>Cílem předkládaného projektu je oprava místních komunikací v obci Malhotice.</v>
      </c>
      <c r="E227" s="185"/>
      <c r="F227" s="47"/>
      <c r="G227" s="183"/>
      <c r="H227" s="186"/>
      <c r="I227" s="184"/>
      <c r="J227" s="184"/>
      <c r="K227" s="184"/>
      <c r="L227" s="184"/>
      <c r="M227" s="183"/>
      <c r="N227" s="183"/>
      <c r="O227" s="183"/>
      <c r="P227" s="183"/>
      <c r="Q227" s="183"/>
      <c r="R227" s="183"/>
    </row>
    <row r="228" spans="1:18" s="2" customFormat="1" ht="72" x14ac:dyDescent="0.3">
      <c r="A228" s="51">
        <f>ROW()/3-1</f>
        <v>75</v>
      </c>
      <c r="B228" s="184"/>
      <c r="C228" s="3"/>
      <c r="D228" s="5" t="str">
        <f ca="1">IF(B226="","",CONCATENATE("Dotace bude použita na:",OFFSET(List1!N$11,tisk!A225,0)))</f>
        <v>Dotace bude použita na:Dotace bude použita na nákup materiálu a stavební práce vyplývající z opravy místních komunikací včetně všech uznatelných nákladů s opravou souvisejících.</v>
      </c>
      <c r="E228" s="185"/>
      <c r="F228" s="48" t="str">
        <f ca="1">IF(B226="","",OFFSET(List1!Q$11,tisk!A225,0))</f>
        <v>12/2020</v>
      </c>
      <c r="G228" s="183"/>
      <c r="H228" s="186"/>
      <c r="I228" s="184"/>
      <c r="J228" s="184"/>
      <c r="K228" s="184"/>
      <c r="L228" s="184"/>
      <c r="M228" s="183"/>
      <c r="N228" s="183"/>
      <c r="O228" s="183"/>
      <c r="P228" s="183"/>
      <c r="Q228" s="183"/>
      <c r="R228" s="183"/>
    </row>
    <row r="229" spans="1:18" s="2" customFormat="1" ht="57.6" x14ac:dyDescent="0.3">
      <c r="A229" s="51"/>
      <c r="B229" s="184">
        <v>76</v>
      </c>
      <c r="C229" s="3" t="str">
        <f ca="1">IF(B229="","",CONCATENATE(OFFSET(List1!C$11,tisk!A228,0),"
",OFFSET(List1!D$11,tisk!A228,0),"
",OFFSET(List1!E$11,tisk!A228,0),"
",OFFSET(List1!F$11,tisk!A228,0)))</f>
        <v>Obec Buk
Buk 21
Prosenice
75121</v>
      </c>
      <c r="D229" s="74" t="str">
        <f ca="1">IF(B229="","",OFFSET(List1!L$11,tisk!A228,0))</f>
        <v>Nová chodníková trasa podél silnice III/4368 obce Buk - začátek obce</v>
      </c>
      <c r="E229" s="185">
        <f ca="1">IF(B229="","",OFFSET(List1!O$11,tisk!A228,0))</f>
        <v>1500000</v>
      </c>
      <c r="F229" s="48" t="str">
        <f ca="1">IF(B229="","",OFFSET(List1!P$11,tisk!A228,0))</f>
        <v>1/2020</v>
      </c>
      <c r="G229" s="183">
        <f ca="1">IF(B229="","",OFFSET(List1!R$11,tisk!A228,0))</f>
        <v>500000</v>
      </c>
      <c r="H229" s="186" t="str">
        <f ca="1">IF(B229="","",OFFSET(List1!S$11,tisk!A228,0))</f>
        <v>31.12.2020</v>
      </c>
      <c r="I229" s="184">
        <f ca="1">IF(B229="","",OFFSET(List1!T$11,tisk!A228,0))</f>
        <v>110</v>
      </c>
      <c r="J229" s="184">
        <f ca="1">IF(B229="","",OFFSET(List1!U$11,tisk!A228,0))</f>
        <v>190</v>
      </c>
      <c r="K229" s="184">
        <f ca="1">IF(B229="","",OFFSET(List1!V$11,tisk!A228,0))</f>
        <v>100</v>
      </c>
      <c r="L229" s="184">
        <f ca="1">IF(B229="","",OFFSET(List1!W$11,tisk!A228,0))</f>
        <v>400</v>
      </c>
      <c r="M229" s="183">
        <f ca="1">IF($B229="","",OFFSET(List1!X$11,tisk!$A228,0))</f>
        <v>500000</v>
      </c>
      <c r="N229" s="183">
        <f ca="1">IF($B229="","",OFFSET(List1!Y$11,tisk!$A228,0))</f>
        <v>0</v>
      </c>
      <c r="O229" s="183">
        <f ca="1">IF($B229="","",OFFSET(List1!Z$11,tisk!$A228,0))</f>
        <v>500000</v>
      </c>
      <c r="P229" s="183">
        <f ca="1">IF($B229="","",OFFSET(List1!AA$11,tisk!$A228,0))</f>
        <v>0</v>
      </c>
      <c r="Q229" s="183" t="str">
        <f ca="1">IF($B229="","",OFFSET(List1!AB$11,tisk!$A228,0))</f>
        <v>INV</v>
      </c>
      <c r="R229" s="183" t="str">
        <f ca="1">IF($B229="","",OFFSET(List1!AC$11,tisk!$A228,0))</f>
        <v>NE</v>
      </c>
    </row>
    <row r="230" spans="1:18" s="2" customFormat="1" ht="100.8" x14ac:dyDescent="0.3">
      <c r="A230" s="51"/>
      <c r="B230" s="184"/>
      <c r="C230" s="3" t="str">
        <f ca="1">IF(B229="","",CONCATENATE("Okres ",OFFSET(List1!G$11,tisk!A228,0),"
","Právní forma","
",OFFSET(List1!H$11,tisk!A228,0),"
","IČO ",OFFSET(List1!I$11,tisk!A228,0),"
 ","B.Ú. ",OFFSET(List1!J$11,tisk!A228,0)))</f>
        <v>Okres Přerov
Právní forma
Obec, městská část hlavního města Prahy
IČO 00636151
 B.Ú. 22527831/0100</v>
      </c>
      <c r="D230" s="5" t="str">
        <f ca="1">IF(B229="","",OFFSET(List1!M$11,tisk!A228,0))</f>
        <v>Předmětem projektu je dobudování chodníků v celé obci Buk tak, aby byl zajištěn bezpečný pohyb chodců po celé obci, jíž probíhá velmi frekventovaná krajská komunikace silnice III/4368. Předmětem této akce je dobudování  chodníku v délce  175 m.</v>
      </c>
      <c r="E230" s="185"/>
      <c r="F230" s="47"/>
      <c r="G230" s="183"/>
      <c r="H230" s="186"/>
      <c r="I230" s="184"/>
      <c r="J230" s="184"/>
      <c r="K230" s="184"/>
      <c r="L230" s="184"/>
      <c r="M230" s="183"/>
      <c r="N230" s="183"/>
      <c r="O230" s="183"/>
      <c r="P230" s="183"/>
      <c r="Q230" s="183"/>
      <c r="R230" s="183"/>
    </row>
    <row r="231" spans="1:18" s="2" customFormat="1" ht="43.2" x14ac:dyDescent="0.3">
      <c r="A231" s="51">
        <f>ROW()/3-1</f>
        <v>76</v>
      </c>
      <c r="B231" s="184"/>
      <c r="C231" s="3"/>
      <c r="D231" s="5" t="str">
        <f ca="1">IF(B229="","",CONCATENATE("Dotace bude použita na:",OFFSET(List1!N$11,tisk!A228,0)))</f>
        <v>Dotace bude použita na:Vybudování nové chodníkové trasy v délce 175 m. - výkopy, uložení obrub, uložení dlažby.</v>
      </c>
      <c r="E231" s="185"/>
      <c r="F231" s="48" t="str">
        <f ca="1">IF(B229="","",OFFSET(List1!Q$11,tisk!A228,0))</f>
        <v>12/2020</v>
      </c>
      <c r="G231" s="183"/>
      <c r="H231" s="186"/>
      <c r="I231" s="184"/>
      <c r="J231" s="184"/>
      <c r="K231" s="184"/>
      <c r="L231" s="184"/>
      <c r="M231" s="183"/>
      <c r="N231" s="183"/>
      <c r="O231" s="183"/>
      <c r="P231" s="183"/>
      <c r="Q231" s="183"/>
      <c r="R231" s="183"/>
    </row>
    <row r="232" spans="1:18" s="2" customFormat="1" ht="57.6" x14ac:dyDescent="0.3">
      <c r="A232" s="51"/>
      <c r="B232" s="184">
        <v>77</v>
      </c>
      <c r="C232" s="3" t="str">
        <f ca="1">IF(B232="","",CONCATENATE(OFFSET(List1!C$11,tisk!A231,0),"
",OFFSET(List1!D$11,tisk!A231,0),"
",OFFSET(List1!E$11,tisk!A231,0),"
",OFFSET(List1!F$11,tisk!A231,0)))</f>
        <v>Obec Býškovice
Býškovice 71
Býškovice
75353</v>
      </c>
      <c r="D232" s="74" t="str">
        <f ca="1">IF(B232="","",OFFSET(List1!L$11,tisk!A231,0))</f>
        <v>Chodník a přechod pro chodce na PK III/4387 v obci Býškovice</v>
      </c>
      <c r="E232" s="185">
        <f ca="1">IF(B232="","",OFFSET(List1!O$11,tisk!A231,0))</f>
        <v>510000</v>
      </c>
      <c r="F232" s="48" t="str">
        <f ca="1">IF(B232="","",OFFSET(List1!P$11,tisk!A231,0))</f>
        <v>1/2020</v>
      </c>
      <c r="G232" s="183">
        <f ca="1">IF(B232="","",OFFSET(List1!R$11,tisk!A231,0))</f>
        <v>255000</v>
      </c>
      <c r="H232" s="186" t="str">
        <f ca="1">IF(B232="","",OFFSET(List1!S$11,tisk!A231,0))</f>
        <v>31.12.2020</v>
      </c>
      <c r="I232" s="184">
        <f ca="1">IF(B232="","",OFFSET(List1!T$11,tisk!A231,0))</f>
        <v>130</v>
      </c>
      <c r="J232" s="184">
        <f ca="1">IF(B232="","",OFFSET(List1!U$11,tisk!A231,0))</f>
        <v>170</v>
      </c>
      <c r="K232" s="184">
        <f ca="1">IF(B232="","",OFFSET(List1!V$11,tisk!A231,0))</f>
        <v>100</v>
      </c>
      <c r="L232" s="184">
        <f ca="1">IF(B232="","",OFFSET(List1!W$11,tisk!A231,0))</f>
        <v>400</v>
      </c>
      <c r="M232" s="183">
        <f ca="1">IF($B232="","",OFFSET(List1!X$11,tisk!$A231,0))</f>
        <v>255000</v>
      </c>
      <c r="N232" s="183">
        <f ca="1">IF($B232="","",OFFSET(List1!Y$11,tisk!$A231,0))</f>
        <v>0</v>
      </c>
      <c r="O232" s="183">
        <f ca="1">IF($B232="","",OFFSET(List1!Z$11,tisk!$A231,0))</f>
        <v>255000</v>
      </c>
      <c r="P232" s="183">
        <f ca="1">IF($B232="","",OFFSET(List1!AA$11,tisk!$A231,0))</f>
        <v>0</v>
      </c>
      <c r="Q232" s="183" t="str">
        <f ca="1">IF($B232="","",OFFSET(List1!AB$11,tisk!$A231,0))</f>
        <v>INV</v>
      </c>
      <c r="R232" s="183" t="str">
        <f ca="1">IF($B232="","",OFFSET(List1!AC$11,tisk!$A231,0))</f>
        <v>NE</v>
      </c>
    </row>
    <row r="233" spans="1:18" s="2" customFormat="1" ht="86.4" x14ac:dyDescent="0.3">
      <c r="A233" s="51"/>
      <c r="B233" s="184"/>
      <c r="C233" s="3" t="str">
        <f ca="1">IF(B232="","",CONCATENATE("Okres ",OFFSET(List1!G$11,tisk!A231,0),"
","Právní forma","
",OFFSET(List1!H$11,tisk!A231,0),"
","IČO ",OFFSET(List1!I$11,tisk!A231,0),"
 ","B.Ú. ",OFFSET(List1!J$11,tisk!A231,0)))</f>
        <v>Okres Přerov
Právní forma
Obec, městská část hlavního města Prahy
IČO 00636134
 B.Ú. 2633114349/0800</v>
      </c>
      <c r="D233" s="5" t="str">
        <f ca="1">IF(B232="","",OFFSET(List1!M$11,tisk!A231,0))</f>
        <v>Cílem předkládané žádosti jsou stavební úpravy chodníku včetně zřízení nového přechodu pro chodce.</v>
      </c>
      <c r="E233" s="185"/>
      <c r="F233" s="47"/>
      <c r="G233" s="183"/>
      <c r="H233" s="186"/>
      <c r="I233" s="184"/>
      <c r="J233" s="184"/>
      <c r="K233" s="184"/>
      <c r="L233" s="184"/>
      <c r="M233" s="183"/>
      <c r="N233" s="183"/>
      <c r="O233" s="183"/>
      <c r="P233" s="183"/>
      <c r="Q233" s="183"/>
      <c r="R233" s="183"/>
    </row>
    <row r="234" spans="1:18" s="2" customFormat="1" ht="86.4" x14ac:dyDescent="0.3">
      <c r="A234" s="51">
        <f>ROW()/3-1</f>
        <v>77</v>
      </c>
      <c r="B234" s="184"/>
      <c r="C234" s="3"/>
      <c r="D234" s="5" t="str">
        <f ca="1">IF(B232="","",CONCATENATE("Dotace bude použita na:",OFFSET(List1!N$11,tisk!A231,0)))</f>
        <v>Dotace bude použita na:Dotace bude použita na nákup materiálu a stavební práce vyplývající ze stavebních úprav chodníku a zřízení nového přechodu pro chodce včetně osvětlení a všech souvisejících uznatelných nákladů.</v>
      </c>
      <c r="E234" s="185"/>
      <c r="F234" s="48" t="str">
        <f ca="1">IF(B232="","",OFFSET(List1!Q$11,tisk!A231,0))</f>
        <v>12/2020</v>
      </c>
      <c r="G234" s="183"/>
      <c r="H234" s="186"/>
      <c r="I234" s="184"/>
      <c r="J234" s="184"/>
      <c r="K234" s="184"/>
      <c r="L234" s="184"/>
      <c r="M234" s="183"/>
      <c r="N234" s="183"/>
      <c r="O234" s="183"/>
      <c r="P234" s="183"/>
      <c r="Q234" s="183"/>
      <c r="R234" s="183"/>
    </row>
    <row r="235" spans="1:18" s="2" customFormat="1" ht="57.6" x14ac:dyDescent="0.3">
      <c r="A235" s="51"/>
      <c r="B235" s="184">
        <v>78</v>
      </c>
      <c r="C235" s="3" t="str">
        <f ca="1">IF(B235="","",CONCATENATE(OFFSET(List1!C$11,tisk!A234,0),"
",OFFSET(List1!D$11,tisk!A234,0),"
",OFFSET(List1!E$11,tisk!A234,0),"
",OFFSET(List1!F$11,tisk!A234,0)))</f>
        <v>Obec Horní Újezd
Horní Újezd 83
Horní Újezd
75353</v>
      </c>
      <c r="D235" s="74" t="str">
        <f ca="1">IF(B235="","",OFFSET(List1!L$11,tisk!A234,0))</f>
        <v>Obnova chodníku v centru obce Horní Újezd 2020</v>
      </c>
      <c r="E235" s="185">
        <f ca="1">IF(B235="","",OFFSET(List1!O$11,tisk!A234,0))</f>
        <v>1198653</v>
      </c>
      <c r="F235" s="48" t="str">
        <f ca="1">IF(B235="","",OFFSET(List1!P$11,tisk!A234,0))</f>
        <v>1/2020</v>
      </c>
      <c r="G235" s="183">
        <f ca="1">IF(B235="","",OFFSET(List1!R$11,tisk!A234,0))</f>
        <v>500000</v>
      </c>
      <c r="H235" s="186" t="str">
        <f ca="1">IF(B235="","",OFFSET(List1!S$11,tisk!A234,0))</f>
        <v>31.12.2020</v>
      </c>
      <c r="I235" s="184">
        <f ca="1">IF(B235="","",OFFSET(List1!T$11,tisk!A234,0))</f>
        <v>130</v>
      </c>
      <c r="J235" s="184">
        <f ca="1">IF(B235="","",OFFSET(List1!U$11,tisk!A234,0))</f>
        <v>170</v>
      </c>
      <c r="K235" s="184">
        <f ca="1">IF(B235="","",OFFSET(List1!V$11,tisk!A234,0))</f>
        <v>100</v>
      </c>
      <c r="L235" s="184">
        <f ca="1">IF(B235="","",OFFSET(List1!W$11,tisk!A234,0))</f>
        <v>400</v>
      </c>
      <c r="M235" s="183">
        <f ca="1">IF($B235="","",OFFSET(List1!X$11,tisk!$A234,0))</f>
        <v>500000</v>
      </c>
      <c r="N235" s="183">
        <f ca="1">IF($B235="","",OFFSET(List1!Y$11,tisk!$A234,0))</f>
        <v>0</v>
      </c>
      <c r="O235" s="183">
        <f ca="1">IF($B235="","",OFFSET(List1!Z$11,tisk!$A234,0))</f>
        <v>500000</v>
      </c>
      <c r="P235" s="183">
        <f ca="1">IF($B235="","",OFFSET(List1!AA$11,tisk!$A234,0))</f>
        <v>0</v>
      </c>
      <c r="Q235" s="183" t="str">
        <f ca="1">IF($B235="","",OFFSET(List1!AB$11,tisk!$A234,0))</f>
        <v>NEINV</v>
      </c>
      <c r="R235" s="183" t="str">
        <f ca="1">IF($B235="","",OFFSET(List1!AC$11,tisk!$A234,0))</f>
        <v>NE</v>
      </c>
    </row>
    <row r="236" spans="1:18" s="2" customFormat="1" ht="86.4" x14ac:dyDescent="0.3">
      <c r="A236" s="51"/>
      <c r="B236" s="184"/>
      <c r="C236" s="3" t="str">
        <f ca="1">IF(B235="","",CONCATENATE("Okres ",OFFSET(List1!G$11,tisk!A234,0),"
","Právní forma","
",OFFSET(List1!H$11,tisk!A234,0),"
","IČO ",OFFSET(List1!I$11,tisk!A234,0),"
 ","B.Ú. ",OFFSET(List1!J$11,tisk!A234,0)))</f>
        <v>Okres Přerov
Právní forma
Obec, městská část hlavního města Prahy
IČO 00636274
 B.Ú. 24426831/0100</v>
      </c>
      <c r="D236" s="5" t="str">
        <f ca="1">IF(B235="","",OFFSET(List1!M$11,tisk!A234,0))</f>
        <v>Cílem projektu je obnova infrastruktury obecního majetku - chodníku v obci Horní Újezd.</v>
      </c>
      <c r="E236" s="185"/>
      <c r="F236" s="47"/>
      <c r="G236" s="183"/>
      <c r="H236" s="186"/>
      <c r="I236" s="184"/>
      <c r="J236" s="184"/>
      <c r="K236" s="184"/>
      <c r="L236" s="184"/>
      <c r="M236" s="183"/>
      <c r="N236" s="183"/>
      <c r="O236" s="183"/>
      <c r="P236" s="183"/>
      <c r="Q236" s="183"/>
      <c r="R236" s="183"/>
    </row>
    <row r="237" spans="1:18" s="2" customFormat="1" ht="72" x14ac:dyDescent="0.3">
      <c r="A237" s="51">
        <f>ROW()/3-1</f>
        <v>78</v>
      </c>
      <c r="B237" s="184"/>
      <c r="C237" s="3"/>
      <c r="D237" s="5" t="str">
        <f ca="1">IF(B235="","",CONCATENATE("Dotace bude použita na:",OFFSET(List1!N$11,tisk!A234,0)))</f>
        <v>Dotace bude použita na:Dotace bude použita na nákup materiálu a stavební práce vyplývající z obnovy chodníků včetně všech uznatelných nákladů s obnovou souvisejících.</v>
      </c>
      <c r="E237" s="185"/>
      <c r="F237" s="48" t="str">
        <f ca="1">IF(B235="","",OFFSET(List1!Q$11,tisk!A234,0))</f>
        <v>12/2020</v>
      </c>
      <c r="G237" s="183"/>
      <c r="H237" s="186"/>
      <c r="I237" s="184"/>
      <c r="J237" s="184"/>
      <c r="K237" s="184"/>
      <c r="L237" s="184"/>
      <c r="M237" s="183"/>
      <c r="N237" s="183"/>
      <c r="O237" s="183"/>
      <c r="P237" s="183"/>
      <c r="Q237" s="183"/>
      <c r="R237" s="183"/>
    </row>
    <row r="238" spans="1:18" s="2" customFormat="1" ht="57.6" x14ac:dyDescent="0.3">
      <c r="A238" s="51"/>
      <c r="B238" s="184">
        <v>79</v>
      </c>
      <c r="C238" s="3" t="str">
        <f ca="1">IF(B238="","",CONCATENATE(OFFSET(List1!C$11,tisk!A237,0),"
",OFFSET(List1!D$11,tisk!A237,0),"
",OFFSET(List1!E$11,tisk!A237,0),"
",OFFSET(List1!F$11,tisk!A237,0)))</f>
        <v>Obec Jindřichov
Jindřichov 19
Jindřichov
75301</v>
      </c>
      <c r="D238" s="74" t="str">
        <f ca="1">IF(B238="","",OFFSET(List1!L$11,tisk!A237,0))</f>
        <v>Přístupový chodník a zpevněná plocha u hřbitova a obecního úřadu</v>
      </c>
      <c r="E238" s="185">
        <f ca="1">IF(B238="","",OFFSET(List1!O$11,tisk!A237,0))</f>
        <v>784248.14</v>
      </c>
      <c r="F238" s="48" t="str">
        <f ca="1">IF(B238="","",OFFSET(List1!P$11,tisk!A237,0))</f>
        <v>1/2020</v>
      </c>
      <c r="G238" s="183">
        <f ca="1">IF(B238="","",OFFSET(List1!R$11,tisk!A237,0))</f>
        <v>380000</v>
      </c>
      <c r="H238" s="186" t="str">
        <f ca="1">IF(B238="","",OFFSET(List1!S$11,tisk!A237,0))</f>
        <v>31.12.2020</v>
      </c>
      <c r="I238" s="184">
        <f ca="1">IF(B238="","",OFFSET(List1!T$11,tisk!A237,0))</f>
        <v>160</v>
      </c>
      <c r="J238" s="184">
        <f ca="1">IF(B238="","",OFFSET(List1!U$11,tisk!A237,0))</f>
        <v>140</v>
      </c>
      <c r="K238" s="184">
        <f ca="1">IF(B238="","",OFFSET(List1!V$11,tisk!A237,0))</f>
        <v>100</v>
      </c>
      <c r="L238" s="184">
        <f ca="1">IF(B238="","",OFFSET(List1!W$11,tisk!A237,0))</f>
        <v>400</v>
      </c>
      <c r="M238" s="183">
        <f ca="1">IF($B238="","",OFFSET(List1!X$11,tisk!$A237,0))</f>
        <v>380000</v>
      </c>
      <c r="N238" s="183">
        <f ca="1">IF($B238="","",OFFSET(List1!Y$11,tisk!$A237,0))</f>
        <v>0</v>
      </c>
      <c r="O238" s="183">
        <f ca="1">IF($B238="","",OFFSET(List1!Z$11,tisk!$A237,0))</f>
        <v>380000</v>
      </c>
      <c r="P238" s="183">
        <f ca="1">IF($B238="","",OFFSET(List1!AA$11,tisk!$A237,0))</f>
        <v>0</v>
      </c>
      <c r="Q238" s="183" t="str">
        <f ca="1">IF($B238="","",OFFSET(List1!AB$11,tisk!$A237,0))</f>
        <v>INV</v>
      </c>
      <c r="R238" s="183" t="str">
        <f ca="1">IF($B238="","",OFFSET(List1!AC$11,tisk!$A237,0))</f>
        <v>NE</v>
      </c>
    </row>
    <row r="239" spans="1:18" s="2" customFormat="1" ht="86.4" x14ac:dyDescent="0.3">
      <c r="A239" s="51"/>
      <c r="B239" s="184"/>
      <c r="C239" s="3" t="str">
        <f ca="1">IF(B238="","",CONCATENATE("Okres ",OFFSET(List1!G$11,tisk!A237,0),"
","Právní forma","
",OFFSET(List1!H$11,tisk!A237,0),"
","IČO ",OFFSET(List1!I$11,tisk!A237,0),"
 ","B.Ú. ",OFFSET(List1!J$11,tisk!A237,0)))</f>
        <v>Okres Přerov
Právní forma
Obec, městská část hlavního města Prahy
IČO 00301345
 B.Ú. 8629831/0100</v>
      </c>
      <c r="D239" s="5" t="str">
        <f ca="1">IF(B238="","",OFFSET(List1!M$11,tisk!A237,0))</f>
        <v>Účelem akce je zpevnění hlavní přístupové trasy ke hřbitovu a také jednoho z přístupů k obecnímu úřadu. Součástí bude rozšířená plocha, která již dnes slouží  k setkávání  občanů při různých příležitostech. Zpevněné plochy budou z betonové dlažby.</v>
      </c>
      <c r="E239" s="185"/>
      <c r="F239" s="47"/>
      <c r="G239" s="183"/>
      <c r="H239" s="186"/>
      <c r="I239" s="184"/>
      <c r="J239" s="184"/>
      <c r="K239" s="184"/>
      <c r="L239" s="184"/>
      <c r="M239" s="183"/>
      <c r="N239" s="183"/>
      <c r="O239" s="183"/>
      <c r="P239" s="183"/>
      <c r="Q239" s="183"/>
      <c r="R239" s="183"/>
    </row>
    <row r="240" spans="1:18" s="2" customFormat="1" ht="43.2" x14ac:dyDescent="0.3">
      <c r="A240" s="51">
        <f>ROW()/3-1</f>
        <v>79</v>
      </c>
      <c r="B240" s="184"/>
      <c r="C240" s="3"/>
      <c r="D240" s="5" t="str">
        <f ca="1">IF(B238="","",CONCATENATE("Dotace bude použita na:",OFFSET(List1!N$11,tisk!A237,0)))</f>
        <v>Dotace bude použita na:Náklady na zhotovení chodníků a schodů ke hřbitovu a obecnímu úřadu.</v>
      </c>
      <c r="E240" s="185"/>
      <c r="F240" s="48" t="str">
        <f ca="1">IF(B238="","",OFFSET(List1!Q$11,tisk!A237,0))</f>
        <v>12/2020</v>
      </c>
      <c r="G240" s="183"/>
      <c r="H240" s="186"/>
      <c r="I240" s="184"/>
      <c r="J240" s="184"/>
      <c r="K240" s="184"/>
      <c r="L240" s="184"/>
      <c r="M240" s="183"/>
      <c r="N240" s="183"/>
      <c r="O240" s="183"/>
      <c r="P240" s="183"/>
      <c r="Q240" s="183"/>
      <c r="R240" s="183"/>
    </row>
    <row r="241" spans="1:18" s="2" customFormat="1" ht="57.6" x14ac:dyDescent="0.3">
      <c r="A241" s="51"/>
      <c r="B241" s="184">
        <v>80</v>
      </c>
      <c r="C241" s="3" t="str">
        <f ca="1">IF(B241="","",CONCATENATE(OFFSET(List1!C$11,tisk!A240,0),"
",OFFSET(List1!D$11,tisk!A240,0),"
",OFFSET(List1!E$11,tisk!A240,0),"
",OFFSET(List1!F$11,tisk!A240,0)))</f>
        <v>Obec Polkovice
Polkovice 15
Polkovice
75144</v>
      </c>
      <c r="D241" s="74" t="str">
        <f ca="1">IF(B241="","",OFFSET(List1!L$11,tisk!A240,0))</f>
        <v>Dokončení opravy místní komunikace na pozemku p.č. 895 v k.ú. Polkovice.</v>
      </c>
      <c r="E241" s="185">
        <f ca="1">IF(B241="","",OFFSET(List1!O$11,tisk!A240,0))</f>
        <v>550000</v>
      </c>
      <c r="F241" s="48" t="str">
        <f ca="1">IF(B241="","",OFFSET(List1!P$11,tisk!A240,0))</f>
        <v>1/2020</v>
      </c>
      <c r="G241" s="183">
        <f ca="1">IF(B241="","",OFFSET(List1!R$11,tisk!A240,0))</f>
        <v>275000</v>
      </c>
      <c r="H241" s="186" t="str">
        <f ca="1">IF(B241="","",OFFSET(List1!S$11,tisk!A240,0))</f>
        <v>31.12.2020</v>
      </c>
      <c r="I241" s="184">
        <f ca="1">IF(B241="","",OFFSET(List1!T$11,tisk!A240,0))</f>
        <v>110</v>
      </c>
      <c r="J241" s="184">
        <f ca="1">IF(B241="","",OFFSET(List1!U$11,tisk!A240,0))</f>
        <v>190</v>
      </c>
      <c r="K241" s="184">
        <f ca="1">IF(B241="","",OFFSET(List1!V$11,tisk!A240,0))</f>
        <v>100</v>
      </c>
      <c r="L241" s="184">
        <f ca="1">IF(B241="","",OFFSET(List1!W$11,tisk!A240,0))</f>
        <v>400</v>
      </c>
      <c r="M241" s="183">
        <f ca="1">IF($B241="","",OFFSET(List1!X$11,tisk!$A240,0))</f>
        <v>275000</v>
      </c>
      <c r="N241" s="183">
        <f ca="1">IF($B241="","",OFFSET(List1!Y$11,tisk!$A240,0))</f>
        <v>0</v>
      </c>
      <c r="O241" s="183">
        <f ca="1">IF($B241="","",OFFSET(List1!Z$11,tisk!$A240,0))</f>
        <v>275000</v>
      </c>
      <c r="P241" s="183">
        <f ca="1">IF($B241="","",OFFSET(List1!AA$11,tisk!$A240,0))</f>
        <v>0</v>
      </c>
      <c r="Q241" s="183" t="str">
        <f ca="1">IF($B241="","",OFFSET(List1!AB$11,tisk!$A240,0))</f>
        <v>NEINV</v>
      </c>
      <c r="R241" s="183" t="str">
        <f ca="1">IF($B241="","",OFFSET(List1!AC$11,tisk!$A240,0))</f>
        <v>NE</v>
      </c>
    </row>
    <row r="242" spans="1:18" s="2" customFormat="1" ht="86.4" x14ac:dyDescent="0.3">
      <c r="A242" s="51"/>
      <c r="B242" s="184"/>
      <c r="C242" s="3" t="str">
        <f ca="1">IF(B241="","",CONCATENATE("Okres ",OFFSET(List1!G$11,tisk!A240,0),"
","Právní forma","
",OFFSET(List1!H$11,tisk!A240,0),"
","IČO ",OFFSET(List1!I$11,tisk!A240,0),"
 ","B.Ú. ",OFFSET(List1!J$11,tisk!A240,0)))</f>
        <v>Okres Přerov
Právní forma
Obec, městská část hlavního města Prahy
IČO 00301752
 B.Ú. 1883100359/0800</v>
      </c>
      <c r="D242" s="5" t="str">
        <f ca="1">IF(B241="","",OFFSET(List1!M$11,tisk!A240,0))</f>
        <v>Projekt řeší dokončení opravy místní komunikace na pozemku p.č. 895 v k.ú. Polkovice. Tato místní komunikace propojuje za obcí silnice II/367 a II/435 a slouží jako tzv. obchvat obce.</v>
      </c>
      <c r="E242" s="185"/>
      <c r="F242" s="47"/>
      <c r="G242" s="183"/>
      <c r="H242" s="186"/>
      <c r="I242" s="184"/>
      <c r="J242" s="184"/>
      <c r="K242" s="184"/>
      <c r="L242" s="184"/>
      <c r="M242" s="183"/>
      <c r="N242" s="183"/>
      <c r="O242" s="183"/>
      <c r="P242" s="183"/>
      <c r="Q242" s="183"/>
      <c r="R242" s="183"/>
    </row>
    <row r="243" spans="1:18" s="2" customFormat="1" ht="57.6" x14ac:dyDescent="0.3">
      <c r="A243" s="51">
        <f>ROW()/3-1</f>
        <v>80</v>
      </c>
      <c r="B243" s="184"/>
      <c r="C243" s="3"/>
      <c r="D243" s="5" t="str">
        <f ca="1">IF(B241="","",CONCATENATE("Dotace bude použita na:",OFFSET(List1!N$11,tisk!A240,0)))</f>
        <v>Dotace bude použita na:Z neinvestiční dotace bude hrazen nákup stavebního materiálu a budou hrazeny stavební práce při realizaci opravy místní komunikace.</v>
      </c>
      <c r="E243" s="185"/>
      <c r="F243" s="48" t="str">
        <f ca="1">IF(B241="","",OFFSET(List1!Q$11,tisk!A240,0))</f>
        <v>12/2020</v>
      </c>
      <c r="G243" s="183"/>
      <c r="H243" s="186"/>
      <c r="I243" s="184"/>
      <c r="J243" s="184"/>
      <c r="K243" s="184"/>
      <c r="L243" s="184"/>
      <c r="M243" s="183"/>
      <c r="N243" s="183"/>
      <c r="O243" s="183"/>
      <c r="P243" s="183"/>
      <c r="Q243" s="183"/>
      <c r="R243" s="183"/>
    </row>
    <row r="244" spans="1:18" s="2" customFormat="1" ht="57.6" x14ac:dyDescent="0.3">
      <c r="A244" s="51"/>
      <c r="B244" s="184">
        <v>81</v>
      </c>
      <c r="C244" s="3" t="str">
        <f ca="1">IF(B244="","",CONCATENATE(OFFSET(List1!C$11,tisk!A243,0),"
",OFFSET(List1!D$11,tisk!A243,0),"
",OFFSET(List1!E$11,tisk!A243,0),"
",OFFSET(List1!F$11,tisk!A243,0)))</f>
        <v>Obec Rájec
Rájec 98
Rájec
78901</v>
      </c>
      <c r="D244" s="74" t="str">
        <f ca="1">IF(B244="","",OFFSET(List1!L$11,tisk!A243,0))</f>
        <v>Rájec - oprava zázemí kulturního domu</v>
      </c>
      <c r="E244" s="185">
        <f ca="1">IF(B244="","",OFFSET(List1!O$11,tisk!A243,0))</f>
        <v>960000</v>
      </c>
      <c r="F244" s="48" t="str">
        <f ca="1">IF(B244="","",OFFSET(List1!P$11,tisk!A243,0))</f>
        <v>3/2020</v>
      </c>
      <c r="G244" s="183">
        <f ca="1">IF(B244="","",OFFSET(List1!R$11,tisk!A243,0))</f>
        <v>480000</v>
      </c>
      <c r="H244" s="186" t="str">
        <f ca="1">IF(B244="","",OFFSET(List1!S$11,tisk!A243,0))</f>
        <v>31.12.2020</v>
      </c>
      <c r="I244" s="184">
        <f ca="1">IF(B244="","",OFFSET(List1!T$11,tisk!A243,0))</f>
        <v>130</v>
      </c>
      <c r="J244" s="184">
        <f ca="1">IF(B244="","",OFFSET(List1!U$11,tisk!A243,0))</f>
        <v>170</v>
      </c>
      <c r="K244" s="184">
        <f ca="1">IF(B244="","",OFFSET(List1!V$11,tisk!A243,0))</f>
        <v>100</v>
      </c>
      <c r="L244" s="184">
        <f ca="1">IF(B244="","",OFFSET(List1!W$11,tisk!A243,0))</f>
        <v>400</v>
      </c>
      <c r="M244" s="183">
        <f ca="1">IF($B244="","",OFFSET(List1!X$11,tisk!$A243,0))</f>
        <v>480000</v>
      </c>
      <c r="N244" s="183">
        <f ca="1">IF($B244="","",OFFSET(List1!Y$11,tisk!$A243,0))</f>
        <v>0</v>
      </c>
      <c r="O244" s="183">
        <f ca="1">IF($B244="","",OFFSET(List1!Z$11,tisk!$A243,0))</f>
        <v>480000</v>
      </c>
      <c r="P244" s="183">
        <f ca="1">IF($B244="","",OFFSET(List1!AA$11,tisk!$A243,0))</f>
        <v>0</v>
      </c>
      <c r="Q244" s="183" t="str">
        <f ca="1">IF($B244="","",OFFSET(List1!AB$11,tisk!$A243,0))</f>
        <v>NEINV</v>
      </c>
      <c r="R244" s="183" t="str">
        <f ca="1">IF($B244="","",OFFSET(List1!AC$11,tisk!$A243,0))</f>
        <v>NE</v>
      </c>
    </row>
    <row r="245" spans="1:18" s="2" customFormat="1" ht="86.4" x14ac:dyDescent="0.3">
      <c r="A245" s="51"/>
      <c r="B245" s="184"/>
      <c r="C245" s="3" t="str">
        <f ca="1">IF(B244="","",CONCATENATE("Okres ",OFFSET(List1!G$11,tisk!A243,0),"
","Právní forma","
",OFFSET(List1!H$11,tisk!A243,0),"
","IČO ",OFFSET(List1!I$11,tisk!A243,0),"
 ","B.Ú. ",OFFSET(List1!J$11,tisk!A243,0)))</f>
        <v>Okres Šumperk
Právní forma
Obec, městská část hlavního města Prahy
IČO 00303267
 B.Ú. 1905645369/0800</v>
      </c>
      <c r="D245" s="5" t="str">
        <f ca="1">IF(B244="","",OFFSET(List1!M$11,tisk!A243,0))</f>
        <v>Oprava zázemí pro chod kulturního domu Rájec spočívá v celkové rekonstrukci sociálního zařízení a kuchyňky pro přípravu nápojů a pokrmů (obklady, odpady, voda, topení, sanitární technika), výměna stropních světel.</v>
      </c>
      <c r="E245" s="185"/>
      <c r="F245" s="47"/>
      <c r="G245" s="183"/>
      <c r="H245" s="186"/>
      <c r="I245" s="184"/>
      <c r="J245" s="184"/>
      <c r="K245" s="184"/>
      <c r="L245" s="184"/>
      <c r="M245" s="183"/>
      <c r="N245" s="183"/>
      <c r="O245" s="183"/>
      <c r="P245" s="183"/>
      <c r="Q245" s="183"/>
      <c r="R245" s="183"/>
    </row>
    <row r="246" spans="1:18" s="2" customFormat="1" ht="72" x14ac:dyDescent="0.3">
      <c r="A246" s="51">
        <f>ROW()/3-1</f>
        <v>81</v>
      </c>
      <c r="B246" s="184"/>
      <c r="C246" s="3"/>
      <c r="D246" s="5" t="str">
        <f ca="1">IF(B244="","",CONCATENATE("Dotace bude použita na:",OFFSET(List1!N$11,tisk!A243,0)))</f>
        <v>Dotace bude použita na:Oprava zázemí sociálního zařízení a kuchyňky pro přípravu nápojů a pokrmů (obklady, odpady, voda, topení, sanitární technika), výměna stropních světel.</v>
      </c>
      <c r="E246" s="185"/>
      <c r="F246" s="48" t="str">
        <f ca="1">IF(B244="","",OFFSET(List1!Q$11,tisk!A243,0))</f>
        <v>12/2020</v>
      </c>
      <c r="G246" s="183"/>
      <c r="H246" s="186"/>
      <c r="I246" s="184"/>
      <c r="J246" s="184"/>
      <c r="K246" s="184"/>
      <c r="L246" s="184"/>
      <c r="M246" s="183"/>
      <c r="N246" s="183"/>
      <c r="O246" s="183"/>
      <c r="P246" s="183"/>
      <c r="Q246" s="183"/>
      <c r="R246" s="183"/>
    </row>
    <row r="247" spans="1:18" s="2" customFormat="1" ht="57.6" x14ac:dyDescent="0.3">
      <c r="A247" s="51"/>
      <c r="B247" s="184">
        <v>82</v>
      </c>
      <c r="C247" s="3" t="str">
        <f ca="1">IF(B247="","",CONCATENATE(OFFSET(List1!C$11,tisk!A246,0),"
",OFFSET(List1!D$11,tisk!A246,0),"
",OFFSET(List1!E$11,tisk!A246,0),"
",OFFSET(List1!F$11,tisk!A246,0)))</f>
        <v>Obec Želeč
Želeč 62
Želeč
79807</v>
      </c>
      <c r="D247" s="74" t="str">
        <f ca="1">IF(B247="","",OFFSET(List1!L$11,tisk!A246,0))</f>
        <v>Oprava obecního majetku - výměna oken a dveří, snížení energetické náročnosti budov.</v>
      </c>
      <c r="E247" s="185">
        <f ca="1">IF(B247="","",OFFSET(List1!O$11,tisk!A246,0))</f>
        <v>150000</v>
      </c>
      <c r="F247" s="48" t="str">
        <f ca="1">IF(B247="","",OFFSET(List1!P$11,tisk!A246,0))</f>
        <v>1/2020</v>
      </c>
      <c r="G247" s="183">
        <f ca="1">IF(B247="","",OFFSET(List1!R$11,tisk!A246,0))</f>
        <v>75000</v>
      </c>
      <c r="H247" s="186" t="str">
        <f ca="1">IF(B247="","",OFFSET(List1!S$11,tisk!A246,0))</f>
        <v>31.12.2020</v>
      </c>
      <c r="I247" s="184">
        <f ca="1">IF(B247="","",OFFSET(List1!T$11,tisk!A246,0))</f>
        <v>130</v>
      </c>
      <c r="J247" s="184">
        <f ca="1">IF(B247="","",OFFSET(List1!U$11,tisk!A246,0))</f>
        <v>120</v>
      </c>
      <c r="K247" s="184">
        <f ca="1">IF(B247="","",OFFSET(List1!V$11,tisk!A246,0))</f>
        <v>150</v>
      </c>
      <c r="L247" s="184">
        <f ca="1">IF(B247="","",OFFSET(List1!W$11,tisk!A246,0))</f>
        <v>400</v>
      </c>
      <c r="M247" s="183">
        <f ca="1">IF($B247="","",OFFSET(List1!X$11,tisk!$A246,0))</f>
        <v>75000</v>
      </c>
      <c r="N247" s="183">
        <f ca="1">IF($B247="","",OFFSET(List1!Y$11,tisk!$A246,0))</f>
        <v>0</v>
      </c>
      <c r="O247" s="183">
        <f ca="1">IF($B247="","",OFFSET(List1!Z$11,tisk!$A246,0))</f>
        <v>75000</v>
      </c>
      <c r="P247" s="183">
        <f ca="1">IF($B247="","",OFFSET(List1!AA$11,tisk!$A246,0))</f>
        <v>0</v>
      </c>
      <c r="Q247" s="183" t="str">
        <f ca="1">IF($B247="","",OFFSET(List1!AB$11,tisk!$A246,0))</f>
        <v>NEINV</v>
      </c>
      <c r="R247" s="183" t="str">
        <f ca="1">IF($B247="","",OFFSET(List1!AC$11,tisk!$A246,0))</f>
        <v>NE</v>
      </c>
    </row>
    <row r="248" spans="1:18" s="2" customFormat="1" ht="86.4" x14ac:dyDescent="0.3">
      <c r="A248" s="51"/>
      <c r="B248" s="184"/>
      <c r="C248" s="3" t="str">
        <f ca="1">IF(B247="","",CONCATENATE("Okres ",OFFSET(List1!G$11,tisk!A246,0),"
","Právní forma","
",OFFSET(List1!H$11,tisk!A246,0),"
","IČO ",OFFSET(List1!I$11,tisk!A246,0),"
 ","B.Ú. ",OFFSET(List1!J$11,tisk!A246,0)))</f>
        <v>Okres Prostějov
Právní forma
Obec, městská část hlavního města Prahy
IČO 00288993
 B.Ú. 7427701/0100</v>
      </c>
      <c r="D248" s="5" t="str">
        <f ca="1">IF(B247="","",OFFSET(List1!M$11,tisk!A246,0))</f>
        <v>Výměna vchodových dveří na budově obecního úřadu a výměna kastlových oken na budově zahrádkářů, která je také v majetku obce, snížení energetické náročnosti budov.</v>
      </c>
      <c r="E248" s="185"/>
      <c r="F248" s="47"/>
      <c r="G248" s="183"/>
      <c r="H248" s="186"/>
      <c r="I248" s="184"/>
      <c r="J248" s="184"/>
      <c r="K248" s="184"/>
      <c r="L248" s="184"/>
      <c r="M248" s="183"/>
      <c r="N248" s="183"/>
      <c r="O248" s="183"/>
      <c r="P248" s="183"/>
      <c r="Q248" s="183"/>
      <c r="R248" s="183"/>
    </row>
    <row r="249" spans="1:18" s="2" customFormat="1" ht="72" x14ac:dyDescent="0.3">
      <c r="A249" s="51">
        <f>ROW()/3-1</f>
        <v>82</v>
      </c>
      <c r="B249" s="184"/>
      <c r="C249" s="3"/>
      <c r="D249" s="5" t="str">
        <f ca="1">IF(B247="","",CONCATENATE("Dotace bude použita na:",OFFSET(List1!N$11,tisk!A246,0)))</f>
        <v>Dotace bude použita na:5 ks plastových oken s parapety, 1 ks hliníkových dveří s příslušenstvím a zabezpečovacím systémem, vše s demontáží, montáží a  zednickým zapravením.</v>
      </c>
      <c r="E249" s="185"/>
      <c r="F249" s="48" t="str">
        <f ca="1">IF(B247="","",OFFSET(List1!Q$11,tisk!A246,0))</f>
        <v>12/2020</v>
      </c>
      <c r="G249" s="183"/>
      <c r="H249" s="186"/>
      <c r="I249" s="184"/>
      <c r="J249" s="184"/>
      <c r="K249" s="184"/>
      <c r="L249" s="184"/>
      <c r="M249" s="183"/>
      <c r="N249" s="183"/>
      <c r="O249" s="183"/>
      <c r="P249" s="183"/>
      <c r="Q249" s="183"/>
      <c r="R249" s="183"/>
    </row>
    <row r="250" spans="1:18" s="2" customFormat="1" ht="57.6" x14ac:dyDescent="0.3">
      <c r="A250" s="51"/>
      <c r="B250" s="184">
        <v>83</v>
      </c>
      <c r="C250" s="3" t="str">
        <f ca="1">IF(B250="","",CONCATENATE(OFFSET(List1!C$11,tisk!A249,0),"
",OFFSET(List1!D$11,tisk!A249,0),"
",OFFSET(List1!E$11,tisk!A249,0),"
",OFFSET(List1!F$11,tisk!A249,0)))</f>
        <v>Obec Huzová
Huzová 131
Huzová
79351</v>
      </c>
      <c r="D250" s="74" t="str">
        <f ca="1">IF(B250="","",OFFSET(List1!L$11,tisk!A249,0))</f>
        <v>Rekonstrukce chodníku v obci Huzová</v>
      </c>
      <c r="E250" s="185">
        <f ca="1">IF(B250="","",OFFSET(List1!O$11,tisk!A249,0))</f>
        <v>602441.67000000004</v>
      </c>
      <c r="F250" s="48" t="str">
        <f ca="1">IF(B250="","",OFFSET(List1!P$11,tisk!A249,0))</f>
        <v>4/2020</v>
      </c>
      <c r="G250" s="183">
        <f ca="1">IF(B250="","",OFFSET(List1!R$11,tisk!A249,0))</f>
        <v>300000</v>
      </c>
      <c r="H250" s="186" t="str">
        <f ca="1">IF(B250="","",OFFSET(List1!S$11,tisk!A249,0))</f>
        <v>31.12.2020</v>
      </c>
      <c r="I250" s="184">
        <f ca="1">IF(B250="","",OFFSET(List1!T$11,tisk!A249,0))</f>
        <v>180</v>
      </c>
      <c r="J250" s="184">
        <f ca="1">IF(B250="","",OFFSET(List1!U$11,tisk!A249,0))</f>
        <v>120</v>
      </c>
      <c r="K250" s="184">
        <f ca="1">IF(B250="","",OFFSET(List1!V$11,tisk!A249,0))</f>
        <v>100</v>
      </c>
      <c r="L250" s="184">
        <f ca="1">IF(B250="","",OFFSET(List1!W$11,tisk!A249,0))</f>
        <v>400</v>
      </c>
      <c r="M250" s="183">
        <f ca="1">IF($B250="","",OFFSET(List1!X$11,tisk!$A249,0))</f>
        <v>300000</v>
      </c>
      <c r="N250" s="183">
        <f ca="1">IF($B250="","",OFFSET(List1!Y$11,tisk!$A249,0))</f>
        <v>0</v>
      </c>
      <c r="O250" s="183">
        <f ca="1">IF($B250="","",OFFSET(List1!Z$11,tisk!$A249,0))</f>
        <v>300000</v>
      </c>
      <c r="P250" s="183">
        <f ca="1">IF($B250="","",OFFSET(List1!AA$11,tisk!$A249,0))</f>
        <v>0</v>
      </c>
      <c r="Q250" s="183" t="str">
        <f ca="1">IF($B250="","",OFFSET(List1!AB$11,tisk!$A249,0))</f>
        <v>INV</v>
      </c>
      <c r="R250" s="183" t="str">
        <f ca="1">IF($B250="","",OFFSET(List1!AC$11,tisk!$A249,0))</f>
        <v>NE</v>
      </c>
    </row>
    <row r="251" spans="1:18" s="2" customFormat="1" ht="86.4" x14ac:dyDescent="0.3">
      <c r="A251" s="51"/>
      <c r="B251" s="184"/>
      <c r="C251" s="3" t="str">
        <f ca="1">IF(B250="","",CONCATENATE("Okres ",OFFSET(List1!G$11,tisk!A249,0),"
","Právní forma","
",OFFSET(List1!H$11,tisk!A249,0),"
","IČO ",OFFSET(List1!I$11,tisk!A249,0),"
 ","B.Ú. ",OFFSET(List1!J$11,tisk!A249,0)))</f>
        <v>Okres Olomouc
Právní forma
Obec, městská část hlavního města Prahy
IČO 00296040
 B.Ú. 5027771/0100</v>
      </c>
      <c r="D251" s="5" t="str">
        <f ca="1">IF(B250="","",OFFSET(List1!M$11,tisk!A249,0))</f>
        <v>Cílem projektu je rekonstrukce komunikace pro pěší podél budov č.p. 319, 320, 329, 321 a 322 v obci Huzová za účelem realizace investičního projektu, který je v majetku obce.</v>
      </c>
      <c r="E251" s="185"/>
      <c r="F251" s="47"/>
      <c r="G251" s="183"/>
      <c r="H251" s="186"/>
      <c r="I251" s="184"/>
      <c r="J251" s="184"/>
      <c r="K251" s="184"/>
      <c r="L251" s="184"/>
      <c r="M251" s="183"/>
      <c r="N251" s="183"/>
      <c r="O251" s="183"/>
      <c r="P251" s="183"/>
      <c r="Q251" s="183"/>
      <c r="R251" s="183"/>
    </row>
    <row r="252" spans="1:18" s="2" customFormat="1" ht="100.8" x14ac:dyDescent="0.3">
      <c r="A252" s="51">
        <f>ROW()/3-1</f>
        <v>83</v>
      </c>
      <c r="B252" s="184"/>
      <c r="C252" s="3"/>
      <c r="D252" s="5" t="str">
        <f ca="1">IF(B250="","",CONCATENATE("Dotace bude použita na:",OFFSET(List1!N$11,tisk!A249,0)))</f>
        <v>Dotace bude použita na:Zemní práce, rozebrání původních vrstev včetně odvozu, výměna konstrukčních vrstev, výměna betonové dlažby za zámkovou, související práce spojené se stavbou tj. zřízení, provoz a odstranění staveniště, vytyčení sítí, dokumentace skutečného stavu.</v>
      </c>
      <c r="E252" s="185"/>
      <c r="F252" s="48" t="str">
        <f ca="1">IF(B250="","",OFFSET(List1!Q$11,tisk!A249,0))</f>
        <v>11/2020</v>
      </c>
      <c r="G252" s="183"/>
      <c r="H252" s="186"/>
      <c r="I252" s="184"/>
      <c r="J252" s="184"/>
      <c r="K252" s="184"/>
      <c r="L252" s="184"/>
      <c r="M252" s="183"/>
      <c r="N252" s="183"/>
      <c r="O252" s="183"/>
      <c r="P252" s="183"/>
      <c r="Q252" s="183"/>
      <c r="R252" s="183"/>
    </row>
    <row r="253" spans="1:18" s="2" customFormat="1" ht="57.6" x14ac:dyDescent="0.3">
      <c r="A253" s="51"/>
      <c r="B253" s="184">
        <v>84</v>
      </c>
      <c r="C253" s="3" t="str">
        <f ca="1">IF(B253="","",CONCATENATE(OFFSET(List1!C$11,tisk!A252,0),"
",OFFSET(List1!D$11,tisk!A252,0),"
",OFFSET(List1!E$11,tisk!A252,0),"
",OFFSET(List1!F$11,tisk!A252,0)))</f>
        <v>Obec Daskabát
Daskabát 35
Daskabát
77900</v>
      </c>
      <c r="D253" s="74" t="str">
        <f ca="1">IF(B253="","",OFFSET(List1!L$11,tisk!A252,0))</f>
        <v>Rekonstrukce tělocvičny ZŠ Daskabát</v>
      </c>
      <c r="E253" s="185">
        <f ca="1">IF(B253="","",OFFSET(List1!O$11,tisk!A252,0))</f>
        <v>500000</v>
      </c>
      <c r="F253" s="48" t="str">
        <f ca="1">IF(B253="","",OFFSET(List1!P$11,tisk!A252,0))</f>
        <v>6/2020</v>
      </c>
      <c r="G253" s="183">
        <f ca="1">IF(B253="","",OFFSET(List1!R$11,tisk!A252,0))</f>
        <v>250000</v>
      </c>
      <c r="H253" s="186" t="str">
        <f ca="1">IF(B253="","",OFFSET(List1!S$11,tisk!A252,0))</f>
        <v>31.12.2020</v>
      </c>
      <c r="I253" s="184">
        <f ca="1">IF(B253="","",OFFSET(List1!T$11,tisk!A252,0))</f>
        <v>140</v>
      </c>
      <c r="J253" s="184">
        <f ca="1">IF(B253="","",OFFSET(List1!U$11,tisk!A252,0))</f>
        <v>160</v>
      </c>
      <c r="K253" s="184">
        <f ca="1">IF(B253="","",OFFSET(List1!V$11,tisk!A252,0))</f>
        <v>100</v>
      </c>
      <c r="L253" s="184">
        <f ca="1">IF(B253="","",OFFSET(List1!W$11,tisk!A252,0))</f>
        <v>400</v>
      </c>
      <c r="M253" s="183">
        <f ca="1">IF($B253="","",OFFSET(List1!X$11,tisk!$A252,0))</f>
        <v>250000</v>
      </c>
      <c r="N253" s="183">
        <f ca="1">IF($B253="","",OFFSET(List1!Y$11,tisk!$A252,0))</f>
        <v>0</v>
      </c>
      <c r="O253" s="183">
        <f ca="1">IF($B253="","",OFFSET(List1!Z$11,tisk!$A252,0))</f>
        <v>250000</v>
      </c>
      <c r="P253" s="183">
        <f ca="1">IF($B253="","",OFFSET(List1!AA$11,tisk!$A252,0))</f>
        <v>0</v>
      </c>
      <c r="Q253" s="183" t="str">
        <f ca="1">IF($B253="","",OFFSET(List1!AB$11,tisk!$A252,0))</f>
        <v>INV/NEINV</v>
      </c>
      <c r="R253" s="183" t="str">
        <f ca="1">IF($B253="","",OFFSET(List1!AC$11,tisk!$A252,0))</f>
        <v>NE</v>
      </c>
    </row>
    <row r="254" spans="1:18" s="2" customFormat="1" ht="86.4" x14ac:dyDescent="0.3">
      <c r="A254" s="51"/>
      <c r="B254" s="184"/>
      <c r="C254" s="3" t="str">
        <f ca="1">IF(B253="","",CONCATENATE("Okres ",OFFSET(List1!G$11,tisk!A252,0),"
","Právní forma","
",OFFSET(List1!H$11,tisk!A252,0),"
","IČO ",OFFSET(List1!I$11,tisk!A252,0),"
 ","B.Ú. ",OFFSET(List1!J$11,tisk!A252,0)))</f>
        <v>Okres Olomouc
Právní forma
Obec, městská část hlavního města Prahy
IČO 00635359
 B.Ú. 1810476339/0800</v>
      </c>
      <c r="D254" s="5" t="str">
        <f ca="1">IF(B253="","",OFFSET(List1!M$11,tisk!A252,0))</f>
        <v>Rekonstrukce tělocvičny základní školy v obci Daskabát.</v>
      </c>
      <c r="E254" s="185"/>
      <c r="F254" s="47"/>
      <c r="G254" s="183"/>
      <c r="H254" s="186"/>
      <c r="I254" s="184"/>
      <c r="J254" s="184"/>
      <c r="K254" s="184"/>
      <c r="L254" s="184"/>
      <c r="M254" s="183"/>
      <c r="N254" s="183"/>
      <c r="O254" s="183"/>
      <c r="P254" s="183"/>
      <c r="Q254" s="183"/>
      <c r="R254" s="183"/>
    </row>
    <row r="255" spans="1:18" s="2" customFormat="1" ht="57.6" x14ac:dyDescent="0.3">
      <c r="A255" s="51">
        <f>ROW()/3-1</f>
        <v>84</v>
      </c>
      <c r="B255" s="184"/>
      <c r="C255" s="3"/>
      <c r="D255" s="5" t="str">
        <f ca="1">IF(B253="","",CONCATENATE("Dotace bude použita na:",OFFSET(List1!N$11,tisk!A252,0)))</f>
        <v>Dotace bude použita na:Výměna podlahové krytiny včetně řešení hydroizolace a podloží. Výměna dřevěného obložení včetně opravy zdiva.</v>
      </c>
      <c r="E255" s="185"/>
      <c r="F255" s="48" t="str">
        <f ca="1">IF(B253="","",OFFSET(List1!Q$11,tisk!A252,0))</f>
        <v>10/2020</v>
      </c>
      <c r="G255" s="183"/>
      <c r="H255" s="186"/>
      <c r="I255" s="184"/>
      <c r="J255" s="184"/>
      <c r="K255" s="184"/>
      <c r="L255" s="184"/>
      <c r="M255" s="183"/>
      <c r="N255" s="183"/>
      <c r="O255" s="183"/>
      <c r="P255" s="183"/>
      <c r="Q255" s="183"/>
      <c r="R255" s="183"/>
    </row>
    <row r="256" spans="1:18" s="2" customFormat="1" ht="57.6" x14ac:dyDescent="0.3">
      <c r="A256" s="51"/>
      <c r="B256" s="184">
        <v>85</v>
      </c>
      <c r="C256" s="3" t="str">
        <f ca="1">IF(B256="","",CONCATENATE(OFFSET(List1!C$11,tisk!A255,0),"
",OFFSET(List1!D$11,tisk!A255,0),"
",OFFSET(List1!E$11,tisk!A255,0),"
",OFFSET(List1!F$11,tisk!A255,0)))</f>
        <v>Obec Stará Ves
Stará Ves 75
Stará Ves
75002</v>
      </c>
      <c r="D256" s="74" t="str">
        <f ca="1">IF(B256="","",OFFSET(List1!L$11,tisk!A255,0))</f>
        <v>Rekonstrukce veřejného osvětlení v obci Stará Ves</v>
      </c>
      <c r="E256" s="185">
        <f ca="1">IF(B256="","",OFFSET(List1!O$11,tisk!A255,0))</f>
        <v>1800000</v>
      </c>
      <c r="F256" s="48" t="str">
        <f ca="1">IF(B256="","",OFFSET(List1!P$11,tisk!A255,0))</f>
        <v>1/2020</v>
      </c>
      <c r="G256" s="183">
        <f ca="1">IF(B256="","",OFFSET(List1!R$11,tisk!A255,0))</f>
        <v>500000</v>
      </c>
      <c r="H256" s="186" t="str">
        <f ca="1">IF(B256="","",OFFSET(List1!S$11,tisk!A255,0))</f>
        <v>31.12.2020</v>
      </c>
      <c r="I256" s="184">
        <f ca="1">IF(B256="","",OFFSET(List1!T$11,tisk!A255,0))</f>
        <v>110</v>
      </c>
      <c r="J256" s="184">
        <f ca="1">IF(B256="","",OFFSET(List1!U$11,tisk!A255,0))</f>
        <v>190</v>
      </c>
      <c r="K256" s="184">
        <f ca="1">IF(B256="","",OFFSET(List1!V$11,tisk!A255,0))</f>
        <v>100</v>
      </c>
      <c r="L256" s="184">
        <f ca="1">IF(B256="","",OFFSET(List1!W$11,tisk!A255,0))</f>
        <v>400</v>
      </c>
      <c r="M256" s="183">
        <f ca="1">IF($B256="","",OFFSET(List1!X$11,tisk!$A255,0))</f>
        <v>500000</v>
      </c>
      <c r="N256" s="183">
        <f ca="1">IF($B256="","",OFFSET(List1!Y$11,tisk!$A255,0))</f>
        <v>0</v>
      </c>
      <c r="O256" s="183">
        <f ca="1">IF($B256="","",OFFSET(List1!Z$11,tisk!$A255,0))</f>
        <v>500000</v>
      </c>
      <c r="P256" s="183">
        <f ca="1">IF($B256="","",OFFSET(List1!AA$11,tisk!$A255,0))</f>
        <v>0</v>
      </c>
      <c r="Q256" s="183" t="str">
        <f ca="1">IF($B256="","",OFFSET(List1!AB$11,tisk!$A255,0))</f>
        <v>INV</v>
      </c>
      <c r="R256" s="183" t="str">
        <f ca="1">IF($B256="","",OFFSET(List1!AC$11,tisk!$A255,0))</f>
        <v>NE</v>
      </c>
    </row>
    <row r="257" spans="1:18" s="2" customFormat="1" ht="86.4" x14ac:dyDescent="0.3">
      <c r="A257" s="51"/>
      <c r="B257" s="184"/>
      <c r="C257" s="3" t="str">
        <f ca="1">IF(B256="","",CONCATENATE("Okres ",OFFSET(List1!G$11,tisk!A255,0),"
","Právní forma","
",OFFSET(List1!H$11,tisk!A255,0),"
","IČO ",OFFSET(List1!I$11,tisk!A255,0),"
 ","B.Ú. ",OFFSET(List1!J$11,tisk!A255,0)))</f>
        <v>Okres Přerov
Právní forma
Obec, městská část hlavního města Prahy
IČO 00636584
 B.Ú. 22025831/0100</v>
      </c>
      <c r="D257" s="5" t="str">
        <f ca="1">IF(B256="","",OFFSET(List1!M$11,tisk!A255,0))</f>
        <v>Rekonstrukce veřejného osvětlení v obci Stará Ves řešící výměnu stávajících svítidel veřejného osvětlení včetně výložníků, doplnění svítidel, výměnu rozvaděče s prvky regulace, výměnu ocelových stožárů a  výměnu části kabelového vedení.</v>
      </c>
      <c r="E257" s="185"/>
      <c r="F257" s="47"/>
      <c r="G257" s="183"/>
      <c r="H257" s="186"/>
      <c r="I257" s="184"/>
      <c r="J257" s="184"/>
      <c r="K257" s="184"/>
      <c r="L257" s="184"/>
      <c r="M257" s="183"/>
      <c r="N257" s="183"/>
      <c r="O257" s="183"/>
      <c r="P257" s="183"/>
      <c r="Q257" s="183"/>
      <c r="R257" s="183"/>
    </row>
    <row r="258" spans="1:18" s="2" customFormat="1" ht="100.8" x14ac:dyDescent="0.3">
      <c r="A258" s="51">
        <f>ROW()/3-1</f>
        <v>85</v>
      </c>
      <c r="B258" s="184"/>
      <c r="C258" s="3"/>
      <c r="D258" s="5" t="str">
        <f ca="1">IF(B256="","",CONCATENATE("Dotace bude použita na:",OFFSET(List1!N$11,tisk!A255,0)))</f>
        <v>Dotace bude použita na:Rekonstrukce veřejného osvětlení v obci Stará Ves spočívající ve výměně stávajících svítidel včetně výložníků, doplnění svítidel, výměně rozvaděče s prvky regulace, ocelových stožárů a části kabelového vedení, včetně souvisejících prací.</v>
      </c>
      <c r="E258" s="185"/>
      <c r="F258" s="48" t="str">
        <f ca="1">IF(B256="","",OFFSET(List1!Q$11,tisk!A255,0))</f>
        <v>12/2020</v>
      </c>
      <c r="G258" s="183"/>
      <c r="H258" s="186"/>
      <c r="I258" s="184"/>
      <c r="J258" s="184"/>
      <c r="K258" s="184"/>
      <c r="L258" s="184"/>
      <c r="M258" s="183"/>
      <c r="N258" s="183"/>
      <c r="O258" s="183"/>
      <c r="P258" s="183"/>
      <c r="Q258" s="183"/>
      <c r="R258" s="183"/>
    </row>
    <row r="259" spans="1:18" s="2" customFormat="1" ht="57.6" x14ac:dyDescent="0.3">
      <c r="A259" s="51"/>
      <c r="B259" s="184">
        <v>86</v>
      </c>
      <c r="C259" s="3" t="str">
        <f ca="1">IF(B259="","",CONCATENATE(OFFSET(List1!C$11,tisk!A258,0),"
",OFFSET(List1!D$11,tisk!A258,0),"
",OFFSET(List1!E$11,tisk!A258,0),"
",OFFSET(List1!F$11,tisk!A258,0)))</f>
        <v>Obec Vrchoslavice
Vrchoslavice 100
Vrchoslavice
79827</v>
      </c>
      <c r="D259" s="74" t="str">
        <f ca="1">IF(B259="","",OFFSET(List1!L$11,tisk!A258,0))</f>
        <v>Komplexní rekonstrukce ulice na Žabáku - I. etapa</v>
      </c>
      <c r="E259" s="185">
        <f ca="1">IF(B259="","",OFFSET(List1!O$11,tisk!A258,0))</f>
        <v>1822026</v>
      </c>
      <c r="F259" s="48" t="str">
        <f ca="1">IF(B259="","",OFFSET(List1!P$11,tisk!A258,0))</f>
        <v>1/2020</v>
      </c>
      <c r="G259" s="183">
        <f ca="1">IF(B259="","",OFFSET(List1!R$11,tisk!A258,0))</f>
        <v>500000</v>
      </c>
      <c r="H259" s="186" t="str">
        <f ca="1">IF(B259="","",OFFSET(List1!S$11,tisk!A258,0))</f>
        <v>31.12.2020</v>
      </c>
      <c r="I259" s="184">
        <f ca="1">IF(B259="","",OFFSET(List1!T$11,tisk!A258,0))</f>
        <v>110</v>
      </c>
      <c r="J259" s="184">
        <f ca="1">IF(B259="","",OFFSET(List1!U$11,tisk!A258,0))</f>
        <v>190</v>
      </c>
      <c r="K259" s="184">
        <f ca="1">IF(B259="","",OFFSET(List1!V$11,tisk!A258,0))</f>
        <v>100</v>
      </c>
      <c r="L259" s="184">
        <f ca="1">IF(B259="","",OFFSET(List1!W$11,tisk!A258,0))</f>
        <v>400</v>
      </c>
      <c r="M259" s="183">
        <f ca="1">IF($B259="","",OFFSET(List1!X$11,tisk!$A258,0))</f>
        <v>500000</v>
      </c>
      <c r="N259" s="183">
        <f ca="1">IF($B259="","",OFFSET(List1!Y$11,tisk!$A258,0))</f>
        <v>0</v>
      </c>
      <c r="O259" s="183">
        <f ca="1">IF($B259="","",OFFSET(List1!Z$11,tisk!$A258,0))</f>
        <v>500000</v>
      </c>
      <c r="P259" s="183">
        <f ca="1">IF($B259="","",OFFSET(List1!AA$11,tisk!$A258,0))</f>
        <v>0</v>
      </c>
      <c r="Q259" s="183" t="str">
        <f ca="1">IF($B259="","",OFFSET(List1!AB$11,tisk!$A258,0))</f>
        <v>INV</v>
      </c>
      <c r="R259" s="183" t="str">
        <f ca="1">IF($B259="","",OFFSET(List1!AC$11,tisk!$A258,0))</f>
        <v>NE</v>
      </c>
    </row>
    <row r="260" spans="1:18" s="2" customFormat="1" ht="86.4" x14ac:dyDescent="0.3">
      <c r="A260" s="51"/>
      <c r="B260" s="184"/>
      <c r="C260" s="3" t="str">
        <f ca="1">IF(B259="","",CONCATENATE("Okres ",OFFSET(List1!G$11,tisk!A258,0),"
","Právní forma","
",OFFSET(List1!H$11,tisk!A258,0),"
","IČO ",OFFSET(List1!I$11,tisk!A258,0),"
 ","B.Ú. ",OFFSET(List1!J$11,tisk!A258,0)))</f>
        <v>Okres Prostějov
Právní forma
Obec, městská část hlavního města Prahy
IČO 00288942
 B.Ú. 3020701/0100</v>
      </c>
      <c r="D260" s="5" t="str">
        <f ca="1">IF(B259="","",OFFSET(List1!M$11,tisk!A258,0))</f>
        <v>Jde o komplexní rekonstrukci místní komunikace, veřejného osvětlení, parkovacích stání a prostor okolo čerpací šachty obecní splaškové kanalizace. Cesta má v "Pasportu komunikací obce Vrchoslavice" z roku 2016 označení MK 9C.</v>
      </c>
      <c r="E260" s="185"/>
      <c r="F260" s="47"/>
      <c r="G260" s="183"/>
      <c r="H260" s="186"/>
      <c r="I260" s="184"/>
      <c r="J260" s="184"/>
      <c r="K260" s="184"/>
      <c r="L260" s="184"/>
      <c r="M260" s="183"/>
      <c r="N260" s="183"/>
      <c r="O260" s="183"/>
      <c r="P260" s="183"/>
      <c r="Q260" s="183"/>
      <c r="R260" s="183"/>
    </row>
    <row r="261" spans="1:18" s="2" customFormat="1" ht="100.8" x14ac:dyDescent="0.3">
      <c r="A261" s="51">
        <f>ROW()/3-1</f>
        <v>86</v>
      </c>
      <c r="B261" s="184"/>
      <c r="C261" s="3"/>
      <c r="D261" s="5" t="str">
        <f ca="1">IF(B259="","",CONCATENATE("Dotace bude použita na:",OFFSET(List1!N$11,tisk!A258,0)))</f>
        <v>Dotace bude použita na:Rekonstrukce cca 86 m MK, výměna a doplnění 3 ks VO, odvodnění MK a zpevněných ploch, 4 parkovací stání pro osobní automobil, zpevněná plocha a oplocení okolo čerpací stanice splaškové kanalizace,  úprava terénu a zeleně v závislosti na pracích.</v>
      </c>
      <c r="E261" s="185"/>
      <c r="F261" s="48" t="str">
        <f ca="1">IF(B259="","",OFFSET(List1!Q$11,tisk!A258,0))</f>
        <v>12/2020</v>
      </c>
      <c r="G261" s="183"/>
      <c r="H261" s="186"/>
      <c r="I261" s="184"/>
      <c r="J261" s="184"/>
      <c r="K261" s="184"/>
      <c r="L261" s="184"/>
      <c r="M261" s="183"/>
      <c r="N261" s="183"/>
      <c r="O261" s="183"/>
      <c r="P261" s="183"/>
      <c r="Q261" s="183"/>
      <c r="R261" s="183"/>
    </row>
    <row r="262" spans="1:18" s="2" customFormat="1" ht="57.6" x14ac:dyDescent="0.3">
      <c r="A262" s="51"/>
      <c r="B262" s="184">
        <v>87</v>
      </c>
      <c r="C262" s="3" t="str">
        <f ca="1">IF(B262="","",CONCATENATE(OFFSET(List1!C$11,tisk!A261,0),"
",OFFSET(List1!D$11,tisk!A261,0),"
",OFFSET(List1!E$11,tisk!A261,0),"
",OFFSET(List1!F$11,tisk!A261,0)))</f>
        <v>Obec Hvozd
Hvozd 90
Hvozd
79855</v>
      </c>
      <c r="D262" s="74" t="str">
        <f ca="1">IF(B262="","",OFFSET(List1!L$11,tisk!A261,0))</f>
        <v>Oprava střechy na budově OÚ ve Hvozdě</v>
      </c>
      <c r="E262" s="185">
        <f ca="1">IF(B262="","",OFFSET(List1!O$11,tisk!A261,0))</f>
        <v>600000</v>
      </c>
      <c r="F262" s="48" t="str">
        <f ca="1">IF(B262="","",OFFSET(List1!P$11,tisk!A261,0))</f>
        <v>1/2020</v>
      </c>
      <c r="G262" s="183">
        <f ca="1">IF(B262="","",OFFSET(List1!R$11,tisk!A261,0))</f>
        <v>300000</v>
      </c>
      <c r="H262" s="186" t="str">
        <f ca="1">IF(B262="","",OFFSET(List1!S$11,tisk!A261,0))</f>
        <v>31.12.2020</v>
      </c>
      <c r="I262" s="184">
        <f ca="1">IF(B262="","",OFFSET(List1!T$11,tisk!A261,0))</f>
        <v>140</v>
      </c>
      <c r="J262" s="184">
        <f ca="1">IF(B262="","",OFFSET(List1!U$11,tisk!A261,0))</f>
        <v>160</v>
      </c>
      <c r="K262" s="184">
        <f ca="1">IF(B262="","",OFFSET(List1!V$11,tisk!A261,0))</f>
        <v>100</v>
      </c>
      <c r="L262" s="184">
        <f ca="1">IF(B262="","",OFFSET(List1!W$11,tisk!A261,0))</f>
        <v>400</v>
      </c>
      <c r="M262" s="183">
        <f ca="1">IF($B262="","",OFFSET(List1!X$11,tisk!$A261,0))</f>
        <v>300000</v>
      </c>
      <c r="N262" s="183">
        <f ca="1">IF($B262="","",OFFSET(List1!Y$11,tisk!$A261,0))</f>
        <v>0</v>
      </c>
      <c r="O262" s="183">
        <f ca="1">IF($B262="","",OFFSET(List1!Z$11,tisk!$A261,0))</f>
        <v>300000</v>
      </c>
      <c r="P262" s="183">
        <f ca="1">IF($B262="","",OFFSET(List1!AA$11,tisk!$A261,0))</f>
        <v>0</v>
      </c>
      <c r="Q262" s="183" t="str">
        <f ca="1">IF($B262="","",OFFSET(List1!AB$11,tisk!$A261,0))</f>
        <v>NEINV</v>
      </c>
      <c r="R262" s="183" t="str">
        <f ca="1">IF($B262="","",OFFSET(List1!AC$11,tisk!$A261,0))</f>
        <v>NE</v>
      </c>
    </row>
    <row r="263" spans="1:18" s="2" customFormat="1" ht="86.4" x14ac:dyDescent="0.3">
      <c r="A263" s="51"/>
      <c r="B263" s="184"/>
      <c r="C263" s="3" t="str">
        <f ca="1">IF(B262="","",CONCATENATE("Okres ",OFFSET(List1!G$11,tisk!A261,0),"
","Právní forma","
",OFFSET(List1!H$11,tisk!A261,0),"
","IČO ",OFFSET(List1!I$11,tisk!A261,0),"
 ","B.Ú. ",OFFSET(List1!J$11,tisk!A261,0)))</f>
        <v>Okres Prostějov
Právní forma
Obec, městská část hlavního města Prahy
IČO 00288306
 B.Ú. 3522701/0100</v>
      </c>
      <c r="D263" s="5" t="str">
        <f ca="1">IF(B262="","",OFFSET(List1!M$11,tisk!A261,0))</f>
        <v>Výměna krytiny a poškozených konstrukčních prvků na střeše budovy obecního úřadu ve Hvozdě.</v>
      </c>
      <c r="E263" s="185"/>
      <c r="F263" s="47"/>
      <c r="G263" s="183"/>
      <c r="H263" s="186"/>
      <c r="I263" s="184"/>
      <c r="J263" s="184"/>
      <c r="K263" s="184"/>
      <c r="L263" s="184"/>
      <c r="M263" s="183"/>
      <c r="N263" s="183"/>
      <c r="O263" s="183"/>
      <c r="P263" s="183"/>
      <c r="Q263" s="183"/>
      <c r="R263" s="183"/>
    </row>
    <row r="264" spans="1:18" s="2" customFormat="1" ht="72" x14ac:dyDescent="0.3">
      <c r="A264" s="51">
        <f>ROW()/3-1</f>
        <v>87</v>
      </c>
      <c r="B264" s="184"/>
      <c r="C264" s="3"/>
      <c r="D264" s="5" t="str">
        <f ca="1">IF(B262="","",CONCATENATE("Dotace bude použita na:",OFFSET(List1!N$11,tisk!A261,0)))</f>
        <v>Dotace bude použita na:Výměna krytiny a poškozených částí dřevěné vazby, hromosvodu a klempířských prvků, odbourání komínů, nové laťování včetně folie a výměna 3 ks střešních oken.</v>
      </c>
      <c r="E264" s="185"/>
      <c r="F264" s="48" t="str">
        <f ca="1">IF(B262="","",OFFSET(List1!Q$11,tisk!A261,0))</f>
        <v>12/2020</v>
      </c>
      <c r="G264" s="183"/>
      <c r="H264" s="186"/>
      <c r="I264" s="184"/>
      <c r="J264" s="184"/>
      <c r="K264" s="184"/>
      <c r="L264" s="184"/>
      <c r="M264" s="183"/>
      <c r="N264" s="183"/>
      <c r="O264" s="183"/>
      <c r="P264" s="183"/>
      <c r="Q264" s="183"/>
      <c r="R264" s="183"/>
    </row>
    <row r="265" spans="1:18" s="2" customFormat="1" ht="57.6" x14ac:dyDescent="0.3">
      <c r="A265" s="51"/>
      <c r="B265" s="184">
        <v>88</v>
      </c>
      <c r="C265" s="3" t="str">
        <f ca="1">IF(B265="","",CONCATENATE(OFFSET(List1!C$11,tisk!A264,0),"
",OFFSET(List1!D$11,tisk!A264,0),"
",OFFSET(List1!E$11,tisk!A264,0),"
",OFFSET(List1!F$11,tisk!A264,0)))</f>
        <v>Obec Jezernice
Jezernice 206
Jezernice
75131</v>
      </c>
      <c r="D265" s="74" t="str">
        <f ca="1">IF(B265="","",OFFSET(List1!L$11,tisk!A264,0))</f>
        <v>Zahrada v přírodním stylu při MŠ Jezernice</v>
      </c>
      <c r="E265" s="185">
        <f ca="1">IF(B265="","",OFFSET(List1!O$11,tisk!A264,0))</f>
        <v>1929434.35</v>
      </c>
      <c r="F265" s="48" t="str">
        <f ca="1">IF(B265="","",OFFSET(List1!P$11,tisk!A264,0))</f>
        <v>1/2020</v>
      </c>
      <c r="G265" s="183">
        <f ca="1">IF(B265="","",OFFSET(List1!R$11,tisk!A264,0))</f>
        <v>500000</v>
      </c>
      <c r="H265" s="186" t="str">
        <f ca="1">IF(B265="","",OFFSET(List1!S$11,tisk!A264,0))</f>
        <v>31.12.2020</v>
      </c>
      <c r="I265" s="184">
        <f ca="1">IF(B265="","",OFFSET(List1!T$11,tisk!A264,0))</f>
        <v>90</v>
      </c>
      <c r="J265" s="184">
        <f ca="1">IF(B265="","",OFFSET(List1!U$11,tisk!A264,0))</f>
        <v>160</v>
      </c>
      <c r="K265" s="184">
        <f ca="1">IF(B265="","",OFFSET(List1!V$11,tisk!A264,0))</f>
        <v>150</v>
      </c>
      <c r="L265" s="184">
        <f ca="1">IF(B265="","",OFFSET(List1!W$11,tisk!A264,0))</f>
        <v>400</v>
      </c>
      <c r="M265" s="183">
        <f ca="1">IF($B265="","",OFFSET(List1!X$11,tisk!$A264,0))</f>
        <v>500000</v>
      </c>
      <c r="N265" s="183">
        <f ca="1">IF($B265="","",OFFSET(List1!Y$11,tisk!$A264,0))</f>
        <v>0</v>
      </c>
      <c r="O265" s="183">
        <f ca="1">IF($B265="","",OFFSET(List1!Z$11,tisk!$A264,0))</f>
        <v>500000</v>
      </c>
      <c r="P265" s="183">
        <f ca="1">IF($B265="","",OFFSET(List1!AA$11,tisk!$A264,0))</f>
        <v>0</v>
      </c>
      <c r="Q265" s="183" t="str">
        <f ca="1">IF($B265="","",OFFSET(List1!AB$11,tisk!$A264,0))</f>
        <v>INV</v>
      </c>
      <c r="R265" s="183" t="str">
        <f ca="1">IF($B265="","",OFFSET(List1!AC$11,tisk!$A264,0))</f>
        <v>NE</v>
      </c>
    </row>
    <row r="266" spans="1:18" s="2" customFormat="1" ht="86.4" x14ac:dyDescent="0.3">
      <c r="A266" s="51"/>
      <c r="B266" s="184"/>
      <c r="C266" s="3" t="str">
        <f ca="1">IF(B265="","",CONCATENATE("Okres ",OFFSET(List1!G$11,tisk!A264,0),"
","Právní forma","
",OFFSET(List1!H$11,tisk!A264,0),"
","IČO ",OFFSET(List1!I$11,tisk!A264,0),"
 ","B.Ú. ",OFFSET(List1!J$11,tisk!A264,0)))</f>
        <v>Okres Přerov
Právní forma
Obec, městská část hlavního města Prahy
IČO 70040915
 B.Ú. 164392178/0300</v>
      </c>
      <c r="D266" s="5" t="str">
        <f ca="1">IF(B265="","",OFFSET(List1!M$11,tisk!A264,0))</f>
        <v>Na projekt Zahrada v přírodním stylu při MŠ Jezernice obec požádala 3.2.2020 o dotaci z Národního programu Životní prostředí. Z POV OK žádáme na prvky, které jsou v NPŽP neuznatelným nákladem: hrací plocha, venkovní učebna.</v>
      </c>
      <c r="E266" s="185"/>
      <c r="F266" s="47"/>
      <c r="G266" s="183"/>
      <c r="H266" s="186"/>
      <c r="I266" s="184"/>
      <c r="J266" s="184"/>
      <c r="K266" s="184"/>
      <c r="L266" s="184"/>
      <c r="M266" s="183"/>
      <c r="N266" s="183"/>
      <c r="O266" s="183"/>
      <c r="P266" s="183"/>
      <c r="Q266" s="183"/>
      <c r="R266" s="183"/>
    </row>
    <row r="267" spans="1:18" s="2" customFormat="1" ht="28.8" x14ac:dyDescent="0.3">
      <c r="A267" s="51">
        <f>ROW()/3-1</f>
        <v>88</v>
      </c>
      <c r="B267" s="184"/>
      <c r="C267" s="3"/>
      <c r="D267" s="5" t="str">
        <f ca="1">IF(B265="","",CONCATENATE("Dotace bude použita na:",OFFSET(List1!N$11,tisk!A264,0)))</f>
        <v>Dotace bude použita na:Rekonstrukce hrací plochy, venkovní učebna.</v>
      </c>
      <c r="E267" s="185"/>
      <c r="F267" s="48" t="str">
        <f ca="1">IF(B265="","",OFFSET(List1!Q$11,tisk!A264,0))</f>
        <v>12/2020</v>
      </c>
      <c r="G267" s="183"/>
      <c r="H267" s="186"/>
      <c r="I267" s="184"/>
      <c r="J267" s="184"/>
      <c r="K267" s="184"/>
      <c r="L267" s="184"/>
      <c r="M267" s="183"/>
      <c r="N267" s="183"/>
      <c r="O267" s="183"/>
      <c r="P267" s="183"/>
      <c r="Q267" s="183"/>
      <c r="R267" s="183"/>
    </row>
    <row r="268" spans="1:18" s="2" customFormat="1" ht="57.6" x14ac:dyDescent="0.3">
      <c r="A268" s="51"/>
      <c r="B268" s="184">
        <v>89</v>
      </c>
      <c r="C268" s="3" t="str">
        <f ca="1">IF(B268="","",CONCATENATE(OFFSET(List1!C$11,tisk!A267,0),"
",OFFSET(List1!D$11,tisk!A267,0),"
",OFFSET(List1!E$11,tisk!A267,0),"
",OFFSET(List1!F$11,tisk!A267,0)))</f>
        <v>Obec Rovensko
Rovensko 59
Rovensko
78901</v>
      </c>
      <c r="D268" s="74" t="str">
        <f ca="1">IF(B268="","",OFFSET(List1!L$11,tisk!A267,0))</f>
        <v>Oprava komunikace u ZŠ a MŠ Rovensko</v>
      </c>
      <c r="E268" s="185">
        <f ca="1">IF(B268="","",OFFSET(List1!O$11,tisk!A267,0))</f>
        <v>1050000</v>
      </c>
      <c r="F268" s="48" t="str">
        <f ca="1">IF(B268="","",OFFSET(List1!P$11,tisk!A267,0))</f>
        <v>6/2020</v>
      </c>
      <c r="G268" s="183">
        <f ca="1">IF(B268="","",OFFSET(List1!R$11,tisk!A267,0))</f>
        <v>500000</v>
      </c>
      <c r="H268" s="186" t="str">
        <f ca="1">IF(B268="","",OFFSET(List1!S$11,tisk!A267,0))</f>
        <v>31.12.2020</v>
      </c>
      <c r="I268" s="184">
        <f ca="1">IF(B268="","",OFFSET(List1!T$11,tisk!A267,0))</f>
        <v>160</v>
      </c>
      <c r="J268" s="184">
        <f ca="1">IF(B268="","",OFFSET(List1!U$11,tisk!A267,0))</f>
        <v>140</v>
      </c>
      <c r="K268" s="184">
        <f ca="1">IF(B268="","",OFFSET(List1!V$11,tisk!A267,0))</f>
        <v>100</v>
      </c>
      <c r="L268" s="184">
        <f ca="1">IF(B268="","",OFFSET(List1!W$11,tisk!A267,0))</f>
        <v>400</v>
      </c>
      <c r="M268" s="183">
        <f ca="1">IF($B268="","",OFFSET(List1!X$11,tisk!$A267,0))</f>
        <v>500000</v>
      </c>
      <c r="N268" s="183">
        <f ca="1">IF($B268="","",OFFSET(List1!Y$11,tisk!$A267,0))</f>
        <v>0</v>
      </c>
      <c r="O268" s="183">
        <f ca="1">IF($B268="","",OFFSET(List1!Z$11,tisk!$A267,0))</f>
        <v>500000</v>
      </c>
      <c r="P268" s="183">
        <f ca="1">IF($B268="","",OFFSET(List1!AA$11,tisk!$A267,0))</f>
        <v>0</v>
      </c>
      <c r="Q268" s="183" t="str">
        <f ca="1">IF($B268="","",OFFSET(List1!AB$11,tisk!$A267,0))</f>
        <v>INV</v>
      </c>
      <c r="R268" s="183" t="str">
        <f ca="1">IF($B268="","",OFFSET(List1!AC$11,tisk!$A267,0))</f>
        <v>NE</v>
      </c>
    </row>
    <row r="269" spans="1:18" s="2" customFormat="1" ht="86.4" x14ac:dyDescent="0.3">
      <c r="A269" s="51"/>
      <c r="B269" s="184"/>
      <c r="C269" s="3" t="str">
        <f ca="1">IF(B268="","",CONCATENATE("Okres ",OFFSET(List1!G$11,tisk!A267,0),"
","Právní forma","
",OFFSET(List1!H$11,tisk!A267,0),"
","IČO ",OFFSET(List1!I$11,tisk!A267,0),"
 ","B.Ú. ",OFFSET(List1!J$11,tisk!A267,0)))</f>
        <v>Okres Šumperk
Právní forma
Obec, městská část hlavního města Prahy
IČO 00303305
 B.Ú. 1905635339/0800</v>
      </c>
      <c r="D269" s="5" t="str">
        <f ca="1">IF(B268="","",OFFSET(List1!M$11,tisk!A267,0))</f>
        <v>Projekt řeší opravu místní komunikace u ZŠ a MŠ, která je v havarijním stavu.</v>
      </c>
      <c r="E269" s="185"/>
      <c r="F269" s="47"/>
      <c r="G269" s="183"/>
      <c r="H269" s="186"/>
      <c r="I269" s="184"/>
      <c r="J269" s="184"/>
      <c r="K269" s="184"/>
      <c r="L269" s="184"/>
      <c r="M269" s="183"/>
      <c r="N269" s="183"/>
      <c r="O269" s="183"/>
      <c r="P269" s="183"/>
      <c r="Q269" s="183"/>
      <c r="R269" s="183"/>
    </row>
    <row r="270" spans="1:18" s="2" customFormat="1" ht="86.4" x14ac:dyDescent="0.3">
      <c r="A270" s="51">
        <f>ROW()/3-1</f>
        <v>89</v>
      </c>
      <c r="B270" s="184"/>
      <c r="C270" s="3"/>
      <c r="D270" s="5" t="str">
        <f ca="1">IF(B268="","",CONCATENATE("Dotace bude použita na:",OFFSET(List1!N$11,tisk!A267,0)))</f>
        <v>Dotace bude použita na:Zemní a stavební práce na komunikaci, podklad pod komunikaci štěrkový, asfaltový povrch, betonová přídlažba, obrubníky, zámková dlažba, poklopy šoupat, kanalizační vpustě, zatravňovací prvky.</v>
      </c>
      <c r="E270" s="185"/>
      <c r="F270" s="48" t="str">
        <f ca="1">IF(B268="","",OFFSET(List1!Q$11,tisk!A267,0))</f>
        <v>12/2020</v>
      </c>
      <c r="G270" s="183"/>
      <c r="H270" s="186"/>
      <c r="I270" s="184"/>
      <c r="J270" s="184"/>
      <c r="K270" s="184"/>
      <c r="L270" s="184"/>
      <c r="M270" s="183"/>
      <c r="N270" s="183"/>
      <c r="O270" s="183"/>
      <c r="P270" s="183"/>
      <c r="Q270" s="183"/>
      <c r="R270" s="183"/>
    </row>
    <row r="271" spans="1:18" s="2" customFormat="1" ht="57.6" x14ac:dyDescent="0.3">
      <c r="A271" s="51"/>
      <c r="B271" s="184">
        <v>90</v>
      </c>
      <c r="C271" s="3" t="str">
        <f ca="1">IF(B271="","",CONCATENATE(OFFSET(List1!C$11,tisk!A270,0),"
",OFFSET(List1!D$11,tisk!A270,0),"
",OFFSET(List1!E$11,tisk!A270,0),"
",OFFSET(List1!F$11,tisk!A270,0)))</f>
        <v>Obec Horní Štěpánov
Horní Štěpánov 326
Horní Štěpánov
79847</v>
      </c>
      <c r="D271" s="74" t="str">
        <f ca="1">IF(B271="","",OFFSET(List1!L$11,tisk!A270,0))</f>
        <v>Budova obecního úřadu Horní Štěpánov</v>
      </c>
      <c r="E271" s="185">
        <f ca="1">IF(B271="","",OFFSET(List1!O$11,tisk!A270,0))</f>
        <v>1017610</v>
      </c>
      <c r="F271" s="48" t="str">
        <f ca="1">IF(B271="","",OFFSET(List1!P$11,tisk!A270,0))</f>
        <v>4/2020</v>
      </c>
      <c r="G271" s="183">
        <f ca="1">IF(B271="","",OFFSET(List1!R$11,tisk!A270,0))</f>
        <v>500000</v>
      </c>
      <c r="H271" s="186" t="str">
        <f ca="1">IF(B271="","",OFFSET(List1!S$11,tisk!A270,0))</f>
        <v>31.12.2020</v>
      </c>
      <c r="I271" s="184">
        <f ca="1">IF(B271="","",OFFSET(List1!T$11,tisk!A270,0))</f>
        <v>140</v>
      </c>
      <c r="J271" s="184">
        <f ca="1">IF(B271="","",OFFSET(List1!U$11,tisk!A270,0))</f>
        <v>160</v>
      </c>
      <c r="K271" s="184">
        <f ca="1">IF(B271="","",OFFSET(List1!V$11,tisk!A270,0))</f>
        <v>100</v>
      </c>
      <c r="L271" s="184">
        <f ca="1">IF(B271="","",OFFSET(List1!W$11,tisk!A270,0))</f>
        <v>400</v>
      </c>
      <c r="M271" s="183">
        <f ca="1">IF($B271="","",OFFSET(List1!X$11,tisk!$A270,0))</f>
        <v>500000</v>
      </c>
      <c r="N271" s="183">
        <f ca="1">IF($B271="","",OFFSET(List1!Y$11,tisk!$A270,0))</f>
        <v>0</v>
      </c>
      <c r="O271" s="183">
        <f ca="1">IF($B271="","",OFFSET(List1!Z$11,tisk!$A270,0))</f>
        <v>500000</v>
      </c>
      <c r="P271" s="183">
        <f ca="1">IF($B271="","",OFFSET(List1!AA$11,tisk!$A270,0))</f>
        <v>0</v>
      </c>
      <c r="Q271" s="183" t="str">
        <f ca="1">IF($B271="","",OFFSET(List1!AB$11,tisk!$A270,0))</f>
        <v>INV/NEINV</v>
      </c>
      <c r="R271" s="183" t="str">
        <f ca="1">IF($B271="","",OFFSET(List1!AC$11,tisk!$A270,0))</f>
        <v>NE</v>
      </c>
    </row>
    <row r="272" spans="1:18" s="2" customFormat="1" ht="86.4" x14ac:dyDescent="0.3">
      <c r="A272" s="51"/>
      <c r="B272" s="184"/>
      <c r="C272" s="3" t="str">
        <f ca="1">IF(B271="","",CONCATENATE("Okres ",OFFSET(List1!G$11,tisk!A270,0),"
","Právní forma","
",OFFSET(List1!H$11,tisk!A270,0),"
","IČO ",OFFSET(List1!I$11,tisk!A270,0),"
 ","B.Ú. ",OFFSET(List1!J$11,tisk!A270,0)))</f>
        <v>Okres Prostějov
Právní forma
Obec, městská část hlavního města Prahy
IČO 00288250
 B.Ú. 5229701/0100</v>
      </c>
      <c r="D272" s="5" t="str">
        <f ca="1">IF(B271="","",OFFSET(List1!M$11,tisk!A270,0))</f>
        <v>Záměrem akce jsou nezbytné opravy v prostorách OÚ Horní Štěpánov a zateplení půdy, které povedou k dokončení modernizace budovy.</v>
      </c>
      <c r="E272" s="185"/>
      <c r="F272" s="47"/>
      <c r="G272" s="183"/>
      <c r="H272" s="186"/>
      <c r="I272" s="184"/>
      <c r="J272" s="184"/>
      <c r="K272" s="184"/>
      <c r="L272" s="184"/>
      <c r="M272" s="183"/>
      <c r="N272" s="183"/>
      <c r="O272" s="183"/>
      <c r="P272" s="183"/>
      <c r="Q272" s="183"/>
      <c r="R272" s="183"/>
    </row>
    <row r="273" spans="1:18" s="2" customFormat="1" ht="43.2" x14ac:dyDescent="0.3">
      <c r="A273" s="51">
        <f>ROW()/3-1</f>
        <v>90</v>
      </c>
      <c r="B273" s="184"/>
      <c r="C273" s="3"/>
      <c r="D273" s="5" t="str">
        <f ca="1">IF(B271="","",CONCATENATE("Dotace bude použita na:",OFFSET(List1!N$11,tisk!A270,0)))</f>
        <v>Dotace bude použita na:Oprava sociálního zařízení, výměna 6 ks dveří a oprava kanceláří. Zateplení půdy.</v>
      </c>
      <c r="E273" s="185"/>
      <c r="F273" s="48" t="str">
        <f ca="1">IF(B271="","",OFFSET(List1!Q$11,tisk!A270,0))</f>
        <v>12/2020</v>
      </c>
      <c r="G273" s="183"/>
      <c r="H273" s="186"/>
      <c r="I273" s="184"/>
      <c r="J273" s="184"/>
      <c r="K273" s="184"/>
      <c r="L273" s="184"/>
      <c r="M273" s="183"/>
      <c r="N273" s="183"/>
      <c r="O273" s="183"/>
      <c r="P273" s="183"/>
      <c r="Q273" s="183"/>
      <c r="R273" s="183"/>
    </row>
    <row r="274" spans="1:18" s="2" customFormat="1" ht="57.6" x14ac:dyDescent="0.3">
      <c r="A274" s="51"/>
      <c r="B274" s="184">
        <v>91</v>
      </c>
      <c r="C274" s="3" t="str">
        <f ca="1">IF(B274="","",CONCATENATE(OFFSET(List1!C$11,tisk!A273,0),"
",OFFSET(List1!D$11,tisk!A273,0),"
",OFFSET(List1!E$11,tisk!A273,0),"
",OFFSET(List1!F$11,tisk!A273,0)))</f>
        <v>Obec Veselíčko
Veselíčko 68
Veselíčko
75125</v>
      </c>
      <c r="D274" s="74" t="str">
        <f ca="1">IF(B274="","",OFFSET(List1!L$11,tisk!A273,0))</f>
        <v>Bezpečná cesta do Veselí - rekonstrukce chodníku a žlabů v centru obce</v>
      </c>
      <c r="E274" s="185">
        <f ca="1">IF(B274="","",OFFSET(List1!O$11,tisk!A273,0))</f>
        <v>1000000</v>
      </c>
      <c r="F274" s="48" t="str">
        <f ca="1">IF(B274="","",OFFSET(List1!P$11,tisk!A273,0))</f>
        <v>1/2020</v>
      </c>
      <c r="G274" s="183">
        <f ca="1">IF(B274="","",OFFSET(List1!R$11,tisk!A273,0))</f>
        <v>500000</v>
      </c>
      <c r="H274" s="186" t="str">
        <f ca="1">IF(B274="","",OFFSET(List1!S$11,tisk!A273,0))</f>
        <v>31.12.2020</v>
      </c>
      <c r="I274" s="184">
        <f ca="1">IF(B274="","",OFFSET(List1!T$11,tisk!A273,0))</f>
        <v>110</v>
      </c>
      <c r="J274" s="184">
        <f ca="1">IF(B274="","",OFFSET(List1!U$11,tisk!A273,0))</f>
        <v>190</v>
      </c>
      <c r="K274" s="184">
        <f ca="1">IF(B274="","",OFFSET(List1!V$11,tisk!A273,0))</f>
        <v>100</v>
      </c>
      <c r="L274" s="184">
        <f ca="1">IF(B274="","",OFFSET(List1!W$11,tisk!A273,0))</f>
        <v>400</v>
      </c>
      <c r="M274" s="183">
        <f ca="1">IF($B274="","",OFFSET(List1!X$11,tisk!$A273,0))</f>
        <v>500000</v>
      </c>
      <c r="N274" s="183">
        <f ca="1">IF($B274="","",OFFSET(List1!Y$11,tisk!$A273,0))</f>
        <v>0</v>
      </c>
      <c r="O274" s="183">
        <f ca="1">IF($B274="","",OFFSET(List1!Z$11,tisk!$A273,0))</f>
        <v>500000</v>
      </c>
      <c r="P274" s="183">
        <f ca="1">IF($B274="","",OFFSET(List1!AA$11,tisk!$A273,0))</f>
        <v>0</v>
      </c>
      <c r="Q274" s="183" t="str">
        <f ca="1">IF($B274="","",OFFSET(List1!AB$11,tisk!$A273,0))</f>
        <v>INV</v>
      </c>
      <c r="R274" s="183" t="str">
        <f ca="1">IF($B274="","",OFFSET(List1!AC$11,tisk!$A273,0))</f>
        <v>NE</v>
      </c>
    </row>
    <row r="275" spans="1:18" s="2" customFormat="1" ht="86.4" x14ac:dyDescent="0.3">
      <c r="A275" s="51"/>
      <c r="B275" s="184"/>
      <c r="C275" s="3" t="str">
        <f ca="1">IF(B274="","",CONCATENATE("Okres ",OFFSET(List1!G$11,tisk!A273,0),"
","Právní forma","
",OFFSET(List1!H$11,tisk!A273,0),"
","IČO ",OFFSET(List1!I$11,tisk!A273,0),"
 ","B.Ú. ",OFFSET(List1!J$11,tisk!A273,0)))</f>
        <v>Okres Přerov
Právní forma
Obec, městská část hlavního města Prahy
IČO 00302198
 B.Ú. 94-5612831/0710</v>
      </c>
      <c r="D275" s="5" t="str">
        <f ca="1">IF(B274="","",OFFSET(List1!M$11,tisk!A273,0))</f>
        <v>Revitalizace chodníku a stávajících odtokových žlabů podél krajské silnice III/43612 vedoucích do místní lokality zvané "Veselí".</v>
      </c>
      <c r="E275" s="185"/>
      <c r="F275" s="47"/>
      <c r="G275" s="183"/>
      <c r="H275" s="186"/>
      <c r="I275" s="184"/>
      <c r="J275" s="184"/>
      <c r="K275" s="184"/>
      <c r="L275" s="184"/>
      <c r="M275" s="183"/>
      <c r="N275" s="183"/>
      <c r="O275" s="183"/>
      <c r="P275" s="183"/>
      <c r="Q275" s="183"/>
      <c r="R275" s="183"/>
    </row>
    <row r="276" spans="1:18" s="2" customFormat="1" ht="86.4" x14ac:dyDescent="0.3">
      <c r="A276" s="51">
        <f>ROW()/3-1</f>
        <v>91</v>
      </c>
      <c r="B276" s="184"/>
      <c r="C276" s="3"/>
      <c r="D276" s="5" t="str">
        <f ca="1">IF(B274="","",CONCATENATE("Dotace bude použita na:",OFFSET(List1!N$11,tisk!A273,0)))</f>
        <v>Dotace bude použita na:SO 103, SO 104; HSV - zemní práce, komunikace pozemní, úpravy povrchů, trubní vedení, ostatní konstrukce a práce, bourání, přesuny sutě, přesuny hmot; PSV - izolace proti vodě, vlhkosti a plynům.</v>
      </c>
      <c r="E276" s="185"/>
      <c r="F276" s="48" t="str">
        <f ca="1">IF(B274="","",OFFSET(List1!Q$11,tisk!A273,0))</f>
        <v>12/2020</v>
      </c>
      <c r="G276" s="183"/>
      <c r="H276" s="186"/>
      <c r="I276" s="184"/>
      <c r="J276" s="184"/>
      <c r="K276" s="184"/>
      <c r="L276" s="184"/>
      <c r="M276" s="183"/>
      <c r="N276" s="183"/>
      <c r="O276" s="183"/>
      <c r="P276" s="183"/>
      <c r="Q276" s="183"/>
      <c r="R276" s="183"/>
    </row>
    <row r="277" spans="1:18" s="2" customFormat="1" ht="57.6" x14ac:dyDescent="0.3">
      <c r="A277" s="51"/>
      <c r="B277" s="184">
        <v>92</v>
      </c>
      <c r="C277" s="3" t="str">
        <f ca="1">IF(B277="","",CONCATENATE(OFFSET(List1!C$11,tisk!A276,0),"
",OFFSET(List1!D$11,tisk!A276,0),"
",OFFSET(List1!E$11,tisk!A276,0),"
",OFFSET(List1!F$11,tisk!A276,0)))</f>
        <v>Obec Dubicko
Velká Strana 56
Dubicko
78972</v>
      </c>
      <c r="D277" s="74" t="str">
        <f ca="1">IF(B277="","",OFFSET(List1!L$11,tisk!A276,0))</f>
        <v>Výměna rozhlasové ústředny a rekonstrukce části veřejného osvětlení</v>
      </c>
      <c r="E277" s="185">
        <f ca="1">IF(B277="","",OFFSET(List1!O$11,tisk!A276,0))</f>
        <v>435256</v>
      </c>
      <c r="F277" s="48" t="str">
        <f ca="1">IF(B277="","",OFFSET(List1!P$11,tisk!A276,0))</f>
        <v>3/2020</v>
      </c>
      <c r="G277" s="183">
        <f ca="1">IF(B277="","",OFFSET(List1!R$11,tisk!A276,0))</f>
        <v>217000</v>
      </c>
      <c r="H277" s="186" t="str">
        <f ca="1">IF(B277="","",OFFSET(List1!S$11,tisk!A276,0))</f>
        <v>31.12.2020</v>
      </c>
      <c r="I277" s="184">
        <f ca="1">IF(B277="","",OFFSET(List1!T$11,tisk!A276,0))</f>
        <v>120</v>
      </c>
      <c r="J277" s="184">
        <f ca="1">IF(B277="","",OFFSET(List1!U$11,tisk!A276,0))</f>
        <v>180</v>
      </c>
      <c r="K277" s="184">
        <f ca="1">IF(B277="","",OFFSET(List1!V$11,tisk!A276,0))</f>
        <v>100</v>
      </c>
      <c r="L277" s="184">
        <f ca="1">IF(B277="","",OFFSET(List1!W$11,tisk!A276,0))</f>
        <v>400</v>
      </c>
      <c r="M277" s="183">
        <f ca="1">IF($B277="","",OFFSET(List1!X$11,tisk!$A276,0))</f>
        <v>217000</v>
      </c>
      <c r="N277" s="183">
        <f ca="1">IF($B277="","",OFFSET(List1!Y$11,tisk!$A276,0))</f>
        <v>0</v>
      </c>
      <c r="O277" s="183">
        <f ca="1">IF($B277="","",OFFSET(List1!Z$11,tisk!$A276,0))</f>
        <v>217000</v>
      </c>
      <c r="P277" s="183">
        <f ca="1">IF($B277="","",OFFSET(List1!AA$11,tisk!$A276,0))</f>
        <v>0</v>
      </c>
      <c r="Q277" s="183" t="str">
        <f ca="1">IF($B277="","",OFFSET(List1!AB$11,tisk!$A276,0))</f>
        <v>INV/NEINV</v>
      </c>
      <c r="R277" s="183" t="str">
        <f ca="1">IF($B277="","",OFFSET(List1!AC$11,tisk!$A276,0))</f>
        <v>NE</v>
      </c>
    </row>
    <row r="278" spans="1:18" s="2" customFormat="1" ht="86.4" x14ac:dyDescent="0.3">
      <c r="A278" s="51"/>
      <c r="B278" s="184"/>
      <c r="C278" s="3" t="str">
        <f ca="1">IF(B277="","",CONCATENATE("Okres ",OFFSET(List1!G$11,tisk!A276,0),"
","Právní forma","
",OFFSET(List1!H$11,tisk!A276,0),"
","IČO ",OFFSET(List1!I$11,tisk!A276,0),"
 ","B.Ú. ",OFFSET(List1!J$11,tisk!A276,0)))</f>
        <v>Okres Šumperk
Právní forma
Obec, městská část hlavního města Prahy
IČO 00302538
 B.Ú. 153788011/0300</v>
      </c>
      <c r="D278" s="5" t="str">
        <f ca="1">IF(B277="","",OFFSET(List1!M$11,tisk!A276,0))</f>
        <v>Výměna rozhlasové ústředny v budově obecního úřadu  a rekonstrukce části veřejného osvětlení v obci Dubicko.</v>
      </c>
      <c r="E278" s="185"/>
      <c r="F278" s="47"/>
      <c r="G278" s="183"/>
      <c r="H278" s="186"/>
      <c r="I278" s="184"/>
      <c r="J278" s="184"/>
      <c r="K278" s="184"/>
      <c r="L278" s="184"/>
      <c r="M278" s="183"/>
      <c r="N278" s="183"/>
      <c r="O278" s="183"/>
      <c r="P278" s="183"/>
      <c r="Q278" s="183"/>
      <c r="R278" s="183"/>
    </row>
    <row r="279" spans="1:18" s="2" customFormat="1" ht="72" x14ac:dyDescent="0.3">
      <c r="A279" s="51">
        <f>ROW()/3-1</f>
        <v>92</v>
      </c>
      <c r="B279" s="184"/>
      <c r="C279" s="3"/>
      <c r="D279" s="5" t="str">
        <f ca="1">IF(B277="","",CONCATENATE("Dotace bude použita na:",OFFSET(List1!N$11,tisk!A276,0)))</f>
        <v>Dotace bude použita na:Stavební a elektromontážní práce spojené s výměnou zemních kabelů a výměnou sloupů a svítidel. Náklady spojené s výměnou rozhlasové ústředny.</v>
      </c>
      <c r="E279" s="185"/>
      <c r="F279" s="48" t="str">
        <f ca="1">IF(B277="","",OFFSET(List1!Q$11,tisk!A276,0))</f>
        <v>11/2020</v>
      </c>
      <c r="G279" s="183"/>
      <c r="H279" s="186"/>
      <c r="I279" s="184"/>
      <c r="J279" s="184"/>
      <c r="K279" s="184"/>
      <c r="L279" s="184"/>
      <c r="M279" s="183"/>
      <c r="N279" s="183"/>
      <c r="O279" s="183"/>
      <c r="P279" s="183"/>
      <c r="Q279" s="183"/>
      <c r="R279" s="183"/>
    </row>
    <row r="280" spans="1:18" s="2" customFormat="1" ht="57.6" x14ac:dyDescent="0.3">
      <c r="A280" s="51"/>
      <c r="B280" s="184">
        <v>93</v>
      </c>
      <c r="C280" s="3" t="str">
        <f ca="1">IF(B280="","",CONCATENATE(OFFSET(List1!C$11,tisk!A279,0),"
",OFFSET(List1!D$11,tisk!A279,0),"
",OFFSET(List1!E$11,tisk!A279,0),"
",OFFSET(List1!F$11,tisk!A279,0)))</f>
        <v>Obec Skrbeň
Na Návsi 131/2
Skrbeň
78335</v>
      </c>
      <c r="D280" s="74" t="str">
        <f ca="1">IF(B280="","",OFFSET(List1!L$11,tisk!A279,0))</f>
        <v>Skrbeň - veřejné osvětlení - Na Návsi, Podvrbí, Spálená, Za Školkou - IV. etapa</v>
      </c>
      <c r="E280" s="185">
        <f ca="1">IF(B280="","",OFFSET(List1!O$11,tisk!A279,0))</f>
        <v>2344290.34</v>
      </c>
      <c r="F280" s="48" t="str">
        <f ca="1">IF(B280="","",OFFSET(List1!P$11,tisk!A279,0))</f>
        <v>1/2020</v>
      </c>
      <c r="G280" s="183">
        <f ca="1">IF(B280="","",OFFSET(List1!R$11,tisk!A279,0))</f>
        <v>500000</v>
      </c>
      <c r="H280" s="186" t="str">
        <f ca="1">IF(B280="","",OFFSET(List1!S$11,tisk!A279,0))</f>
        <v>31.12.2020</v>
      </c>
      <c r="I280" s="184">
        <f ca="1">IF(B280="","",OFFSET(List1!T$11,tisk!A279,0))</f>
        <v>140</v>
      </c>
      <c r="J280" s="184">
        <f ca="1">IF(B280="","",OFFSET(List1!U$11,tisk!A279,0))</f>
        <v>160</v>
      </c>
      <c r="K280" s="184">
        <f ca="1">IF(B280="","",OFFSET(List1!V$11,tisk!A279,0))</f>
        <v>100</v>
      </c>
      <c r="L280" s="184">
        <f ca="1">IF(B280="","",OFFSET(List1!W$11,tisk!A279,0))</f>
        <v>400</v>
      </c>
      <c r="M280" s="183">
        <f ca="1">IF($B280="","",OFFSET(List1!X$11,tisk!$A279,0))</f>
        <v>500000</v>
      </c>
      <c r="N280" s="183">
        <f ca="1">IF($B280="","",OFFSET(List1!Y$11,tisk!$A279,0))</f>
        <v>0</v>
      </c>
      <c r="O280" s="183">
        <f ca="1">IF($B280="","",OFFSET(List1!Z$11,tisk!$A279,0))</f>
        <v>500000</v>
      </c>
      <c r="P280" s="183">
        <f ca="1">IF($B280="","",OFFSET(List1!AA$11,tisk!$A279,0))</f>
        <v>0</v>
      </c>
      <c r="Q280" s="183" t="str">
        <f ca="1">IF($B280="","",OFFSET(List1!AB$11,tisk!$A279,0))</f>
        <v>INV</v>
      </c>
      <c r="R280" s="183" t="str">
        <f ca="1">IF($B280="","",OFFSET(List1!AC$11,tisk!$A279,0))</f>
        <v>NE</v>
      </c>
    </row>
    <row r="281" spans="1:18" s="2" customFormat="1" ht="86.4" x14ac:dyDescent="0.3">
      <c r="A281" s="51"/>
      <c r="B281" s="184"/>
      <c r="C281" s="3" t="str">
        <f ca="1">IF(B280="","",CONCATENATE("Okres ",OFFSET(List1!G$11,tisk!A279,0),"
","Právní forma","
",OFFSET(List1!H$11,tisk!A279,0),"
","IČO ",OFFSET(List1!I$11,tisk!A279,0),"
 ","B.Ú. ",OFFSET(List1!J$11,tisk!A279,0)))</f>
        <v>Okres Olomouc
Právní forma
Obec, městská část hlavního města Prahy
IČO 00635693
 B.Ú. 1801723369/0800</v>
      </c>
      <c r="D281" s="5" t="str">
        <f ca="1">IF(B280="","",OFFSET(List1!M$11,tisk!A279,0))</f>
        <v>Rekonstrukce veřejného osvětlení a místního rozhlasu v části obce Skrbeň.</v>
      </c>
      <c r="E281" s="185"/>
      <c r="F281" s="47"/>
      <c r="G281" s="183"/>
      <c r="H281" s="186"/>
      <c r="I281" s="184"/>
      <c r="J281" s="184"/>
      <c r="K281" s="184"/>
      <c r="L281" s="184"/>
      <c r="M281" s="183"/>
      <c r="N281" s="183"/>
      <c r="O281" s="183"/>
      <c r="P281" s="183"/>
      <c r="Q281" s="183"/>
      <c r="R281" s="183"/>
    </row>
    <row r="282" spans="1:18" s="2" customFormat="1" ht="72" x14ac:dyDescent="0.3">
      <c r="A282" s="51">
        <f>ROW()/3-1</f>
        <v>93</v>
      </c>
      <c r="B282" s="184"/>
      <c r="C282" s="3"/>
      <c r="D282" s="5" t="str">
        <f ca="1">IF(B280="","",CONCATENATE("Dotace bude použita na:",OFFSET(List1!N$11,tisk!A279,0)))</f>
        <v>Dotace bude použita na:Dotace bude použita na dodávku a montáž kabelových rozvodů, stožárů, svítidel, veškerého souvisejícího instalačního materiálu a na demontážní práce.</v>
      </c>
      <c r="E282" s="185"/>
      <c r="F282" s="48" t="str">
        <f ca="1">IF(B280="","",OFFSET(List1!Q$11,tisk!A279,0))</f>
        <v>12/2020</v>
      </c>
      <c r="G282" s="183"/>
      <c r="H282" s="186"/>
      <c r="I282" s="184"/>
      <c r="J282" s="184"/>
      <c r="K282" s="184"/>
      <c r="L282" s="184"/>
      <c r="M282" s="183"/>
      <c r="N282" s="183"/>
      <c r="O282" s="183"/>
      <c r="P282" s="183"/>
      <c r="Q282" s="183"/>
      <c r="R282" s="183"/>
    </row>
    <row r="283" spans="1:18" s="2" customFormat="1" ht="57.6" x14ac:dyDescent="0.3">
      <c r="A283" s="51"/>
      <c r="B283" s="184">
        <v>94</v>
      </c>
      <c r="C283" s="3" t="str">
        <f ca="1">IF(B283="","",CONCATENATE(OFFSET(List1!C$11,tisk!A282,0),"
",OFFSET(List1!D$11,tisk!A282,0),"
",OFFSET(List1!E$11,tisk!A282,0),"
",OFFSET(List1!F$11,tisk!A282,0)))</f>
        <v>Městys Velký Újezd
Olomoucká 15
Velký Újezd
78355</v>
      </c>
      <c r="D283" s="74" t="str">
        <f ca="1">IF(B283="","",OFFSET(List1!L$11,tisk!A282,0))</f>
        <v>Místní komunikace ul. Kopanina a Válečných hrdinů</v>
      </c>
      <c r="E283" s="185">
        <f ca="1">IF(B283="","",OFFSET(List1!O$11,tisk!A282,0))</f>
        <v>10101239</v>
      </c>
      <c r="F283" s="48" t="str">
        <f ca="1">IF(B283="","",OFFSET(List1!P$11,tisk!A282,0))</f>
        <v>1/2020</v>
      </c>
      <c r="G283" s="183">
        <f ca="1">IF(B283="","",OFFSET(List1!R$11,tisk!A282,0))</f>
        <v>500000</v>
      </c>
      <c r="H283" s="186" t="str">
        <f ca="1">IF(B283="","",OFFSET(List1!S$11,tisk!A282,0))</f>
        <v>31.12.2020</v>
      </c>
      <c r="I283" s="184">
        <f ca="1">IF(B283="","",OFFSET(List1!T$11,tisk!A282,0))</f>
        <v>120</v>
      </c>
      <c r="J283" s="184">
        <f ca="1">IF(B283="","",OFFSET(List1!U$11,tisk!A282,0))</f>
        <v>130</v>
      </c>
      <c r="K283" s="184">
        <f ca="1">IF(B283="","",OFFSET(List1!V$11,tisk!A282,0))</f>
        <v>150</v>
      </c>
      <c r="L283" s="184">
        <f ca="1">IF(B283="","",OFFSET(List1!W$11,tisk!A282,0))</f>
        <v>400</v>
      </c>
      <c r="M283" s="183">
        <f ca="1">IF($B283="","",OFFSET(List1!X$11,tisk!$A282,0))</f>
        <v>500000</v>
      </c>
      <c r="N283" s="183">
        <f ca="1">IF($B283="","",OFFSET(List1!Y$11,tisk!$A282,0))</f>
        <v>0</v>
      </c>
      <c r="O283" s="183">
        <f ca="1">IF($B283="","",OFFSET(List1!Z$11,tisk!$A282,0))</f>
        <v>500000</v>
      </c>
      <c r="P283" s="183">
        <f ca="1">IF($B283="","",OFFSET(List1!AA$11,tisk!$A282,0))</f>
        <v>0</v>
      </c>
      <c r="Q283" s="183" t="str">
        <f ca="1">IF($B283="","",OFFSET(List1!AB$11,tisk!$A282,0))</f>
        <v>INV</v>
      </c>
      <c r="R283" s="183" t="str">
        <f ca="1">IF($B283="","",OFFSET(List1!AC$11,tisk!$A282,0))</f>
        <v>NE</v>
      </c>
    </row>
    <row r="284" spans="1:18" s="2" customFormat="1" ht="86.4" x14ac:dyDescent="0.3">
      <c r="A284" s="51"/>
      <c r="B284" s="184"/>
      <c r="C284" s="3" t="str">
        <f ca="1">IF(B283="","",CONCATENATE("Okres ",OFFSET(List1!G$11,tisk!A282,0),"
","Právní forma","
",OFFSET(List1!H$11,tisk!A282,0),"
","IČO ",OFFSET(List1!I$11,tisk!A282,0),"
 ","B.Ú. ",OFFSET(List1!J$11,tisk!A282,0)))</f>
        <v>Okres Olomouc
Právní forma
Obec, městská část hlavního města Prahy
IČO 00299677
 B.Ú. 185580346/0300</v>
      </c>
      <c r="D284" s="5" t="str">
        <f ca="1">IF(B283="","",OFFSET(List1!M$11,tisk!A282,0))</f>
        <v>Předmětem projektu je kompletní přestavba místní komunikace ul. Kopanina a ul. Válečných hrdinů ve východní části městyse
Velký Újezd včetně přidruženého prostoru.</v>
      </c>
      <c r="E284" s="185"/>
      <c r="F284" s="47"/>
      <c r="G284" s="183"/>
      <c r="H284" s="186"/>
      <c r="I284" s="184"/>
      <c r="J284" s="184"/>
      <c r="K284" s="184"/>
      <c r="L284" s="184"/>
      <c r="M284" s="183"/>
      <c r="N284" s="183"/>
      <c r="O284" s="183"/>
      <c r="P284" s="183"/>
      <c r="Q284" s="183"/>
      <c r="R284" s="183"/>
    </row>
    <row r="285" spans="1:18" s="2" customFormat="1" ht="57.6" x14ac:dyDescent="0.3">
      <c r="A285" s="51">
        <f>ROW()/3-1</f>
        <v>94</v>
      </c>
      <c r="B285" s="184"/>
      <c r="C285" s="3"/>
      <c r="D285" s="5" t="str">
        <f ca="1">IF(B283="","",CONCATENATE("Dotace bude použita na:",OFFSET(List1!N$11,tisk!A282,0)))</f>
        <v>Dotace bude použita na:Z investiční dotace budou hrazeny výdaje, které jsou v rozpočtu specifikovány jako:
Zpevněné dopravní plochy - osa 1, 2, 3, 4.</v>
      </c>
      <c r="E285" s="185"/>
      <c r="F285" s="48" t="str">
        <f ca="1">IF(B283="","",OFFSET(List1!Q$11,tisk!A282,0))</f>
        <v>12/2020</v>
      </c>
      <c r="G285" s="183"/>
      <c r="H285" s="186"/>
      <c r="I285" s="184"/>
      <c r="J285" s="184"/>
      <c r="K285" s="184"/>
      <c r="L285" s="184"/>
      <c r="M285" s="183"/>
      <c r="N285" s="183"/>
      <c r="O285" s="183"/>
      <c r="P285" s="183"/>
      <c r="Q285" s="183"/>
      <c r="R285" s="183"/>
    </row>
    <row r="286" spans="1:18" s="2" customFormat="1" ht="57.6" x14ac:dyDescent="0.3">
      <c r="A286" s="51"/>
      <c r="B286" s="184">
        <v>95</v>
      </c>
      <c r="C286" s="3" t="str">
        <f ca="1">IF(B286="","",CONCATENATE(OFFSET(List1!C$11,tisk!A285,0),"
",OFFSET(List1!D$11,tisk!A285,0),"
",OFFSET(List1!E$11,tisk!A285,0),"
",OFFSET(List1!F$11,tisk!A285,0)))</f>
        <v>Obec Oldřichov
Oldřichov 17
Oldřichov
75111</v>
      </c>
      <c r="D286" s="74" t="str">
        <f ca="1">IF(B286="","",OFFSET(List1!L$11,tisk!A285,0))</f>
        <v>Komunikace v obci Oldřichov</v>
      </c>
      <c r="E286" s="185">
        <f ca="1">IF(B286="","",OFFSET(List1!O$11,tisk!A285,0))</f>
        <v>1825312</v>
      </c>
      <c r="F286" s="48" t="str">
        <f ca="1">IF(B286="","",OFFSET(List1!P$11,tisk!A285,0))</f>
        <v>1/2020</v>
      </c>
      <c r="G286" s="183">
        <f ca="1">IF(B286="","",OFFSET(List1!R$11,tisk!A285,0))</f>
        <v>500000</v>
      </c>
      <c r="H286" s="186" t="str">
        <f ca="1">IF(B286="","",OFFSET(List1!S$11,tisk!A285,0))</f>
        <v>31.12.2020</v>
      </c>
      <c r="I286" s="184">
        <f ca="1">IF(B286="","",OFFSET(List1!T$11,tisk!A285,0))</f>
        <v>150</v>
      </c>
      <c r="J286" s="184">
        <f ca="1">IF(B286="","",OFFSET(List1!U$11,tisk!A285,0))</f>
        <v>140</v>
      </c>
      <c r="K286" s="184">
        <f ca="1">IF(B286="","",OFFSET(List1!V$11,tisk!A285,0))</f>
        <v>100</v>
      </c>
      <c r="L286" s="184">
        <f ca="1">IF(B286="","",OFFSET(List1!W$11,tisk!A285,0))</f>
        <v>390</v>
      </c>
      <c r="M286" s="183">
        <f ca="1">IF($B286="","",OFFSET(List1!X$11,tisk!$A285,0))</f>
        <v>500000</v>
      </c>
      <c r="N286" s="183">
        <f ca="1">IF($B286="","",OFFSET(List1!Y$11,tisk!$A285,0))</f>
        <v>0</v>
      </c>
      <c r="O286" s="183">
        <f ca="1">IF($B286="","",OFFSET(List1!Z$11,tisk!$A285,0))</f>
        <v>500000</v>
      </c>
      <c r="P286" s="183">
        <f ca="1">IF($B286="","",OFFSET(List1!AA$11,tisk!$A285,0))</f>
        <v>0</v>
      </c>
      <c r="Q286" s="183" t="str">
        <f ca="1">IF($B286="","",OFFSET(List1!AB$11,tisk!$A285,0))</f>
        <v>INV</v>
      </c>
      <c r="R286" s="183" t="str">
        <f ca="1">IF($B286="","",OFFSET(List1!AC$11,tisk!$A285,0))</f>
        <v>NE</v>
      </c>
    </row>
    <row r="287" spans="1:18" s="2" customFormat="1" ht="86.4" x14ac:dyDescent="0.3">
      <c r="A287" s="51"/>
      <c r="B287" s="184"/>
      <c r="C287" s="3" t="str">
        <f ca="1">IF(B286="","",CONCATENATE("Okres ",OFFSET(List1!G$11,tisk!A285,0),"
","Právní forma","
",OFFSET(List1!H$11,tisk!A285,0),"
","IČO ",OFFSET(List1!I$11,tisk!A285,0),"
 ","B.Ú. ",OFFSET(List1!J$11,tisk!A285,0)))</f>
        <v>Okres Přerov
Právní forma
Obec, městská část hlavního města Prahy
IČO 00636428
 B.Ú. 25621831/0100</v>
      </c>
      <c r="D287" s="5" t="str">
        <f ca="1">IF(B286="","",OFFSET(List1!M$11,tisk!A285,0))</f>
        <v>Dojde k vybudování komunikace k rodinným domům.</v>
      </c>
      <c r="E287" s="185"/>
      <c r="F287" s="47"/>
      <c r="G287" s="183"/>
      <c r="H287" s="186"/>
      <c r="I287" s="184"/>
      <c r="J287" s="184"/>
      <c r="K287" s="184"/>
      <c r="L287" s="184"/>
      <c r="M287" s="183"/>
      <c r="N287" s="183"/>
      <c r="O287" s="183"/>
      <c r="P287" s="183"/>
      <c r="Q287" s="183"/>
      <c r="R287" s="183"/>
    </row>
    <row r="288" spans="1:18" s="2" customFormat="1" ht="72" x14ac:dyDescent="0.3">
      <c r="A288" s="51">
        <f>ROW()/3-1</f>
        <v>95</v>
      </c>
      <c r="B288" s="184"/>
      <c r="C288" s="3"/>
      <c r="D288" s="5" t="str">
        <f ca="1">IF(B286="","",CONCATENATE("Dotace bude použita na:",OFFSET(List1!N$11,tisk!A285,0)))</f>
        <v>Dotace bude použita na:Celkové vybudování komunikace v obci Oldřichov - odstranění nezpevněného materiálu, odvoz tohoto materiálu, vybudování několika vrstev a finální vrstva asfaltu.</v>
      </c>
      <c r="E288" s="185"/>
      <c r="F288" s="48" t="str">
        <f ca="1">IF(B286="","",OFFSET(List1!Q$11,tisk!A285,0))</f>
        <v>12/2020</v>
      </c>
      <c r="G288" s="183"/>
      <c r="H288" s="186"/>
      <c r="I288" s="184"/>
      <c r="J288" s="184"/>
      <c r="K288" s="184"/>
      <c r="L288" s="184"/>
      <c r="M288" s="183"/>
      <c r="N288" s="183"/>
      <c r="O288" s="183"/>
      <c r="P288" s="183"/>
      <c r="Q288" s="183"/>
      <c r="R288" s="183"/>
    </row>
    <row r="289" spans="1:18" s="2" customFormat="1" ht="57.6" x14ac:dyDescent="0.3">
      <c r="A289" s="51"/>
      <c r="B289" s="184">
        <v>96</v>
      </c>
      <c r="C289" s="3" t="str">
        <f ca="1">IF(B289="","",CONCATENATE(OFFSET(List1!C$11,tisk!A288,0),"
",OFFSET(List1!D$11,tisk!A288,0),"
",OFFSET(List1!E$11,tisk!A288,0),"
",OFFSET(List1!F$11,tisk!A288,0)))</f>
        <v>Obec Zborov
Zborov 28
Zborov
78901</v>
      </c>
      <c r="D289" s="74" t="str">
        <f ca="1">IF(B289="","",OFFSET(List1!L$11,tisk!A288,0))</f>
        <v>Oprava místní komunikace 11C, v obci Zborov</v>
      </c>
      <c r="E289" s="185">
        <f ca="1">IF(B289="","",OFFSET(List1!O$11,tisk!A288,0))</f>
        <v>400000</v>
      </c>
      <c r="F289" s="48" t="str">
        <f ca="1">IF(B289="","",OFFSET(List1!P$11,tisk!A288,0))</f>
        <v>1/2020</v>
      </c>
      <c r="G289" s="183">
        <f ca="1">IF(B289="","",OFFSET(List1!R$11,tisk!A288,0))</f>
        <v>200000</v>
      </c>
      <c r="H289" s="186" t="str">
        <f ca="1">IF(B289="","",OFFSET(List1!S$11,tisk!A288,0))</f>
        <v>31.12.2020</v>
      </c>
      <c r="I289" s="184">
        <f ca="1">IF(B289="","",OFFSET(List1!T$11,tisk!A288,0))</f>
        <v>150</v>
      </c>
      <c r="J289" s="184">
        <f ca="1">IF(B289="","",OFFSET(List1!U$11,tisk!A288,0))</f>
        <v>140</v>
      </c>
      <c r="K289" s="184">
        <f ca="1">IF(B289="","",OFFSET(List1!V$11,tisk!A288,0))</f>
        <v>100</v>
      </c>
      <c r="L289" s="184">
        <f ca="1">IF(B289="","",OFFSET(List1!W$11,tisk!A288,0))</f>
        <v>390</v>
      </c>
      <c r="M289" s="183">
        <f ca="1">IF($B289="","",OFFSET(List1!X$11,tisk!$A288,0))</f>
        <v>0</v>
      </c>
      <c r="N289" s="183">
        <f ca="1">IF($B289="","",OFFSET(List1!Y$11,tisk!$A288,0))</f>
        <v>200000</v>
      </c>
      <c r="O289" s="183">
        <f ca="1">IF($B289="","",OFFSET(List1!Z$11,tisk!$A288,0))</f>
        <v>200000</v>
      </c>
      <c r="P289" s="183">
        <f ca="1">IF($B289="","",OFFSET(List1!AA$11,tisk!$A288,0))</f>
        <v>0</v>
      </c>
      <c r="Q289" s="183" t="str">
        <f ca="1">IF($B289="","",OFFSET(List1!AB$11,tisk!$A288,0))</f>
        <v>NEINV</v>
      </c>
      <c r="R289" s="183" t="str">
        <f ca="1">IF($B289="","",OFFSET(List1!AC$11,tisk!$A288,0))</f>
        <v>NE</v>
      </c>
    </row>
    <row r="290" spans="1:18" s="2" customFormat="1" ht="100.8" x14ac:dyDescent="0.3">
      <c r="A290" s="51"/>
      <c r="B290" s="184"/>
      <c r="C290" s="3" t="str">
        <f ca="1">IF(B289="","",CONCATENATE("Okres ",OFFSET(List1!G$11,tisk!A288,0),"
","Právní forma","
",OFFSET(List1!H$11,tisk!A288,0),"
","IČO ",OFFSET(List1!I$11,tisk!A288,0),"
 ","B.Ú. ",OFFSET(List1!J$11,tisk!A288,0)))</f>
        <v>Okres Šumperk
Právní forma
Obec, městská část hlavního města Prahy
IČO 00853143
 B.Ú. 26226841/0100</v>
      </c>
      <c r="D290" s="5" t="str">
        <f ca="1">IF(B289="","",OFFSET(List1!M$11,tisk!A288,0))</f>
        <v>Jedná se o opravu povrchu místní komunikace označené dle Pasportu místních komunikací jako MK 11C. Jedná se o komunikaci zajišťující přístup a příjezd ke třem rodinným domům. Komunikace je dlouhodobě v nevyhovujícím stavebně technickém stavu.</v>
      </c>
      <c r="E290" s="185"/>
      <c r="F290" s="47"/>
      <c r="G290" s="183"/>
      <c r="H290" s="186"/>
      <c r="I290" s="184"/>
      <c r="J290" s="184"/>
      <c r="K290" s="184"/>
      <c r="L290" s="184"/>
      <c r="M290" s="183"/>
      <c r="N290" s="183"/>
      <c r="O290" s="183"/>
      <c r="P290" s="183"/>
      <c r="Q290" s="183"/>
      <c r="R290" s="183"/>
    </row>
    <row r="291" spans="1:18" s="2" customFormat="1" ht="28.8" x14ac:dyDescent="0.3">
      <c r="A291" s="51">
        <f>ROW()/3-1</f>
        <v>96</v>
      </c>
      <c r="B291" s="184"/>
      <c r="C291" s="3"/>
      <c r="D291" s="5" t="str">
        <f ca="1">IF(B289="","",CONCATENATE("Dotace bude použita na:",OFFSET(List1!N$11,tisk!A288,0)))</f>
        <v>Dotace bude použita na:Opravu místní komunikace 11C.</v>
      </c>
      <c r="E291" s="185"/>
      <c r="F291" s="48" t="str">
        <f ca="1">IF(B289="","",OFFSET(List1!Q$11,tisk!A288,0))</f>
        <v>12/2020</v>
      </c>
      <c r="G291" s="183"/>
      <c r="H291" s="186"/>
      <c r="I291" s="184"/>
      <c r="J291" s="184"/>
      <c r="K291" s="184"/>
      <c r="L291" s="184"/>
      <c r="M291" s="183"/>
      <c r="N291" s="183"/>
      <c r="O291" s="183"/>
      <c r="P291" s="183"/>
      <c r="Q291" s="183"/>
      <c r="R291" s="183"/>
    </row>
    <row r="292" spans="1:18" s="2" customFormat="1" ht="57.6" x14ac:dyDescent="0.3">
      <c r="A292" s="51"/>
      <c r="B292" s="184">
        <v>97</v>
      </c>
      <c r="C292" s="3" t="str">
        <f ca="1">IF(B292="","",CONCATENATE(OFFSET(List1!C$11,tisk!A291,0),"
",OFFSET(List1!D$11,tisk!A291,0),"
",OFFSET(List1!E$11,tisk!A291,0),"
",OFFSET(List1!F$11,tisk!A291,0)))</f>
        <v>Obec Prostějovičky
Prostějovičky 67
Prostějovičky
79803</v>
      </c>
      <c r="D292" s="74" t="str">
        <f ca="1">IF(B292="","",OFFSET(List1!L$11,tisk!A291,0))</f>
        <v>Rekonstrukce místní komunikace Točna</v>
      </c>
      <c r="E292" s="185">
        <f ca="1">IF(B292="","",OFFSET(List1!O$11,tisk!A291,0))</f>
        <v>1000000</v>
      </c>
      <c r="F292" s="48" t="str">
        <f ca="1">IF(B292="","",OFFSET(List1!P$11,tisk!A291,0))</f>
        <v>1/2020</v>
      </c>
      <c r="G292" s="183">
        <f ca="1">IF(B292="","",OFFSET(List1!R$11,tisk!A291,0))</f>
        <v>500000</v>
      </c>
      <c r="H292" s="186" t="str">
        <f ca="1">IF(B292="","",OFFSET(List1!S$11,tisk!A291,0))</f>
        <v>31.12.2020</v>
      </c>
      <c r="I292" s="184">
        <f ca="1">IF(B292="","",OFFSET(List1!T$11,tisk!A291,0))</f>
        <v>160</v>
      </c>
      <c r="J292" s="184">
        <f ca="1">IF(B292="","",OFFSET(List1!U$11,tisk!A291,0))</f>
        <v>130</v>
      </c>
      <c r="K292" s="184">
        <f ca="1">IF(B292="","",OFFSET(List1!V$11,tisk!A291,0))</f>
        <v>100</v>
      </c>
      <c r="L292" s="184">
        <f ca="1">IF(B292="","",OFFSET(List1!W$11,tisk!A291,0))</f>
        <v>390</v>
      </c>
      <c r="M292" s="183">
        <f ca="1">IF($B292="","",OFFSET(List1!X$11,tisk!$A291,0))</f>
        <v>0</v>
      </c>
      <c r="N292" s="183">
        <f ca="1">IF($B292="","",OFFSET(List1!Y$11,tisk!$A291,0))</f>
        <v>500000</v>
      </c>
      <c r="O292" s="183">
        <f ca="1">IF($B292="","",OFFSET(List1!Z$11,tisk!$A291,0))</f>
        <v>500000</v>
      </c>
      <c r="P292" s="183">
        <f ca="1">IF($B292="","",OFFSET(List1!AA$11,tisk!$A291,0))</f>
        <v>0</v>
      </c>
      <c r="Q292" s="183" t="str">
        <f ca="1">IF($B292="","",OFFSET(List1!AB$11,tisk!$A291,0))</f>
        <v>INV</v>
      </c>
      <c r="R292" s="183" t="str">
        <f ca="1">IF($B292="","",OFFSET(List1!AC$11,tisk!$A291,0))</f>
        <v>NE</v>
      </c>
    </row>
    <row r="293" spans="1:18" s="2" customFormat="1" ht="86.4" x14ac:dyDescent="0.3">
      <c r="A293" s="51"/>
      <c r="B293" s="184"/>
      <c r="C293" s="3" t="str">
        <f ca="1">IF(B292="","",CONCATENATE("Okres ",OFFSET(List1!G$11,tisk!A291,0),"
","Právní forma","
",OFFSET(List1!H$11,tisk!A291,0),"
","IČO ",OFFSET(List1!I$11,tisk!A291,0),"
 ","B.Ú. ",OFFSET(List1!J$11,tisk!A291,0)))</f>
        <v>Okres Prostějov
Právní forma
Obec, městská část hlavního města Prahy
IČO 00288667
 B.Ú. 94-6010701/0710</v>
      </c>
      <c r="D293" s="5" t="str">
        <f ca="1">IF(B292="","",OFFSET(List1!M$11,tisk!A291,0))</f>
        <v>Projekt řeší obnovu místní komunikace v obci Prostějovičky v lokalitě Točna.</v>
      </c>
      <c r="E293" s="185"/>
      <c r="F293" s="47"/>
      <c r="G293" s="183"/>
      <c r="H293" s="186"/>
      <c r="I293" s="184"/>
      <c r="J293" s="184"/>
      <c r="K293" s="184"/>
      <c r="L293" s="184"/>
      <c r="M293" s="183"/>
      <c r="N293" s="183"/>
      <c r="O293" s="183"/>
      <c r="P293" s="183"/>
      <c r="Q293" s="183"/>
      <c r="R293" s="183"/>
    </row>
    <row r="294" spans="1:18" s="2" customFormat="1" ht="72" x14ac:dyDescent="0.3">
      <c r="A294" s="51">
        <f>ROW()/3-1</f>
        <v>97</v>
      </c>
      <c r="B294" s="184"/>
      <c r="C294" s="3"/>
      <c r="D294" s="5" t="str">
        <f ca="1">IF(B292="","",CONCATENATE("Dotace bude použita na:",OFFSET(List1!N$11,tisk!A291,0)))</f>
        <v>Dotace bude použita na:Z dotace bude hrazena rekonstrukce části komunikace par. č. 570/1 v k. ú. Prostějovičky sloužící jako autobusová točna a příjezd k rodinné zástavbě.</v>
      </c>
      <c r="E294" s="185"/>
      <c r="F294" s="48" t="str">
        <f ca="1">IF(B292="","",OFFSET(List1!Q$11,tisk!A291,0))</f>
        <v>12/2020</v>
      </c>
      <c r="G294" s="183"/>
      <c r="H294" s="186"/>
      <c r="I294" s="184"/>
      <c r="J294" s="184"/>
      <c r="K294" s="184"/>
      <c r="L294" s="184"/>
      <c r="M294" s="183"/>
      <c r="N294" s="183"/>
      <c r="O294" s="183"/>
      <c r="P294" s="183"/>
      <c r="Q294" s="183"/>
      <c r="R294" s="183"/>
    </row>
    <row r="295" spans="1:18" s="2" customFormat="1" ht="57.6" x14ac:dyDescent="0.3">
      <c r="A295" s="51"/>
      <c r="B295" s="184">
        <v>98</v>
      </c>
      <c r="C295" s="3" t="str">
        <f ca="1">IF(B295="","",CONCATENATE(OFFSET(List1!C$11,tisk!A294,0),"
",OFFSET(List1!D$11,tisk!A294,0),"
",OFFSET(List1!E$11,tisk!A294,0),"
",OFFSET(List1!F$11,tisk!A294,0)))</f>
        <v>Obec Dobrochov
Dobrochov 43
Dobrochov
79807</v>
      </c>
      <c r="D295" s="74" t="str">
        <f ca="1">IF(B295="","",OFFSET(List1!L$11,tisk!A294,0))</f>
        <v>Oprava hasičské zbrojnice 1. etapa</v>
      </c>
      <c r="E295" s="185">
        <f ca="1">IF(B295="","",OFFSET(List1!O$11,tisk!A294,0))</f>
        <v>300000</v>
      </c>
      <c r="F295" s="48" t="str">
        <f ca="1">IF(B295="","",OFFSET(List1!P$11,tisk!A294,0))</f>
        <v>3/2020</v>
      </c>
      <c r="G295" s="183">
        <f ca="1">IF(B295="","",OFFSET(List1!R$11,tisk!A294,0))</f>
        <v>150000</v>
      </c>
      <c r="H295" s="186" t="str">
        <f ca="1">IF(B295="","",OFFSET(List1!S$11,tisk!A294,0))</f>
        <v>31.12.2020</v>
      </c>
      <c r="I295" s="184">
        <f ca="1">IF(B295="","",OFFSET(List1!T$11,tisk!A294,0))</f>
        <v>130</v>
      </c>
      <c r="J295" s="184">
        <f ca="1">IF(B295="","",OFFSET(List1!U$11,tisk!A294,0))</f>
        <v>110</v>
      </c>
      <c r="K295" s="184">
        <f ca="1">IF(B295="","",OFFSET(List1!V$11,tisk!A294,0))</f>
        <v>150</v>
      </c>
      <c r="L295" s="184">
        <f ca="1">IF(B295="","",OFFSET(List1!W$11,tisk!A294,0))</f>
        <v>390</v>
      </c>
      <c r="M295" s="183">
        <f ca="1">IF($B295="","",OFFSET(List1!X$11,tisk!$A294,0))</f>
        <v>0</v>
      </c>
      <c r="N295" s="183">
        <f ca="1">IF($B295="","",OFFSET(List1!Y$11,tisk!$A294,0))</f>
        <v>150000</v>
      </c>
      <c r="O295" s="183">
        <f ca="1">IF($B295="","",OFFSET(List1!Z$11,tisk!$A294,0))</f>
        <v>150000</v>
      </c>
      <c r="P295" s="183">
        <f ca="1">IF($B295="","",OFFSET(List1!AA$11,tisk!$A294,0))</f>
        <v>0</v>
      </c>
      <c r="Q295" s="183" t="str">
        <f ca="1">IF($B295="","",OFFSET(List1!AB$11,tisk!$A294,0))</f>
        <v>NEINV</v>
      </c>
      <c r="R295" s="183" t="str">
        <f ca="1">IF($B295="","",OFFSET(List1!AC$11,tisk!$A294,0))</f>
        <v>NE</v>
      </c>
    </row>
    <row r="296" spans="1:18" s="2" customFormat="1" ht="86.4" x14ac:dyDescent="0.3">
      <c r="A296" s="51"/>
      <c r="B296" s="184"/>
      <c r="C296" s="3" t="str">
        <f ca="1">IF(B295="","",CONCATENATE("Okres ",OFFSET(List1!G$11,tisk!A294,0),"
","Právní forma","
",OFFSET(List1!H$11,tisk!A294,0),"
","IČO ",OFFSET(List1!I$11,tisk!A294,0),"
 ","B.Ú. ",OFFSET(List1!J$11,tisk!A294,0)))</f>
        <v>Okres Prostějov
Právní forma
Obec, městská část hlavního města Prahy
IČO 47922311
 B.Ú. 1501983329/0800</v>
      </c>
      <c r="D296" s="5" t="str">
        <f ca="1">IF(B295="","",OFFSET(List1!M$11,tisk!A294,0))</f>
        <v>Realizace akce spočívá v opravě vnějších omítek a střechy hasičské zbrojnice, vč. klempířských výrobků.</v>
      </c>
      <c r="E296" s="185"/>
      <c r="F296" s="47"/>
      <c r="G296" s="183"/>
      <c r="H296" s="186"/>
      <c r="I296" s="184"/>
      <c r="J296" s="184"/>
      <c r="K296" s="184"/>
      <c r="L296" s="184"/>
      <c r="M296" s="183"/>
      <c r="N296" s="183"/>
      <c r="O296" s="183"/>
      <c r="P296" s="183"/>
      <c r="Q296" s="183"/>
      <c r="R296" s="183"/>
    </row>
    <row r="297" spans="1:18" s="2" customFormat="1" ht="28.8" x14ac:dyDescent="0.3">
      <c r="A297" s="51">
        <f>ROW()/3-1</f>
        <v>98</v>
      </c>
      <c r="B297" s="184"/>
      <c r="C297" s="3"/>
      <c r="D297" s="5" t="str">
        <f ca="1">IF(B295="","",CONCATENATE("Dotace bude použita na:",OFFSET(List1!N$11,tisk!A294,0)))</f>
        <v>Dotace bude použita na:Omítky, střecha, okapy a klempířské výrobky.</v>
      </c>
      <c r="E297" s="185"/>
      <c r="F297" s="48" t="str">
        <f ca="1">IF(B295="","",OFFSET(List1!Q$11,tisk!A294,0))</f>
        <v>12/2020</v>
      </c>
      <c r="G297" s="183"/>
      <c r="H297" s="186"/>
      <c r="I297" s="184"/>
      <c r="J297" s="184"/>
      <c r="K297" s="184"/>
      <c r="L297" s="184"/>
      <c r="M297" s="183"/>
      <c r="N297" s="183"/>
      <c r="O297" s="183"/>
      <c r="P297" s="183"/>
      <c r="Q297" s="183"/>
      <c r="R297" s="183"/>
    </row>
    <row r="298" spans="1:18" s="2" customFormat="1" ht="57.6" x14ac:dyDescent="0.3">
      <c r="A298" s="51"/>
      <c r="B298" s="184">
        <v>99</v>
      </c>
      <c r="C298" s="3" t="str">
        <f ca="1">IF(B298="","",CONCATENATE(OFFSET(List1!C$11,tisk!A297,0),"
",OFFSET(List1!D$11,tisk!A297,0),"
",OFFSET(List1!E$11,tisk!A297,0),"
",OFFSET(List1!F$11,tisk!A297,0)))</f>
        <v>Obec Senička
Senička 32
Senička
78345</v>
      </c>
      <c r="D298" s="74" t="str">
        <f ca="1">IF(B298="","",OFFSET(List1!L$11,tisk!A297,0))</f>
        <v>Rekonstrukce obecní budovy č.p. 82 v Seničce</v>
      </c>
      <c r="E298" s="185">
        <f ca="1">IF(B298="","",OFFSET(List1!O$11,tisk!A297,0))</f>
        <v>751066</v>
      </c>
      <c r="F298" s="48" t="str">
        <f ca="1">IF(B298="","",OFFSET(List1!P$11,tisk!A297,0))</f>
        <v>5/2020</v>
      </c>
      <c r="G298" s="183">
        <f ca="1">IF(B298="","",OFFSET(List1!R$11,tisk!A297,0))</f>
        <v>375533</v>
      </c>
      <c r="H298" s="186" t="str">
        <f ca="1">IF(B298="","",OFFSET(List1!S$11,tisk!A297,0))</f>
        <v>31.12.2020</v>
      </c>
      <c r="I298" s="184">
        <f ca="1">IF(B298="","",OFFSET(List1!T$11,tisk!A297,0))</f>
        <v>130</v>
      </c>
      <c r="J298" s="184">
        <f ca="1">IF(B298="","",OFFSET(List1!U$11,tisk!A297,0))</f>
        <v>160</v>
      </c>
      <c r="K298" s="184">
        <f ca="1">IF(B298="","",OFFSET(List1!V$11,tisk!A297,0))</f>
        <v>100</v>
      </c>
      <c r="L298" s="184">
        <f ca="1">IF(B298="","",OFFSET(List1!W$11,tisk!A297,0))</f>
        <v>390</v>
      </c>
      <c r="M298" s="183">
        <f ca="1">IF($B298="","",OFFSET(List1!X$11,tisk!$A297,0))</f>
        <v>0</v>
      </c>
      <c r="N298" s="183">
        <f ca="1">IF($B298="","",OFFSET(List1!Y$11,tisk!$A297,0))</f>
        <v>375533</v>
      </c>
      <c r="O298" s="183">
        <f ca="1">IF($B298="","",OFFSET(List1!Z$11,tisk!$A297,0))</f>
        <v>375533</v>
      </c>
      <c r="P298" s="183">
        <f ca="1">IF($B298="","",OFFSET(List1!AA$11,tisk!$A297,0))</f>
        <v>0</v>
      </c>
      <c r="Q298" s="183" t="str">
        <f ca="1">IF($B298="","",OFFSET(List1!AB$11,tisk!$A297,0))</f>
        <v>NEINV</v>
      </c>
      <c r="R298" s="183" t="str">
        <f ca="1">IF($B298="","",OFFSET(List1!AC$11,tisk!$A297,0))</f>
        <v>NE</v>
      </c>
    </row>
    <row r="299" spans="1:18" s="2" customFormat="1" ht="86.4" x14ac:dyDescent="0.3">
      <c r="A299" s="51"/>
      <c r="B299" s="184"/>
      <c r="C299" s="3" t="str">
        <f ca="1">IF(B298="","",CONCATENATE("Okres ",OFFSET(List1!G$11,tisk!A297,0),"
","Právní forma","
",OFFSET(List1!H$11,tisk!A297,0),"
","IČO ",OFFSET(List1!I$11,tisk!A297,0),"
 ","B.Ú. ",OFFSET(List1!J$11,tisk!A297,0)))</f>
        <v>Okres Olomouc
Právní forma
Obec, městská část hlavního města Prahy
IČO 00635324
 B.Ú. 1801702349/0800</v>
      </c>
      <c r="D299" s="5" t="str">
        <f ca="1">IF(B298="","",OFFSET(List1!M$11,tisk!A297,0))</f>
        <v>Předmětem žádosti je kompletní výměna oken a dveří a oprava přístupového chodníku k objektu, ve kterém působí knihovna, klubovna skautů, Dětská skupina Modřínek a zázemí pro volnočasové aktivity.</v>
      </c>
      <c r="E299" s="185"/>
      <c r="F299" s="47"/>
      <c r="G299" s="183"/>
      <c r="H299" s="186"/>
      <c r="I299" s="184"/>
      <c r="J299" s="184"/>
      <c r="K299" s="184"/>
      <c r="L299" s="184"/>
      <c r="M299" s="183"/>
      <c r="N299" s="183"/>
      <c r="O299" s="183"/>
      <c r="P299" s="183"/>
      <c r="Q299" s="183"/>
      <c r="R299" s="183"/>
    </row>
    <row r="300" spans="1:18" s="2" customFormat="1" ht="43.2" x14ac:dyDescent="0.3">
      <c r="A300" s="51">
        <f>ROW()/3-1</f>
        <v>99</v>
      </c>
      <c r="B300" s="184"/>
      <c r="C300" s="3"/>
      <c r="D300" s="5" t="str">
        <f ca="1">IF(B298="","",CONCATENATE("Dotace bude použita na:",OFFSET(List1!N$11,tisk!A297,0)))</f>
        <v>Dotace bude použita na:Kompletní výměna oken a dveří, rekonstrukce přístupového chodníku k objektu.</v>
      </c>
      <c r="E300" s="185"/>
      <c r="F300" s="48" t="str">
        <f ca="1">IF(B298="","",OFFSET(List1!Q$11,tisk!A297,0))</f>
        <v>12/2020</v>
      </c>
      <c r="G300" s="183"/>
      <c r="H300" s="186"/>
      <c r="I300" s="184"/>
      <c r="J300" s="184"/>
      <c r="K300" s="184"/>
      <c r="L300" s="184"/>
      <c r="M300" s="183"/>
      <c r="N300" s="183"/>
      <c r="O300" s="183"/>
      <c r="P300" s="183"/>
      <c r="Q300" s="183"/>
      <c r="R300" s="183"/>
    </row>
    <row r="301" spans="1:18" s="2" customFormat="1" ht="57.6" x14ac:dyDescent="0.3">
      <c r="A301" s="51"/>
      <c r="B301" s="184">
        <v>100</v>
      </c>
      <c r="C301" s="3" t="str">
        <f ca="1">IF(B301="","",CONCATENATE(OFFSET(List1!C$11,tisk!A300,0),"
",OFFSET(List1!D$11,tisk!A300,0),"
",OFFSET(List1!E$11,tisk!A300,0),"
",OFFSET(List1!F$11,tisk!A300,0)))</f>
        <v>Obec Maletín
Starý Maletín 21
Maletín
78901</v>
      </c>
      <c r="D301" s="74" t="str">
        <f ca="1">IF(B301="","",OFFSET(List1!L$11,tisk!A300,0))</f>
        <v>Informační systém obce Maletín - bezdrátový rozhlas</v>
      </c>
      <c r="E301" s="185">
        <f ca="1">IF(B301="","",OFFSET(List1!O$11,tisk!A300,0))</f>
        <v>320000</v>
      </c>
      <c r="F301" s="48" t="str">
        <f ca="1">IF(B301="","",OFFSET(List1!P$11,tisk!A300,0))</f>
        <v>1/2020</v>
      </c>
      <c r="G301" s="183">
        <f ca="1">IF(B301="","",OFFSET(List1!R$11,tisk!A300,0))</f>
        <v>160000</v>
      </c>
      <c r="H301" s="186" t="str">
        <f ca="1">IF(B301="","",OFFSET(List1!S$11,tisk!A300,0))</f>
        <v>31.12.2020</v>
      </c>
      <c r="I301" s="184">
        <f ca="1">IF(B301="","",OFFSET(List1!T$11,tisk!A300,0))</f>
        <v>130</v>
      </c>
      <c r="J301" s="184">
        <f ca="1">IF(B301="","",OFFSET(List1!U$11,tisk!A300,0))</f>
        <v>160</v>
      </c>
      <c r="K301" s="184">
        <f ca="1">IF(B301="","",OFFSET(List1!V$11,tisk!A300,0))</f>
        <v>100</v>
      </c>
      <c r="L301" s="184">
        <f ca="1">IF(B301="","",OFFSET(List1!W$11,tisk!A300,0))</f>
        <v>390</v>
      </c>
      <c r="M301" s="183">
        <f ca="1">IF($B301="","",OFFSET(List1!X$11,tisk!$A300,0))</f>
        <v>0</v>
      </c>
      <c r="N301" s="183">
        <f ca="1">IF($B301="","",OFFSET(List1!Y$11,tisk!$A300,0))</f>
        <v>160000</v>
      </c>
      <c r="O301" s="183">
        <f ca="1">IF($B301="","",OFFSET(List1!Z$11,tisk!$A300,0))</f>
        <v>160000</v>
      </c>
      <c r="P301" s="183">
        <f ca="1">IF($B301="","",OFFSET(List1!AA$11,tisk!$A300,0))</f>
        <v>0</v>
      </c>
      <c r="Q301" s="183" t="str">
        <f ca="1">IF($B301="","",OFFSET(List1!AB$11,tisk!$A300,0))</f>
        <v>INV</v>
      </c>
      <c r="R301" s="183" t="str">
        <f ca="1">IF($B301="","",OFFSET(List1!AC$11,tisk!$A300,0))</f>
        <v>NE</v>
      </c>
    </row>
    <row r="302" spans="1:18" s="2" customFormat="1" ht="86.4" x14ac:dyDescent="0.3">
      <c r="A302" s="51"/>
      <c r="B302" s="184"/>
      <c r="C302" s="3" t="str">
        <f ca="1">IF(B301="","",CONCATENATE("Okres ",OFFSET(List1!G$11,tisk!A300,0),"
","Právní forma","
",OFFSET(List1!H$11,tisk!A300,0),"
","IČO ",OFFSET(List1!I$11,tisk!A300,0),"
 ","B.Ú. ",OFFSET(List1!J$11,tisk!A300,0)))</f>
        <v>Okres Šumperk
Právní forma
Obec, městská část hlavního města Prahy
IČO 00302988
 B.Ú. 8829841/0100</v>
      </c>
      <c r="D302" s="5" t="str">
        <f ca="1">IF(B301="","",OFFSET(List1!M$11,tisk!A300,0))</f>
        <v>Výměna a rozšíření nefunkčního informačního systému - bezdrátový rozhlas.</v>
      </c>
      <c r="E302" s="185"/>
      <c r="F302" s="47"/>
      <c r="G302" s="183"/>
      <c r="H302" s="186"/>
      <c r="I302" s="184"/>
      <c r="J302" s="184"/>
      <c r="K302" s="184"/>
      <c r="L302" s="184"/>
      <c r="M302" s="183"/>
      <c r="N302" s="183"/>
      <c r="O302" s="183"/>
      <c r="P302" s="183"/>
      <c r="Q302" s="183"/>
      <c r="R302" s="183"/>
    </row>
    <row r="303" spans="1:18" s="2" customFormat="1" ht="86.4" x14ac:dyDescent="0.3">
      <c r="A303" s="51">
        <f>ROW()/3-1</f>
        <v>100</v>
      </c>
      <c r="B303" s="184"/>
      <c r="C303" s="3"/>
      <c r="D303" s="5" t="str">
        <f ca="1">IF(B301="","",CONCATENATE("Dotace bude použita na:",OFFSET(List1!N$11,tisk!A300,0)))</f>
        <v>Dotace bude použita na:Vysílací zařízení AMO II - 1 ks, vysílací anténa - 1 ks, záložní baterie - 1 ks, ovládací software AMO - 1 ks, zaškolení obsluhy, montáž zařízení, vysílací přijímače AMO II - 22 ks, reproduktory tlakové - 57 ks, montáž  a oživení.</v>
      </c>
      <c r="E303" s="185"/>
      <c r="F303" s="48" t="str">
        <f ca="1">IF(B301="","",OFFSET(List1!Q$11,tisk!A300,0))</f>
        <v>12/2020</v>
      </c>
      <c r="G303" s="183"/>
      <c r="H303" s="186"/>
      <c r="I303" s="184"/>
      <c r="J303" s="184"/>
      <c r="K303" s="184"/>
      <c r="L303" s="184"/>
      <c r="M303" s="183"/>
      <c r="N303" s="183"/>
      <c r="O303" s="183"/>
      <c r="P303" s="183"/>
      <c r="Q303" s="183"/>
      <c r="R303" s="183"/>
    </row>
    <row r="304" spans="1:18" s="2" customFormat="1" ht="57.6" x14ac:dyDescent="0.3">
      <c r="A304" s="51"/>
      <c r="B304" s="184">
        <v>101</v>
      </c>
      <c r="C304" s="3" t="str">
        <f ca="1">IF(B304="","",CONCATENATE(OFFSET(List1!C$11,tisk!A303,0),"
",OFFSET(List1!D$11,tisk!A303,0),"
",OFFSET(List1!E$11,tisk!A303,0),"
",OFFSET(List1!F$11,tisk!A303,0)))</f>
        <v>Obec Křenovice
Křenovice 18
Křenovice
75201</v>
      </c>
      <c r="D304" s="74" t="str">
        <f ca="1">IF(B304="","",OFFSET(List1!L$11,tisk!A303,0))</f>
        <v>Rekonstrukce hasičské zbrojnice - II. etapa</v>
      </c>
      <c r="E304" s="185">
        <f ca="1">IF(B304="","",OFFSET(List1!O$11,tisk!A303,0))</f>
        <v>1000000</v>
      </c>
      <c r="F304" s="48" t="str">
        <f ca="1">IF(B304="","",OFFSET(List1!P$11,tisk!A303,0))</f>
        <v>1/2020</v>
      </c>
      <c r="G304" s="183">
        <f ca="1">IF(B304="","",OFFSET(List1!R$11,tisk!A303,0))</f>
        <v>500000</v>
      </c>
      <c r="H304" s="186" t="str">
        <f ca="1">IF(B304="","",OFFSET(List1!S$11,tisk!A303,0))</f>
        <v>31.12.2020</v>
      </c>
      <c r="I304" s="184">
        <f ca="1">IF(B304="","",OFFSET(List1!T$11,tisk!A303,0))</f>
        <v>130</v>
      </c>
      <c r="J304" s="184">
        <f ca="1">IF(B304="","",OFFSET(List1!U$11,tisk!A303,0))</f>
        <v>160</v>
      </c>
      <c r="K304" s="184">
        <f ca="1">IF(B304="","",OFFSET(List1!V$11,tisk!A303,0))</f>
        <v>100</v>
      </c>
      <c r="L304" s="184">
        <f ca="1">IF(B304="","",OFFSET(List1!W$11,tisk!A303,0))</f>
        <v>390</v>
      </c>
      <c r="M304" s="183">
        <f ca="1">IF($B304="","",OFFSET(List1!X$11,tisk!$A303,0))</f>
        <v>0</v>
      </c>
      <c r="N304" s="183">
        <f ca="1">IF($B304="","",OFFSET(List1!Y$11,tisk!$A303,0))</f>
        <v>500000</v>
      </c>
      <c r="O304" s="183">
        <f ca="1">IF($B304="","",OFFSET(List1!Z$11,tisk!$A303,0))</f>
        <v>500000</v>
      </c>
      <c r="P304" s="183">
        <f ca="1">IF($B304="","",OFFSET(List1!AA$11,tisk!$A303,0))</f>
        <v>0</v>
      </c>
      <c r="Q304" s="183" t="str">
        <f ca="1">IF($B304="","",OFFSET(List1!AB$11,tisk!$A303,0))</f>
        <v>INV</v>
      </c>
      <c r="R304" s="183" t="str">
        <f ca="1">IF($B304="","",OFFSET(List1!AC$11,tisk!$A303,0))</f>
        <v>NE</v>
      </c>
    </row>
    <row r="305" spans="1:18" s="2" customFormat="1" ht="86.4" x14ac:dyDescent="0.3">
      <c r="A305" s="51"/>
      <c r="B305" s="184"/>
      <c r="C305" s="3" t="str">
        <f ca="1">IF(B304="","",CONCATENATE("Okres ",OFFSET(List1!G$11,tisk!A303,0),"
","Právní forma","
",OFFSET(List1!H$11,tisk!A303,0),"
","IČO ",OFFSET(List1!I$11,tisk!A303,0),"
 ","B.Ú. ",OFFSET(List1!J$11,tisk!A303,0)))</f>
        <v>Okres Přerov
Právní forma
Obec, městská část hlavního města Prahy
IČO 00636304
 B.Ú. 1883099319/0800</v>
      </c>
      <c r="D305" s="5" t="str">
        <f ca="1">IF(B304="","",OFFSET(List1!M$11,tisk!A303,0))</f>
        <v>Obec Křenovice přikročila v roce 2019 k rekonstrukci hasičské zbrojnice, a  to po dlouhých letech neustálého odkládání a debatách o smyslu či nutnosti uvedené investice.</v>
      </c>
      <c r="E305" s="185"/>
      <c r="F305" s="47"/>
      <c r="G305" s="183"/>
      <c r="H305" s="186"/>
      <c r="I305" s="184"/>
      <c r="J305" s="184"/>
      <c r="K305" s="184"/>
      <c r="L305" s="184"/>
      <c r="M305" s="183"/>
      <c r="N305" s="183"/>
      <c r="O305" s="183"/>
      <c r="P305" s="183"/>
      <c r="Q305" s="183"/>
      <c r="R305" s="183"/>
    </row>
    <row r="306" spans="1:18" s="2" customFormat="1" ht="43.2" x14ac:dyDescent="0.3">
      <c r="A306" s="51">
        <f>ROW()/3-1</f>
        <v>101</v>
      </c>
      <c r="B306" s="184"/>
      <c r="C306" s="3"/>
      <c r="D306" s="5" t="str">
        <f ca="1">IF(B304="","",CONCATENATE("Dotace bude použita na:",OFFSET(List1!N$11,tisk!A303,0)))</f>
        <v>Dotace bude použita na:Úhrada  faktur a daňových dokladů za materiál a provedené stavební práce.</v>
      </c>
      <c r="E306" s="185"/>
      <c r="F306" s="48" t="str">
        <f ca="1">IF(B304="","",OFFSET(List1!Q$11,tisk!A303,0))</f>
        <v>12/2020</v>
      </c>
      <c r="G306" s="183"/>
      <c r="H306" s="186"/>
      <c r="I306" s="184"/>
      <c r="J306" s="184"/>
      <c r="K306" s="184"/>
      <c r="L306" s="184"/>
      <c r="M306" s="183"/>
      <c r="N306" s="183"/>
      <c r="O306" s="183"/>
      <c r="P306" s="183"/>
      <c r="Q306" s="183"/>
      <c r="R306" s="183"/>
    </row>
    <row r="307" spans="1:18" s="2" customFormat="1" ht="57.6" x14ac:dyDescent="0.3">
      <c r="A307" s="51"/>
      <c r="B307" s="184">
        <v>102</v>
      </c>
      <c r="C307" s="3" t="str">
        <f ca="1">IF(B307="","",CONCATENATE(OFFSET(List1!C$11,tisk!A306,0),"
",OFFSET(List1!D$11,tisk!A306,0),"
",OFFSET(List1!E$11,tisk!A306,0),"
",OFFSET(List1!F$11,tisk!A306,0)))</f>
        <v>Obec Bohuslavice
Bohuslavice 25
Bohuslavice
79856</v>
      </c>
      <c r="D307" s="74" t="str">
        <f ca="1">IF(B307="","",OFFSET(List1!L$11,tisk!A306,0))</f>
        <v>Přístavba hasičské zbrojnice Bohuslavice</v>
      </c>
      <c r="E307" s="185">
        <f ca="1">IF(B307="","",OFFSET(List1!O$11,tisk!A306,0))</f>
        <v>1417635</v>
      </c>
      <c r="F307" s="48" t="str">
        <f ca="1">IF(B307="","",OFFSET(List1!P$11,tisk!A306,0))</f>
        <v>1/2020</v>
      </c>
      <c r="G307" s="183">
        <f ca="1">IF(B307="","",OFFSET(List1!R$11,tisk!A306,0))</f>
        <v>500000</v>
      </c>
      <c r="H307" s="186" t="str">
        <f ca="1">IF(B307="","",OFFSET(List1!S$11,tisk!A306,0))</f>
        <v>31.12.2020</v>
      </c>
      <c r="I307" s="184">
        <f ca="1">IF(B307="","",OFFSET(List1!T$11,tisk!A306,0))</f>
        <v>130</v>
      </c>
      <c r="J307" s="184">
        <f ca="1">IF(B307="","",OFFSET(List1!U$11,tisk!A306,0))</f>
        <v>160</v>
      </c>
      <c r="K307" s="184">
        <f ca="1">IF(B307="","",OFFSET(List1!V$11,tisk!A306,0))</f>
        <v>100</v>
      </c>
      <c r="L307" s="184">
        <f ca="1">IF(B307="","",OFFSET(List1!W$11,tisk!A306,0))</f>
        <v>390</v>
      </c>
      <c r="M307" s="183">
        <f ca="1">IF($B307="","",OFFSET(List1!X$11,tisk!$A306,0))</f>
        <v>0</v>
      </c>
      <c r="N307" s="183">
        <f ca="1">IF($B307="","",OFFSET(List1!Y$11,tisk!$A306,0))</f>
        <v>500000</v>
      </c>
      <c r="O307" s="183">
        <f ca="1">IF($B307="","",OFFSET(List1!Z$11,tisk!$A306,0))</f>
        <v>500000</v>
      </c>
      <c r="P307" s="183">
        <f ca="1">IF($B307="","",OFFSET(List1!AA$11,tisk!$A306,0))</f>
        <v>0</v>
      </c>
      <c r="Q307" s="183" t="str">
        <f ca="1">IF($B307="","",OFFSET(List1!AB$11,tisk!$A306,0))</f>
        <v>INV</v>
      </c>
      <c r="R307" s="183" t="str">
        <f ca="1">IF($B307="","",OFFSET(List1!AC$11,tisk!$A306,0))</f>
        <v>NE</v>
      </c>
    </row>
    <row r="308" spans="1:18" s="2" customFormat="1" ht="86.4" x14ac:dyDescent="0.3">
      <c r="A308" s="51"/>
      <c r="B308" s="184"/>
      <c r="C308" s="3" t="str">
        <f ca="1">IF(B307="","",CONCATENATE("Okres ",OFFSET(List1!G$11,tisk!A306,0),"
","Právní forma","
",OFFSET(List1!H$11,tisk!A306,0),"
","IČO ",OFFSET(List1!I$11,tisk!A306,0),"
 ","B.Ú. ",OFFSET(List1!J$11,tisk!A306,0)))</f>
        <v>Okres Prostějov
Právní forma
Obec, městská část hlavního města Prahy
IČO 00288039
 B.Ú. 3725701/0100</v>
      </c>
      <c r="D308" s="5" t="str">
        <f ca="1">IF(B307="","",OFFSET(List1!M$11,tisk!A306,0))</f>
        <v>Přístavba hasičské zbrojnice ke stávající budově. V přístavbě budou umístěny především hygienické místnosti, které ve stávající budově chybí. Současně bude provedena nová přípojka pitné vody.</v>
      </c>
      <c r="E308" s="185"/>
      <c r="F308" s="47"/>
      <c r="G308" s="183"/>
      <c r="H308" s="186"/>
      <c r="I308" s="184"/>
      <c r="J308" s="184"/>
      <c r="K308" s="184"/>
      <c r="L308" s="184"/>
      <c r="M308" s="183"/>
      <c r="N308" s="183"/>
      <c r="O308" s="183"/>
      <c r="P308" s="183"/>
      <c r="Q308" s="183"/>
      <c r="R308" s="183"/>
    </row>
    <row r="309" spans="1:18" s="2" customFormat="1" ht="115.2" x14ac:dyDescent="0.3">
      <c r="A309" s="51">
        <f>ROW()/3-1</f>
        <v>102</v>
      </c>
      <c r="B309" s="184"/>
      <c r="C309" s="3"/>
      <c r="D309" s="5" t="str">
        <f ca="1">IF(B307="","",CONCATENATE("Dotace bude použita na:",OFFSET(List1!N$11,tisk!A306,0)))</f>
        <v>Dotace bude použita na:Stavebně montážní práce,stavební práce - zemní práce, zakládání stavby, svislé a kompletní konstrukce, vodorovné konstrukce, úpravy povrchů, podlah a osazování výplní, zdravotechnika, ústřední vytápění, elektroinstalace, konstrukce suché stavby, obklady, malby.</v>
      </c>
      <c r="E309" s="185"/>
      <c r="F309" s="48" t="str">
        <f ca="1">IF(B307="","",OFFSET(List1!Q$11,tisk!A306,0))</f>
        <v>12/2020</v>
      </c>
      <c r="G309" s="183"/>
      <c r="H309" s="186"/>
      <c r="I309" s="184"/>
      <c r="J309" s="184"/>
      <c r="K309" s="184"/>
      <c r="L309" s="184"/>
      <c r="M309" s="183"/>
      <c r="N309" s="183"/>
      <c r="O309" s="183"/>
      <c r="P309" s="183"/>
      <c r="Q309" s="183"/>
      <c r="R309" s="183"/>
    </row>
    <row r="310" spans="1:18" s="2" customFormat="1" ht="57.6" x14ac:dyDescent="0.3">
      <c r="A310" s="51"/>
      <c r="B310" s="184">
        <v>103</v>
      </c>
      <c r="C310" s="3" t="str">
        <f ca="1">IF(B310="","",CONCATENATE(OFFSET(List1!C$11,tisk!A309,0),"
",OFFSET(List1!D$11,tisk!A309,0),"
",OFFSET(List1!E$11,tisk!A309,0),"
",OFFSET(List1!F$11,tisk!A309,0)))</f>
        <v>Obec Říkovice
Říkovice 68
Říkovice
75118</v>
      </c>
      <c r="D310" s="74" t="str">
        <f ca="1">IF(B310="","",OFFSET(List1!L$11,tisk!A309,0))</f>
        <v>Odstavná místa před místním hřbitovem v obci Říkovice</v>
      </c>
      <c r="E310" s="185">
        <f ca="1">IF(B310="","",OFFSET(List1!O$11,tisk!A309,0))</f>
        <v>2461745</v>
      </c>
      <c r="F310" s="48" t="str">
        <f ca="1">IF(B310="","",OFFSET(List1!P$11,tisk!A309,0))</f>
        <v>6/2020</v>
      </c>
      <c r="G310" s="183">
        <f ca="1">IF(B310="","",OFFSET(List1!R$11,tisk!A309,0))</f>
        <v>286400</v>
      </c>
      <c r="H310" s="186" t="str">
        <f ca="1">IF(B310="","",OFFSET(List1!S$11,tisk!A309,0))</f>
        <v>31.12.2020</v>
      </c>
      <c r="I310" s="184">
        <f ca="1">IF(B310="","",OFFSET(List1!T$11,tisk!A309,0))</f>
        <v>130</v>
      </c>
      <c r="J310" s="184">
        <f ca="1">IF(B310="","",OFFSET(List1!U$11,tisk!A309,0))</f>
        <v>160</v>
      </c>
      <c r="K310" s="184">
        <f ca="1">IF(B310="","",OFFSET(List1!V$11,tisk!A309,0))</f>
        <v>100</v>
      </c>
      <c r="L310" s="184">
        <f ca="1">IF(B310="","",OFFSET(List1!W$11,tisk!A309,0))</f>
        <v>390</v>
      </c>
      <c r="M310" s="183">
        <f ca="1">IF($B310="","",OFFSET(List1!X$11,tisk!$A309,0))</f>
        <v>0</v>
      </c>
      <c r="N310" s="183">
        <f ca="1">IF($B310="","",OFFSET(List1!Y$11,tisk!$A309,0))</f>
        <v>286400</v>
      </c>
      <c r="O310" s="183">
        <f ca="1">IF($B310="","",OFFSET(List1!Z$11,tisk!$A309,0))</f>
        <v>286400</v>
      </c>
      <c r="P310" s="183">
        <f ca="1">IF($B310="","",OFFSET(List1!AA$11,tisk!$A309,0))</f>
        <v>0</v>
      </c>
      <c r="Q310" s="183" t="str">
        <f ca="1">IF($B310="","",OFFSET(List1!AB$11,tisk!$A309,0))</f>
        <v>INV</v>
      </c>
      <c r="R310" s="183" t="str">
        <f ca="1">IF($B310="","",OFFSET(List1!AC$11,tisk!$A309,0))</f>
        <v>NE</v>
      </c>
    </row>
    <row r="311" spans="1:18" s="2" customFormat="1" ht="86.4" x14ac:dyDescent="0.3">
      <c r="A311" s="51"/>
      <c r="B311" s="184"/>
      <c r="C311" s="3" t="str">
        <f ca="1">IF(B310="","",CONCATENATE("Okres ",OFFSET(List1!G$11,tisk!A309,0),"
","Právní forma","
",OFFSET(List1!H$11,tisk!A309,0),"
","IČO ",OFFSET(List1!I$11,tisk!A309,0),"
 ","B.Ú. ",OFFSET(List1!J$11,tisk!A309,0)))</f>
        <v>Okres Přerov
Právní forma
Obec, městská část hlavního města Prahy
IČO 00636568
 B.Ú. 104117967/0300</v>
      </c>
      <c r="D311" s="5" t="str">
        <f ca="1">IF(B310="","",OFFSET(List1!M$11,tisk!A309,0))</f>
        <v>Předmětem dotace je zpřístupnění místního hřbitova a to vybudováním zpevněné plochy a 4 odstavných stání.</v>
      </c>
      <c r="E311" s="185"/>
      <c r="F311" s="47"/>
      <c r="G311" s="183"/>
      <c r="H311" s="186"/>
      <c r="I311" s="184"/>
      <c r="J311" s="184"/>
      <c r="K311" s="184"/>
      <c r="L311" s="184"/>
      <c r="M311" s="183"/>
      <c r="N311" s="183"/>
      <c r="O311" s="183"/>
      <c r="P311" s="183"/>
      <c r="Q311" s="183"/>
      <c r="R311" s="183"/>
    </row>
    <row r="312" spans="1:18" s="2" customFormat="1" ht="28.8" x14ac:dyDescent="0.3">
      <c r="A312" s="51">
        <f>ROW()/3-1</f>
        <v>103</v>
      </c>
      <c r="B312" s="184"/>
      <c r="C312" s="3"/>
      <c r="D312" s="5" t="str">
        <f ca="1">IF(B310="","",CONCATENATE("Dotace bude použita na:",OFFSET(List1!N$11,tisk!A309,0)))</f>
        <v>Dotace bude použita na:Zpevněná plocha před hřbitovem a 4 odstavná stání.</v>
      </c>
      <c r="E312" s="185"/>
      <c r="F312" s="48" t="str">
        <f ca="1">IF(B310="","",OFFSET(List1!Q$11,tisk!A309,0))</f>
        <v>11/2020</v>
      </c>
      <c r="G312" s="183"/>
      <c r="H312" s="186"/>
      <c r="I312" s="184"/>
      <c r="J312" s="184"/>
      <c r="K312" s="184"/>
      <c r="L312" s="184"/>
      <c r="M312" s="183"/>
      <c r="N312" s="183"/>
      <c r="O312" s="183"/>
      <c r="P312" s="183"/>
      <c r="Q312" s="183"/>
      <c r="R312" s="183"/>
    </row>
    <row r="313" spans="1:18" s="2" customFormat="1" ht="57.6" x14ac:dyDescent="0.3">
      <c r="A313" s="51"/>
      <c r="B313" s="184">
        <v>104</v>
      </c>
      <c r="C313" s="3" t="str">
        <f ca="1">IF(B313="","",CONCATENATE(OFFSET(List1!C$11,tisk!A312,0),"
",OFFSET(List1!D$11,tisk!A312,0),"
",OFFSET(List1!E$11,tisk!A312,0),"
",OFFSET(List1!F$11,tisk!A312,0)))</f>
        <v>Obec Uhřičice
Uhřičice 111
Uhřičice
75201</v>
      </c>
      <c r="D313" s="74" t="str">
        <f ca="1">IF(B313="","",OFFSET(List1!L$11,tisk!A312,0))</f>
        <v>Rekonstrukce střechy na budově Obecního úřadu  Uhřičice</v>
      </c>
      <c r="E313" s="185">
        <f ca="1">IF(B313="","",OFFSET(List1!O$11,tisk!A312,0))</f>
        <v>974344</v>
      </c>
      <c r="F313" s="48" t="str">
        <f ca="1">IF(B313="","",OFFSET(List1!P$11,tisk!A312,0))</f>
        <v>1/2020</v>
      </c>
      <c r="G313" s="183">
        <f ca="1">IF(B313="","",OFFSET(List1!R$11,tisk!A312,0))</f>
        <v>487172</v>
      </c>
      <c r="H313" s="186" t="str">
        <f ca="1">IF(B313="","",OFFSET(List1!S$11,tisk!A312,0))</f>
        <v>31.12.2020</v>
      </c>
      <c r="I313" s="184">
        <f ca="1">IF(B313="","",OFFSET(List1!T$11,tisk!A312,0))</f>
        <v>130</v>
      </c>
      <c r="J313" s="184">
        <f ca="1">IF(B313="","",OFFSET(List1!U$11,tisk!A312,0))</f>
        <v>160</v>
      </c>
      <c r="K313" s="184">
        <f ca="1">IF(B313="","",OFFSET(List1!V$11,tisk!A312,0))</f>
        <v>100</v>
      </c>
      <c r="L313" s="184">
        <f ca="1">IF(B313="","",OFFSET(List1!W$11,tisk!A312,0))</f>
        <v>390</v>
      </c>
      <c r="M313" s="183">
        <f ca="1">IF($B313="","",OFFSET(List1!X$11,tisk!$A312,0))</f>
        <v>0</v>
      </c>
      <c r="N313" s="183">
        <f ca="1">IF($B313="","",OFFSET(List1!Y$11,tisk!$A312,0))</f>
        <v>487172</v>
      </c>
      <c r="O313" s="183">
        <f ca="1">IF($B313="","",OFFSET(List1!Z$11,tisk!$A312,0))</f>
        <v>487172</v>
      </c>
      <c r="P313" s="183">
        <f ca="1">IF($B313="","",OFFSET(List1!AA$11,tisk!$A312,0))</f>
        <v>0</v>
      </c>
      <c r="Q313" s="183" t="str">
        <f ca="1">IF($B313="","",OFFSET(List1!AB$11,tisk!$A312,0))</f>
        <v>INV</v>
      </c>
      <c r="R313" s="183" t="str">
        <f ca="1">IF($B313="","",OFFSET(List1!AC$11,tisk!$A312,0))</f>
        <v>NE</v>
      </c>
    </row>
    <row r="314" spans="1:18" s="2" customFormat="1" ht="86.4" x14ac:dyDescent="0.3">
      <c r="A314" s="51"/>
      <c r="B314" s="184"/>
      <c r="C314" s="3" t="str">
        <f ca="1">IF(B313="","",CONCATENATE("Okres ",OFFSET(List1!G$11,tisk!A312,0),"
","Právní forma","
",OFFSET(List1!H$11,tisk!A312,0),"
","IČO ",OFFSET(List1!I$11,tisk!A312,0),"
 ","B.Ú. ",OFFSET(List1!J$11,tisk!A312,0)))</f>
        <v>Okres Přerov
Právní forma
Obec, městská část hlavního města Prahy
IČO 00636657
 B.Ú. 1883097399/0800</v>
      </c>
      <c r="D314" s="5" t="str">
        <f ca="1">IF(B313="","",OFFSET(List1!M$11,tisk!A312,0))</f>
        <v>Výměna střešní krytiny na budově Obecního úřadu, která vzhledem ke svému stáří je značně opotřebená a popraskaná a dochází k postupnému zatékání do půdních prostor.</v>
      </c>
      <c r="E314" s="185"/>
      <c r="F314" s="47"/>
      <c r="G314" s="183"/>
      <c r="H314" s="186"/>
      <c r="I314" s="184"/>
      <c r="J314" s="184"/>
      <c r="K314" s="184"/>
      <c r="L314" s="184"/>
      <c r="M314" s="183"/>
      <c r="N314" s="183"/>
      <c r="O314" s="183"/>
      <c r="P314" s="183"/>
      <c r="Q314" s="183"/>
      <c r="R314" s="183"/>
    </row>
    <row r="315" spans="1:18" s="2" customFormat="1" ht="57.6" x14ac:dyDescent="0.3">
      <c r="A315" s="51">
        <f>ROW()/3-1</f>
        <v>104</v>
      </c>
      <c r="B315" s="184"/>
      <c r="C315" s="3"/>
      <c r="D315" s="5" t="str">
        <f ca="1">IF(B313="","",CONCATENATE("Dotace bude použita na:",OFFSET(List1!N$11,tisk!A312,0)))</f>
        <v>Dotace bude použita na:Jelikož se jedná o investici, bude hrazený veškerý materiál, dodávka, montáž a všechny práce související s uvedenou akcí.</v>
      </c>
      <c r="E315" s="185"/>
      <c r="F315" s="48" t="str">
        <f ca="1">IF(B313="","",OFFSET(List1!Q$11,tisk!A312,0))</f>
        <v>12/2020</v>
      </c>
      <c r="G315" s="183"/>
      <c r="H315" s="186"/>
      <c r="I315" s="184"/>
      <c r="J315" s="184"/>
      <c r="K315" s="184"/>
      <c r="L315" s="184"/>
      <c r="M315" s="183"/>
      <c r="N315" s="183"/>
      <c r="O315" s="183"/>
      <c r="P315" s="183"/>
      <c r="Q315" s="183"/>
      <c r="R315" s="183"/>
    </row>
    <row r="316" spans="1:18" s="2" customFormat="1" ht="57.6" x14ac:dyDescent="0.3">
      <c r="A316" s="51"/>
      <c r="B316" s="184">
        <v>105</v>
      </c>
      <c r="C316" s="3" t="str">
        <f ca="1">IF(B316="","",CONCATENATE(OFFSET(List1!C$11,tisk!A315,0),"
",OFFSET(List1!D$11,tisk!A315,0),"
",OFFSET(List1!E$11,tisk!A315,0),"
",OFFSET(List1!F$11,tisk!A315,0)))</f>
        <v>Obec Jívová
Jívová 69
Jívová
783 16</v>
      </c>
      <c r="D316" s="74" t="str">
        <f ca="1">IF(B316="","",OFFSET(List1!L$11,tisk!A315,0))</f>
        <v>Rekonstrukce místních komunikací - předláždění náměstí v obci Jívová</v>
      </c>
      <c r="E316" s="185">
        <f ca="1">IF(B316="","",OFFSET(List1!O$11,tisk!A315,0))</f>
        <v>5997708</v>
      </c>
      <c r="F316" s="48" t="str">
        <f ca="1">IF(B316="","",OFFSET(List1!P$11,tisk!A315,0))</f>
        <v>4/2020</v>
      </c>
      <c r="G316" s="183">
        <f ca="1">IF(B316="","",OFFSET(List1!R$11,tisk!A315,0))</f>
        <v>500000</v>
      </c>
      <c r="H316" s="186" t="str">
        <f ca="1">IF(B316="","",OFFSET(List1!S$11,tisk!A315,0))</f>
        <v>31.12.2020</v>
      </c>
      <c r="I316" s="184">
        <f ca="1">IF(B316="","",OFFSET(List1!T$11,tisk!A315,0))</f>
        <v>140</v>
      </c>
      <c r="J316" s="184">
        <f ca="1">IF(B316="","",OFFSET(List1!U$11,tisk!A315,0))</f>
        <v>150</v>
      </c>
      <c r="K316" s="184">
        <f ca="1">IF(B316="","",OFFSET(List1!V$11,tisk!A315,0))</f>
        <v>100</v>
      </c>
      <c r="L316" s="184">
        <f ca="1">IF(B316="","",OFFSET(List1!W$11,tisk!A315,0))</f>
        <v>390</v>
      </c>
      <c r="M316" s="183">
        <f ca="1">IF($B316="","",OFFSET(List1!X$11,tisk!$A315,0))</f>
        <v>0</v>
      </c>
      <c r="N316" s="183">
        <f ca="1">IF($B316="","",OFFSET(List1!Y$11,tisk!$A315,0))</f>
        <v>500000</v>
      </c>
      <c r="O316" s="183">
        <f ca="1">IF($B316="","",OFFSET(List1!Z$11,tisk!$A315,0))</f>
        <v>500000</v>
      </c>
      <c r="P316" s="183">
        <f ca="1">IF($B316="","",OFFSET(List1!AA$11,tisk!$A315,0))</f>
        <v>0</v>
      </c>
      <c r="Q316" s="183" t="str">
        <f ca="1">IF($B316="","",OFFSET(List1!AB$11,tisk!$A315,0))</f>
        <v>INV</v>
      </c>
      <c r="R316" s="183" t="str">
        <f ca="1">IF($B316="","",OFFSET(List1!AC$11,tisk!$A315,0))</f>
        <v>NE</v>
      </c>
    </row>
    <row r="317" spans="1:18" s="2" customFormat="1" ht="86.4" x14ac:dyDescent="0.3">
      <c r="A317" s="51"/>
      <c r="B317" s="184"/>
      <c r="C317" s="3" t="str">
        <f ca="1">IF(B316="","",CONCATENATE("Okres ",OFFSET(List1!G$11,tisk!A315,0),"
","Právní forma","
",OFFSET(List1!H$11,tisk!A315,0),"
","IČO ",OFFSET(List1!I$11,tisk!A315,0),"
 ","B.Ú. ",OFFSET(List1!J$11,tisk!A315,0)))</f>
        <v>Okres Olomouc
Právní forma
Obec, městská část hlavního města Prahy
IČO 00299031
 B.Ú. 9424811/0100</v>
      </c>
      <c r="D317" s="5" t="str">
        <f ca="1">IF(B316="","",OFFSET(List1!M$11,tisk!A315,0))</f>
        <v>V rámci akce bude v Jívové předlážděno centrální náměstí, které se nachází v památkové zóně. Rekonstrukce dlážděných ploch uvede toto prostranství do původní podoby a odstraní architektonicky nevhodné pozdější úpravy.</v>
      </c>
      <c r="E317" s="185"/>
      <c r="F317" s="47"/>
      <c r="G317" s="183"/>
      <c r="H317" s="186"/>
      <c r="I317" s="184"/>
      <c r="J317" s="184"/>
      <c r="K317" s="184"/>
      <c r="L317" s="184"/>
      <c r="M317" s="183"/>
      <c r="N317" s="183"/>
      <c r="O317" s="183"/>
      <c r="P317" s="183"/>
      <c r="Q317" s="183"/>
      <c r="R317" s="183"/>
    </row>
    <row r="318" spans="1:18" s="2" customFormat="1" ht="28.8" x14ac:dyDescent="0.3">
      <c r="A318" s="51">
        <f>ROW()/3-1</f>
        <v>105</v>
      </c>
      <c r="B318" s="184"/>
      <c r="C318" s="3"/>
      <c r="D318" s="5" t="str">
        <f ca="1">IF(B316="","",CONCATENATE("Dotace bude použita na:",OFFSET(List1!N$11,tisk!A315,0)))</f>
        <v>Dotace bude použita na:Náklady realizace stavby (předláždění náměstí).</v>
      </c>
      <c r="E318" s="185"/>
      <c r="F318" s="48" t="str">
        <f ca="1">IF(B316="","",OFFSET(List1!Q$11,tisk!A315,0))</f>
        <v>9/2020</v>
      </c>
      <c r="G318" s="183"/>
      <c r="H318" s="186"/>
      <c r="I318" s="184"/>
      <c r="J318" s="184"/>
      <c r="K318" s="184"/>
      <c r="L318" s="184"/>
      <c r="M318" s="183"/>
      <c r="N318" s="183"/>
      <c r="O318" s="183"/>
      <c r="P318" s="183"/>
      <c r="Q318" s="183"/>
      <c r="R318" s="183"/>
    </row>
    <row r="319" spans="1:18" s="2" customFormat="1" ht="72" x14ac:dyDescent="0.3">
      <c r="A319" s="51"/>
      <c r="B319" s="184">
        <v>106</v>
      </c>
      <c r="C319" s="3" t="str">
        <f ca="1">IF(B319="","",CONCATENATE(OFFSET(List1!C$11,tisk!A318,0),"
",OFFSET(List1!D$11,tisk!A318,0),"
",OFFSET(List1!E$11,tisk!A318,0),"
",OFFSET(List1!F$11,tisk!A318,0)))</f>
        <v>Obec Měrovice nad Hanou
Měrovice nad Hanou 131
Měrovice nad Hanou
75201</v>
      </c>
      <c r="D319" s="74" t="str">
        <f ca="1">IF(B319="","",OFFSET(List1!L$11,tisk!A318,0))</f>
        <v>Rekonstrukce oplocení a povrchu dvora obecního úřadu</v>
      </c>
      <c r="E319" s="185">
        <f ca="1">IF(B319="","",OFFSET(List1!O$11,tisk!A318,0))</f>
        <v>1500000</v>
      </c>
      <c r="F319" s="48" t="str">
        <f ca="1">IF(B319="","",OFFSET(List1!P$11,tisk!A318,0))</f>
        <v>1/2020</v>
      </c>
      <c r="G319" s="183">
        <f ca="1">IF(B319="","",OFFSET(List1!R$11,tisk!A318,0))</f>
        <v>500000</v>
      </c>
      <c r="H319" s="186" t="str">
        <f ca="1">IF(B319="","",OFFSET(List1!S$11,tisk!A318,0))</f>
        <v>31.12.2020</v>
      </c>
      <c r="I319" s="184">
        <f ca="1">IF(B319="","",OFFSET(List1!T$11,tisk!A318,0))</f>
        <v>160</v>
      </c>
      <c r="J319" s="184">
        <f ca="1">IF(B319="","",OFFSET(List1!U$11,tisk!A318,0))</f>
        <v>130</v>
      </c>
      <c r="K319" s="184">
        <f ca="1">IF(B319="","",OFFSET(List1!V$11,tisk!A318,0))</f>
        <v>100</v>
      </c>
      <c r="L319" s="184">
        <f ca="1">IF(B319="","",OFFSET(List1!W$11,tisk!A318,0))</f>
        <v>390</v>
      </c>
      <c r="M319" s="183">
        <f ca="1">IF($B319="","",OFFSET(List1!X$11,tisk!$A318,0))</f>
        <v>0</v>
      </c>
      <c r="N319" s="183">
        <f ca="1">IF($B319="","",OFFSET(List1!Y$11,tisk!$A318,0))</f>
        <v>500000</v>
      </c>
      <c r="O319" s="183">
        <f ca="1">IF($B319="","",OFFSET(List1!Z$11,tisk!$A318,0))</f>
        <v>500000</v>
      </c>
      <c r="P319" s="183">
        <f ca="1">IF($B319="","",OFFSET(List1!AA$11,tisk!$A318,0))</f>
        <v>0</v>
      </c>
      <c r="Q319" s="183" t="str">
        <f ca="1">IF($B319="","",OFFSET(List1!AB$11,tisk!$A318,0))</f>
        <v>INV</v>
      </c>
      <c r="R319" s="183" t="str">
        <f ca="1">IF($B319="","",OFFSET(List1!AC$11,tisk!$A318,0))</f>
        <v>NE</v>
      </c>
    </row>
    <row r="320" spans="1:18" s="2" customFormat="1" ht="86.4" x14ac:dyDescent="0.3">
      <c r="A320" s="51"/>
      <c r="B320" s="184"/>
      <c r="C320" s="3" t="str">
        <f ca="1">IF(B319="","",CONCATENATE("Okres ",OFFSET(List1!G$11,tisk!A318,0),"
","Právní forma","
",OFFSET(List1!H$11,tisk!A318,0),"
","IČO ",OFFSET(List1!I$11,tisk!A318,0),"
 ","B.Ú. ",OFFSET(List1!J$11,tisk!A318,0)))</f>
        <v>Okres Přerov
Právní forma
Obec, městská část hlavního města Prahy
IČO 00636380
 B.Ú. 103900378/0300</v>
      </c>
      <c r="D320" s="5" t="str">
        <f ca="1">IF(B319="","",OFFSET(List1!M$11,tisk!A318,0))</f>
        <v>Bude provedena celková rekonstrukce dvora OÚ. V rámci rekonstrukce oplocení bude staré zdivo a původní povrch dvora odstraněn, bude vyzděna nová zeď, osazena nová vstupní brána a položen nový povrch dvora.</v>
      </c>
      <c r="E320" s="185"/>
      <c r="F320" s="47"/>
      <c r="G320" s="183"/>
      <c r="H320" s="186"/>
      <c r="I320" s="184"/>
      <c r="J320" s="184"/>
      <c r="K320" s="184"/>
      <c r="L320" s="184"/>
      <c r="M320" s="183"/>
      <c r="N320" s="183"/>
      <c r="O320" s="183"/>
      <c r="P320" s="183"/>
      <c r="Q320" s="183"/>
      <c r="R320" s="183"/>
    </row>
    <row r="321" spans="1:18" s="2" customFormat="1" ht="57.6" x14ac:dyDescent="0.3">
      <c r="A321" s="51">
        <f>ROW()/3-1</f>
        <v>106</v>
      </c>
      <c r="B321" s="184"/>
      <c r="C321" s="3"/>
      <c r="D321" s="5" t="str">
        <f ca="1">IF(B319="","",CONCATENATE("Dotace bude použita na:",OFFSET(List1!N$11,tisk!A318,0)))</f>
        <v>Dotace bude použita na:Z investiční dotace budou hrazeny veškeré práce související s rekonstrukcí oplocení a povrchu dvora obecního úřadu.</v>
      </c>
      <c r="E321" s="185"/>
      <c r="F321" s="48" t="str">
        <f ca="1">IF(B319="","",OFFSET(List1!Q$11,tisk!A318,0))</f>
        <v>12/2020</v>
      </c>
      <c r="G321" s="183"/>
      <c r="H321" s="186"/>
      <c r="I321" s="184"/>
      <c r="J321" s="184"/>
      <c r="K321" s="184"/>
      <c r="L321" s="184"/>
      <c r="M321" s="183"/>
      <c r="N321" s="183"/>
      <c r="O321" s="183"/>
      <c r="P321" s="183"/>
      <c r="Q321" s="183"/>
      <c r="R321" s="183"/>
    </row>
    <row r="322" spans="1:18" s="2" customFormat="1" ht="57.6" x14ac:dyDescent="0.3">
      <c r="A322" s="51"/>
      <c r="B322" s="184">
        <v>107</v>
      </c>
      <c r="C322" s="3" t="str">
        <f ca="1">IF(B322="","",CONCATENATE(OFFSET(List1!C$11,tisk!A321,0),"
",OFFSET(List1!D$11,tisk!A321,0),"
",OFFSET(List1!E$11,tisk!A321,0),"
",OFFSET(List1!F$11,tisk!A321,0)))</f>
        <v>Obec Pivín
Pivín 220
Pivín
79824</v>
      </c>
      <c r="D322" s="74" t="str">
        <f ca="1">IF(B322="","",OFFSET(List1!L$11,tisk!A321,0))</f>
        <v>Oprava místní komunikace u autobusové zastávky</v>
      </c>
      <c r="E322" s="185">
        <f ca="1">IF(B322="","",OFFSET(List1!O$11,tisk!A321,0))</f>
        <v>1301310</v>
      </c>
      <c r="F322" s="48" t="str">
        <f ca="1">IF(B322="","",OFFSET(List1!P$11,tisk!A321,0))</f>
        <v>3/2020</v>
      </c>
      <c r="G322" s="183">
        <f ca="1">IF(B322="","",OFFSET(List1!R$11,tisk!A321,0))</f>
        <v>500000</v>
      </c>
      <c r="H322" s="186" t="str">
        <f ca="1">IF(B322="","",OFFSET(List1!S$11,tisk!A321,0))</f>
        <v>31.12.2020</v>
      </c>
      <c r="I322" s="184">
        <f ca="1">IF(B322="","",OFFSET(List1!T$11,tisk!A321,0))</f>
        <v>90</v>
      </c>
      <c r="J322" s="184">
        <f ca="1">IF(B322="","",OFFSET(List1!U$11,tisk!A321,0))</f>
        <v>150</v>
      </c>
      <c r="K322" s="184">
        <f ca="1">IF(B322="","",OFFSET(List1!V$11,tisk!A321,0))</f>
        <v>150</v>
      </c>
      <c r="L322" s="184">
        <f ca="1">IF(B322="","",OFFSET(List1!W$11,tisk!A321,0))</f>
        <v>390</v>
      </c>
      <c r="M322" s="183">
        <f ca="1">IF($B322="","",OFFSET(List1!X$11,tisk!$A321,0))</f>
        <v>0</v>
      </c>
      <c r="N322" s="183">
        <f ca="1">IF($B322="","",OFFSET(List1!Y$11,tisk!$A321,0))</f>
        <v>500000</v>
      </c>
      <c r="O322" s="183">
        <f ca="1">IF($B322="","",OFFSET(List1!Z$11,tisk!$A321,0))</f>
        <v>500000</v>
      </c>
      <c r="P322" s="183">
        <f ca="1">IF($B322="","",OFFSET(List1!AA$11,tisk!$A321,0))</f>
        <v>0</v>
      </c>
      <c r="Q322" s="183" t="str">
        <f ca="1">IF($B322="","",OFFSET(List1!AB$11,tisk!$A321,0))</f>
        <v>NEINV</v>
      </c>
      <c r="R322" s="183" t="str">
        <f ca="1">IF($B322="","",OFFSET(List1!AC$11,tisk!$A321,0))</f>
        <v>NE</v>
      </c>
    </row>
    <row r="323" spans="1:18" s="2" customFormat="1" ht="86.4" x14ac:dyDescent="0.3">
      <c r="A323" s="51"/>
      <c r="B323" s="184"/>
      <c r="C323" s="3" t="str">
        <f ca="1">IF(B322="","",CONCATENATE("Okres ",OFFSET(List1!G$11,tisk!A321,0),"
","Právní forma","
",OFFSET(List1!H$11,tisk!A321,0),"
","IČO ",OFFSET(List1!I$11,tisk!A321,0),"
 ","B.Ú. ",OFFSET(List1!J$11,tisk!A321,0)))</f>
        <v>Okres Prostějov
Právní forma
Obec, městská část hlavního města Prahy
IČO 00288624
 B.Ú. 94-8614701/0710</v>
      </c>
      <c r="D323" s="5" t="str">
        <f ca="1">IF(B322="","",OFFSET(List1!M$11,tisk!A321,0))</f>
        <v>Oprava místní komunikace u autobusové zastávky, která je přímo v centru obce a je jedna z nejvíce vytížených místních komunikací v obci.</v>
      </c>
      <c r="E323" s="185"/>
      <c r="F323" s="47"/>
      <c r="G323" s="183"/>
      <c r="H323" s="186"/>
      <c r="I323" s="184"/>
      <c r="J323" s="184"/>
      <c r="K323" s="184"/>
      <c r="L323" s="184"/>
      <c r="M323" s="183"/>
      <c r="N323" s="183"/>
      <c r="O323" s="183"/>
      <c r="P323" s="183"/>
      <c r="Q323" s="183"/>
      <c r="R323" s="183"/>
    </row>
    <row r="324" spans="1:18" s="2" customFormat="1" ht="72" x14ac:dyDescent="0.3">
      <c r="A324" s="51">
        <f>ROW()/3-1</f>
        <v>107</v>
      </c>
      <c r="B324" s="184"/>
      <c r="C324" s="3"/>
      <c r="D324" s="5" t="str">
        <f ca="1">IF(B322="","",CONCATENATE("Dotace bude použita na:",OFFSET(List1!N$11,tisk!A321,0)))</f>
        <v>Dotace bude použita na:Veškeré položky v rozpočtu jsou uznatelné - zemní práce, zakládání, vodorovné konstrukce, komunikace, trubní vedení, ostatní konstrukce, přesun hmot.</v>
      </c>
      <c r="E324" s="185"/>
      <c r="F324" s="48" t="str">
        <f ca="1">IF(B322="","",OFFSET(List1!Q$11,tisk!A321,0))</f>
        <v>11/2020</v>
      </c>
      <c r="G324" s="183"/>
      <c r="H324" s="186"/>
      <c r="I324" s="184"/>
      <c r="J324" s="184"/>
      <c r="K324" s="184"/>
      <c r="L324" s="184"/>
      <c r="M324" s="183"/>
      <c r="N324" s="183"/>
      <c r="O324" s="183"/>
      <c r="P324" s="183"/>
      <c r="Q324" s="183"/>
      <c r="R324" s="183"/>
    </row>
    <row r="325" spans="1:18" s="2" customFormat="1" ht="57.6" x14ac:dyDescent="0.3">
      <c r="A325" s="51"/>
      <c r="B325" s="184">
        <v>108</v>
      </c>
      <c r="C325" s="3" t="str">
        <f ca="1">IF(B325="","",CONCATENATE(OFFSET(List1!C$11,tisk!A324,0),"
",OFFSET(List1!D$11,tisk!A324,0),"
",OFFSET(List1!E$11,tisk!A324,0),"
",OFFSET(List1!F$11,tisk!A324,0)))</f>
        <v>Obec Kolšov
Kolšov 160
Kolšov
78821</v>
      </c>
      <c r="D325" s="74" t="str">
        <f ca="1">IF(B325="","",OFFSET(List1!L$11,tisk!A324,0))</f>
        <v>Oprava účelové komunikace Obecní úřad a kulturní dům Kolšov</v>
      </c>
      <c r="E325" s="185">
        <f ca="1">IF(B325="","",OFFSET(List1!O$11,tisk!A324,0))</f>
        <v>1848560</v>
      </c>
      <c r="F325" s="48" t="str">
        <f ca="1">IF(B325="","",OFFSET(List1!P$11,tisk!A324,0))</f>
        <v>7/2020</v>
      </c>
      <c r="G325" s="183">
        <f ca="1">IF(B325="","",OFFSET(List1!R$11,tisk!A324,0))</f>
        <v>500000</v>
      </c>
      <c r="H325" s="186" t="str">
        <f ca="1">IF(B325="","",OFFSET(List1!S$11,tisk!A324,0))</f>
        <v>31.12.2020</v>
      </c>
      <c r="I325" s="184">
        <f ca="1">IF(B325="","",OFFSET(List1!T$11,tisk!A324,0))</f>
        <v>140</v>
      </c>
      <c r="J325" s="184">
        <f ca="1">IF(B325="","",OFFSET(List1!U$11,tisk!A324,0))</f>
        <v>150</v>
      </c>
      <c r="K325" s="184">
        <f ca="1">IF(B325="","",OFFSET(List1!V$11,tisk!A324,0))</f>
        <v>100</v>
      </c>
      <c r="L325" s="184">
        <f ca="1">IF(B325="","",OFFSET(List1!W$11,tisk!A324,0))</f>
        <v>390</v>
      </c>
      <c r="M325" s="183">
        <f ca="1">IF($B325="","",OFFSET(List1!X$11,tisk!$A324,0))</f>
        <v>0</v>
      </c>
      <c r="N325" s="183">
        <f ca="1">IF($B325="","",OFFSET(List1!Y$11,tisk!$A324,0))</f>
        <v>500000</v>
      </c>
      <c r="O325" s="183">
        <f ca="1">IF($B325="","",OFFSET(List1!Z$11,tisk!$A324,0))</f>
        <v>500000</v>
      </c>
      <c r="P325" s="183">
        <f ca="1">IF($B325="","",OFFSET(List1!AA$11,tisk!$A324,0))</f>
        <v>0</v>
      </c>
      <c r="Q325" s="183" t="str">
        <f ca="1">IF($B325="","",OFFSET(List1!AB$11,tisk!$A324,0))</f>
        <v>NEINV</v>
      </c>
      <c r="R325" s="183" t="str">
        <f ca="1">IF($B325="","",OFFSET(List1!AC$11,tisk!$A324,0))</f>
        <v>NE</v>
      </c>
    </row>
    <row r="326" spans="1:18" s="2" customFormat="1" ht="86.4" x14ac:dyDescent="0.3">
      <c r="A326" s="51"/>
      <c r="B326" s="184"/>
      <c r="C326" s="3" t="str">
        <f ca="1">IF(B325="","",CONCATENATE("Okres ",OFFSET(List1!G$11,tisk!A324,0),"
","Právní forma","
",OFFSET(List1!H$11,tisk!A324,0),"
","IČO ",OFFSET(List1!I$11,tisk!A324,0),"
 ","B.Ú. ",OFFSET(List1!J$11,tisk!A324,0)))</f>
        <v>Okres Šumperk
Právní forma
Obec, městská část hlavního města Prahy
IČO 00302791
 B.Ú. 1905618379/0800</v>
      </c>
      <c r="D326" s="5" t="str">
        <f ca="1">IF(B325="","",OFFSET(List1!M$11,tisk!A324,0))</f>
        <v>Oprava účelové komunikace, která je přístupovou cestou k Obecnímu úřadu, kulturnímu domu a také k Základní a mateřské škole v Kolšově.</v>
      </c>
      <c r="E326" s="185"/>
      <c r="F326" s="47"/>
      <c r="G326" s="183"/>
      <c r="H326" s="186"/>
      <c r="I326" s="184"/>
      <c r="J326" s="184"/>
      <c r="K326" s="184"/>
      <c r="L326" s="184"/>
      <c r="M326" s="183"/>
      <c r="N326" s="183"/>
      <c r="O326" s="183"/>
      <c r="P326" s="183"/>
      <c r="Q326" s="183"/>
      <c r="R326" s="183"/>
    </row>
    <row r="327" spans="1:18" s="2" customFormat="1" ht="28.8" x14ac:dyDescent="0.3">
      <c r="A327" s="51">
        <f>ROW()/3-1</f>
        <v>108</v>
      </c>
      <c r="B327" s="184"/>
      <c r="C327" s="3"/>
      <c r="D327" s="5" t="str">
        <f ca="1">IF(B325="","",CONCATENATE("Dotace bude použita na:",OFFSET(List1!N$11,tisk!A324,0)))</f>
        <v>Dotace bude použita na:Oprava asfaltového povrchu za zámkovou dlažbu.</v>
      </c>
      <c r="E327" s="185"/>
      <c r="F327" s="48" t="str">
        <f ca="1">IF(B325="","",OFFSET(List1!Q$11,tisk!A324,0))</f>
        <v>8/2020</v>
      </c>
      <c r="G327" s="183"/>
      <c r="H327" s="186"/>
      <c r="I327" s="184"/>
      <c r="J327" s="184"/>
      <c r="K327" s="184"/>
      <c r="L327" s="184"/>
      <c r="M327" s="183"/>
      <c r="N327" s="183"/>
      <c r="O327" s="183"/>
      <c r="P327" s="183"/>
      <c r="Q327" s="183"/>
      <c r="R327" s="183"/>
    </row>
    <row r="328" spans="1:18" s="2" customFormat="1" ht="57.6" x14ac:dyDescent="0.3">
      <c r="A328" s="51"/>
      <c r="B328" s="184">
        <v>109</v>
      </c>
      <c r="C328" s="3" t="str">
        <f ca="1">IF(B328="","",CONCATENATE(OFFSET(List1!C$11,tisk!A327,0),"
",OFFSET(List1!D$11,tisk!A327,0),"
",OFFSET(List1!E$11,tisk!A327,0),"
",OFFSET(List1!F$11,tisk!A327,0)))</f>
        <v>Obec Střítež nad Ludinou
Střítež nad Ludinou 122
Střítež nad Ludinou
75363</v>
      </c>
      <c r="D328" s="74" t="str">
        <f ca="1">IF(B328="","",OFFSET(List1!L$11,tisk!A327,0))</f>
        <v>Rekonstrukce spolkového a volnočasového domu</v>
      </c>
      <c r="E328" s="185">
        <f ca="1">IF(B328="","",OFFSET(List1!O$11,tisk!A327,0))</f>
        <v>1105000</v>
      </c>
      <c r="F328" s="48" t="str">
        <f ca="1">IF(B328="","",OFFSET(List1!P$11,tisk!A327,0))</f>
        <v>1/2020</v>
      </c>
      <c r="G328" s="183">
        <f ca="1">IF(B328="","",OFFSET(List1!R$11,tisk!A327,0))</f>
        <v>500000</v>
      </c>
      <c r="H328" s="186" t="str">
        <f ca="1">IF(B328="","",OFFSET(List1!S$11,tisk!A327,0))</f>
        <v>31.12.2020</v>
      </c>
      <c r="I328" s="184">
        <f ca="1">IF(B328="","",OFFSET(List1!T$11,tisk!A327,0))</f>
        <v>110</v>
      </c>
      <c r="J328" s="184">
        <f ca="1">IF(B328="","",OFFSET(List1!U$11,tisk!A327,0))</f>
        <v>180</v>
      </c>
      <c r="K328" s="184">
        <f ca="1">IF(B328="","",OFFSET(List1!V$11,tisk!A327,0))</f>
        <v>100</v>
      </c>
      <c r="L328" s="184">
        <f ca="1">IF(B328="","",OFFSET(List1!W$11,tisk!A327,0))</f>
        <v>390</v>
      </c>
      <c r="M328" s="183">
        <f ca="1">IF($B328="","",OFFSET(List1!X$11,tisk!$A327,0))</f>
        <v>0</v>
      </c>
      <c r="N328" s="183">
        <f ca="1">IF($B328="","",OFFSET(List1!Y$11,tisk!$A327,0))</f>
        <v>500000</v>
      </c>
      <c r="O328" s="183">
        <f ca="1">IF($B328="","",OFFSET(List1!Z$11,tisk!$A327,0))</f>
        <v>500000</v>
      </c>
      <c r="P328" s="183">
        <f ca="1">IF($B328="","",OFFSET(List1!AA$11,tisk!$A327,0))</f>
        <v>0</v>
      </c>
      <c r="Q328" s="183" t="str">
        <f ca="1">IF($B328="","",OFFSET(List1!AB$11,tisk!$A327,0))</f>
        <v>INV</v>
      </c>
      <c r="R328" s="183" t="str">
        <f ca="1">IF($B328="","",OFFSET(List1!AC$11,tisk!$A327,0))</f>
        <v>NE</v>
      </c>
    </row>
    <row r="329" spans="1:18" s="2" customFormat="1" ht="86.4" x14ac:dyDescent="0.3">
      <c r="A329" s="51"/>
      <c r="B329" s="184"/>
      <c r="C329" s="3" t="str">
        <f ca="1">IF(B328="","",CONCATENATE("Okres ",OFFSET(List1!G$11,tisk!A327,0),"
","Právní forma","
",OFFSET(List1!H$11,tisk!A327,0),"
","IČO ",OFFSET(List1!I$11,tisk!A327,0),"
 ","B.Ú. ",OFFSET(List1!J$11,tisk!A327,0)))</f>
        <v>Okres Přerov
Právní forma
Obec, městská část hlavního města Prahy
IČO 00302023
 B.Ú. 1883008309/0800</v>
      </c>
      <c r="D329" s="5" t="str">
        <f ca="1">IF(B328="","",OFFSET(List1!M$11,tisk!A327,0))</f>
        <v>Rekonstrukce spolkového a volnočasového domu.</v>
      </c>
      <c r="E329" s="185"/>
      <c r="F329" s="47"/>
      <c r="G329" s="183"/>
      <c r="H329" s="186"/>
      <c r="I329" s="184"/>
      <c r="J329" s="184"/>
      <c r="K329" s="184"/>
      <c r="L329" s="184"/>
      <c r="M329" s="183"/>
      <c r="N329" s="183"/>
      <c r="O329" s="183"/>
      <c r="P329" s="183"/>
      <c r="Q329" s="183"/>
      <c r="R329" s="183"/>
    </row>
    <row r="330" spans="1:18" s="2" customFormat="1" ht="100.8" x14ac:dyDescent="0.3">
      <c r="A330" s="51">
        <f>ROW()/3-1</f>
        <v>109</v>
      </c>
      <c r="B330" s="184"/>
      <c r="C330" s="3"/>
      <c r="D330" s="5" t="str">
        <f ca="1">IF(B328="","",CONCATENATE("Dotace bude použita na:",OFFSET(List1!N$11,tisk!A327,0)))</f>
        <v>Dotace bude použita na:Zateplení budovy, pořízení a montáž plynového kotle, komínu, radiátorů, trubek a příslušenství, montáž a revize,vybudování betonové podlahy včetně podlahových krytin,zdících materiálů a příslušenství, pořízení vchodových dveří a vrat včetně montáže.</v>
      </c>
      <c r="E330" s="185"/>
      <c r="F330" s="48" t="str">
        <f ca="1">IF(B328="","",OFFSET(List1!Q$11,tisk!A327,0))</f>
        <v>12/2020</v>
      </c>
      <c r="G330" s="183"/>
      <c r="H330" s="186"/>
      <c r="I330" s="184"/>
      <c r="J330" s="184"/>
      <c r="K330" s="184"/>
      <c r="L330" s="184"/>
      <c r="M330" s="183"/>
      <c r="N330" s="183"/>
      <c r="O330" s="183"/>
      <c r="P330" s="183"/>
      <c r="Q330" s="183"/>
      <c r="R330" s="183"/>
    </row>
    <row r="331" spans="1:18" s="2" customFormat="1" ht="57.6" x14ac:dyDescent="0.3">
      <c r="A331" s="51"/>
      <c r="B331" s="184">
        <v>110</v>
      </c>
      <c r="C331" s="3" t="str">
        <f ca="1">IF(B331="","",CONCATENATE(OFFSET(List1!C$11,tisk!A330,0),"
",OFFSET(List1!D$11,tisk!A330,0),"
",OFFSET(List1!E$11,tisk!A330,0),"
",OFFSET(List1!F$11,tisk!A330,0)))</f>
        <v>Obec Všechovice
Všechovice 17
Všechovice
75353</v>
      </c>
      <c r="D331" s="74" t="str">
        <f ca="1">IF(B331="","",OFFSET(List1!L$11,tisk!A330,0))</f>
        <v>ZŠ Všechovice - východní fasáda atria, pavilon ŠM1</v>
      </c>
      <c r="E331" s="185">
        <f ca="1">IF(B331="","",OFFSET(List1!O$11,tisk!A330,0))</f>
        <v>1356000</v>
      </c>
      <c r="F331" s="48" t="str">
        <f ca="1">IF(B331="","",OFFSET(List1!P$11,tisk!A330,0))</f>
        <v>1/2020</v>
      </c>
      <c r="G331" s="183">
        <f ca="1">IF(B331="","",OFFSET(List1!R$11,tisk!A330,0))</f>
        <v>500000</v>
      </c>
      <c r="H331" s="186" t="str">
        <f ca="1">IF(B331="","",OFFSET(List1!S$11,tisk!A330,0))</f>
        <v>31.12.2020</v>
      </c>
      <c r="I331" s="184">
        <f ca="1">IF(B331="","",OFFSET(List1!T$11,tisk!A330,0))</f>
        <v>110</v>
      </c>
      <c r="J331" s="184">
        <f ca="1">IF(B331="","",OFFSET(List1!U$11,tisk!A330,0))</f>
        <v>180</v>
      </c>
      <c r="K331" s="184">
        <f ca="1">IF(B331="","",OFFSET(List1!V$11,tisk!A330,0))</f>
        <v>100</v>
      </c>
      <c r="L331" s="184">
        <f ca="1">IF(B331="","",OFFSET(List1!W$11,tisk!A330,0))</f>
        <v>390</v>
      </c>
      <c r="M331" s="183">
        <f ca="1">IF($B331="","",OFFSET(List1!X$11,tisk!$A330,0))</f>
        <v>0</v>
      </c>
      <c r="N331" s="183">
        <f ca="1">IF($B331="","",OFFSET(List1!Y$11,tisk!$A330,0))</f>
        <v>500000</v>
      </c>
      <c r="O331" s="183">
        <f ca="1">IF($B331="","",OFFSET(List1!Z$11,tisk!$A330,0))</f>
        <v>500000</v>
      </c>
      <c r="P331" s="183">
        <f ca="1">IF($B331="","",OFFSET(List1!AA$11,tisk!$A330,0))</f>
        <v>0</v>
      </c>
      <c r="Q331" s="183" t="str">
        <f ca="1">IF($B331="","",OFFSET(List1!AB$11,tisk!$A330,0))</f>
        <v>INV</v>
      </c>
      <c r="R331" s="183" t="str">
        <f ca="1">IF($B331="","",OFFSET(List1!AC$11,tisk!$A330,0))</f>
        <v>NE</v>
      </c>
    </row>
    <row r="332" spans="1:18" s="2" customFormat="1" ht="86.4" x14ac:dyDescent="0.3">
      <c r="A332" s="51"/>
      <c r="B332" s="184"/>
      <c r="C332" s="3" t="str">
        <f ca="1">IF(B331="","",CONCATENATE("Okres ",OFFSET(List1!G$11,tisk!A330,0),"
","Právní forma","
",OFFSET(List1!H$11,tisk!A330,0),"
","IČO ",OFFSET(List1!I$11,tisk!A330,0),"
 ","B.Ú. ",OFFSET(List1!J$11,tisk!A330,0)))</f>
        <v>Okres Přerov
Právní forma
Obec, městská část hlavního města Prahy
IČO 00302228
 B.Ú. 1883130339/0800</v>
      </c>
      <c r="D332" s="5" t="str">
        <f ca="1">IF(B331="","",OFFSET(List1!M$11,tisk!A330,0))</f>
        <v>Cílem projektu je zlepšení kvality života ve venkovských oblastech díky obnově infrastruktury obecního majetku – budovy ZŠ Všechovice.</v>
      </c>
      <c r="E332" s="185"/>
      <c r="F332" s="47"/>
      <c r="G332" s="183"/>
      <c r="H332" s="186"/>
      <c r="I332" s="184"/>
      <c r="J332" s="184"/>
      <c r="K332" s="184"/>
      <c r="L332" s="184"/>
      <c r="M332" s="183"/>
      <c r="N332" s="183"/>
      <c r="O332" s="183"/>
      <c r="P332" s="183"/>
      <c r="Q332" s="183"/>
      <c r="R332" s="183"/>
    </row>
    <row r="333" spans="1:18" s="2" customFormat="1" ht="86.4" x14ac:dyDescent="0.3">
      <c r="A333" s="51">
        <f>ROW()/3-1</f>
        <v>110</v>
      </c>
      <c r="B333" s="184"/>
      <c r="C333" s="3"/>
      <c r="D333" s="5" t="str">
        <f ca="1">IF(B331="","",CONCATENATE("Dotace bude použita na:",OFFSET(List1!N$11,tisk!A330,0)))</f>
        <v>Dotace bude použita na:Dotace bude použita na nákup materiálu a stavební práce vyplývající ze zateplení fasády a  výměny oken a dveří ZŠ Všechovice včetně všech uznatelných nákladů s rekonstrukcí souvisejících.</v>
      </c>
      <c r="E333" s="185"/>
      <c r="F333" s="48" t="str">
        <f ca="1">IF(B331="","",OFFSET(List1!Q$11,tisk!A330,0))</f>
        <v>12/2020</v>
      </c>
      <c r="G333" s="183"/>
      <c r="H333" s="186"/>
      <c r="I333" s="184"/>
      <c r="J333" s="184"/>
      <c r="K333" s="184"/>
      <c r="L333" s="184"/>
      <c r="M333" s="183"/>
      <c r="N333" s="183"/>
      <c r="O333" s="183"/>
      <c r="P333" s="183"/>
      <c r="Q333" s="183"/>
      <c r="R333" s="183"/>
    </row>
    <row r="334" spans="1:18" s="2" customFormat="1" ht="57.6" x14ac:dyDescent="0.3">
      <c r="A334" s="51"/>
      <c r="B334" s="184">
        <v>111</v>
      </c>
      <c r="C334" s="3" t="str">
        <f ca="1">IF(B334="","",CONCATENATE(OFFSET(List1!C$11,tisk!A333,0),"
",OFFSET(List1!D$11,tisk!A333,0),"
",OFFSET(List1!E$11,tisk!A333,0),"
",OFFSET(List1!F$11,tisk!A333,0)))</f>
        <v>Obec Sudkov
Sudkov 96
Sudkov
78821</v>
      </c>
      <c r="D334" s="74" t="str">
        <f ca="1">IF(B334="","",OFFSET(List1!L$11,tisk!A333,0))</f>
        <v>Rekonstrukce sociálních zařízení v Mateřské škole Sudkov</v>
      </c>
      <c r="E334" s="185">
        <f ca="1">IF(B334="","",OFFSET(List1!O$11,tisk!A333,0))</f>
        <v>1144345</v>
      </c>
      <c r="F334" s="48" t="str">
        <f ca="1">IF(B334="","",OFFSET(List1!P$11,tisk!A333,0))</f>
        <v>1/2020</v>
      </c>
      <c r="G334" s="183">
        <f ca="1">IF(B334="","",OFFSET(List1!R$11,tisk!A333,0))</f>
        <v>500000</v>
      </c>
      <c r="H334" s="186" t="str">
        <f ca="1">IF(B334="","",OFFSET(List1!S$11,tisk!A333,0))</f>
        <v>31.12.2020</v>
      </c>
      <c r="I334" s="184">
        <f ca="1">IF(B334="","",OFFSET(List1!T$11,tisk!A333,0))</f>
        <v>120</v>
      </c>
      <c r="J334" s="184">
        <f ca="1">IF(B334="","",OFFSET(List1!U$11,tisk!A333,0))</f>
        <v>170</v>
      </c>
      <c r="K334" s="184">
        <f ca="1">IF(B334="","",OFFSET(List1!V$11,tisk!A333,0))</f>
        <v>100</v>
      </c>
      <c r="L334" s="184">
        <f ca="1">IF(B334="","",OFFSET(List1!W$11,tisk!A333,0))</f>
        <v>390</v>
      </c>
      <c r="M334" s="183">
        <f ca="1">IF($B334="","",OFFSET(List1!X$11,tisk!$A333,0))</f>
        <v>0</v>
      </c>
      <c r="N334" s="183">
        <f ca="1">IF($B334="","",OFFSET(List1!Y$11,tisk!$A333,0))</f>
        <v>500000</v>
      </c>
      <c r="O334" s="183">
        <f ca="1">IF($B334="","",OFFSET(List1!Z$11,tisk!$A333,0))</f>
        <v>500000</v>
      </c>
      <c r="P334" s="183">
        <f ca="1">IF($B334="","",OFFSET(List1!AA$11,tisk!$A333,0))</f>
        <v>0</v>
      </c>
      <c r="Q334" s="183" t="str">
        <f ca="1">IF($B334="","",OFFSET(List1!AB$11,tisk!$A333,0))</f>
        <v>INV</v>
      </c>
      <c r="R334" s="183" t="str">
        <f ca="1">IF($B334="","",OFFSET(List1!AC$11,tisk!$A333,0))</f>
        <v>NE</v>
      </c>
    </row>
    <row r="335" spans="1:18" s="2" customFormat="1" ht="100.8" x14ac:dyDescent="0.3">
      <c r="A335" s="51"/>
      <c r="B335" s="184"/>
      <c r="C335" s="3" t="str">
        <f ca="1">IF(B334="","",CONCATENATE("Okres ",OFFSET(List1!G$11,tisk!A333,0),"
","Právní forma","
",OFFSET(List1!H$11,tisk!A333,0),"
","IČO ",OFFSET(List1!I$11,tisk!A333,0),"
 ","B.Ú. ",OFFSET(List1!J$11,tisk!A333,0)))</f>
        <v>Okres Šumperk
Právní forma
Obec, městská část hlavního města Prahy
IČO 00303411
 B.Ú. 94-6217841/0710</v>
      </c>
      <c r="D335" s="5" t="str">
        <f ca="1">IF(B334="","",OFFSET(List1!M$11,tisk!A333,0))</f>
        <v>Předmětem projektu je rekonstrukce sociálních zařízení v budově Mateřské školy Sudkov za účelem zlepšení hygienické, kapacitní a kvalitativní stránky využití objektu. Realizací projektu dojde k významnému zlepšení kvality života obyvatel obce Sudkov.</v>
      </c>
      <c r="E335" s="185"/>
      <c r="F335" s="47"/>
      <c r="G335" s="183"/>
      <c r="H335" s="186"/>
      <c r="I335" s="184"/>
      <c r="J335" s="184"/>
      <c r="K335" s="184"/>
      <c r="L335" s="184"/>
      <c r="M335" s="183"/>
      <c r="N335" s="183"/>
      <c r="O335" s="183"/>
      <c r="P335" s="183"/>
      <c r="Q335" s="183"/>
      <c r="R335" s="183"/>
    </row>
    <row r="336" spans="1:18" s="2" customFormat="1" ht="100.8" x14ac:dyDescent="0.3">
      <c r="A336" s="51">
        <f>ROW()/3-1</f>
        <v>111</v>
      </c>
      <c r="B336" s="184"/>
      <c r="C336" s="3"/>
      <c r="D336" s="5" t="str">
        <f ca="1">IF(B334="","",CONCATENATE("Dotace bude použita na:",OFFSET(List1!N$11,tisk!A333,0)))</f>
        <v>Dotace bude použita na:Z investiční dotace budou hrazeny výdaje, vynaložené na stavební úpravy sociálních zařízení v MŠ Sudkov,tzn. výdaje na svislé, vodorovné a další konstrukce, úpravy povrchů, bourání, podlahy, obklady, malby, stavební instalace, elektroinstalace a další.</v>
      </c>
      <c r="E336" s="185"/>
      <c r="F336" s="48" t="str">
        <f ca="1">IF(B334="","",OFFSET(List1!Q$11,tisk!A333,0))</f>
        <v>12/2020</v>
      </c>
      <c r="G336" s="183"/>
      <c r="H336" s="186"/>
      <c r="I336" s="184"/>
      <c r="J336" s="184"/>
      <c r="K336" s="184"/>
      <c r="L336" s="184"/>
      <c r="M336" s="183"/>
      <c r="N336" s="183"/>
      <c r="O336" s="183"/>
      <c r="P336" s="183"/>
      <c r="Q336" s="183"/>
      <c r="R336" s="183"/>
    </row>
    <row r="337" spans="1:18" s="2" customFormat="1" ht="57.6" x14ac:dyDescent="0.3">
      <c r="A337" s="51"/>
      <c r="B337" s="184">
        <v>112</v>
      </c>
      <c r="C337" s="3" t="str">
        <f ca="1">IF(B337="","",CONCATENATE(OFFSET(List1!C$11,tisk!A336,0),"
",OFFSET(List1!D$11,tisk!A336,0),"
",OFFSET(List1!E$11,tisk!A336,0),"
",OFFSET(List1!F$11,tisk!A336,0)))</f>
        <v>Obec Samotišky
Vybíralova 4/8
Samotišky
77900</v>
      </c>
      <c r="D337" s="74" t="str">
        <f ca="1">IF(B337="","",OFFSET(List1!L$11,tisk!A336,0))</f>
        <v>Oprava obecního úřadu - I. etapa - střecha</v>
      </c>
      <c r="E337" s="185">
        <f ca="1">IF(B337="","",OFFSET(List1!O$11,tisk!A336,0))</f>
        <v>900000</v>
      </c>
      <c r="F337" s="48" t="str">
        <f ca="1">IF(B337="","",OFFSET(List1!P$11,tisk!A336,0))</f>
        <v>1/2020</v>
      </c>
      <c r="G337" s="183">
        <f ca="1">IF(B337="","",OFFSET(List1!R$11,tisk!A336,0))</f>
        <v>450000</v>
      </c>
      <c r="H337" s="186" t="str">
        <f ca="1">IF(B337="","",OFFSET(List1!S$11,tisk!A336,0))</f>
        <v>31.12.2020</v>
      </c>
      <c r="I337" s="184">
        <f ca="1">IF(B337="","",OFFSET(List1!T$11,tisk!A336,0))</f>
        <v>120</v>
      </c>
      <c r="J337" s="184">
        <f ca="1">IF(B337="","",OFFSET(List1!U$11,tisk!A336,0))</f>
        <v>120</v>
      </c>
      <c r="K337" s="184">
        <f ca="1">IF(B337="","",OFFSET(List1!V$11,tisk!A336,0))</f>
        <v>150</v>
      </c>
      <c r="L337" s="184">
        <f ca="1">IF(B337="","",OFFSET(List1!W$11,tisk!A336,0))</f>
        <v>390</v>
      </c>
      <c r="M337" s="183">
        <f ca="1">IF($B337="","",OFFSET(List1!X$11,tisk!$A336,0))</f>
        <v>0</v>
      </c>
      <c r="N337" s="183">
        <f ca="1">IF($B337="","",OFFSET(List1!Y$11,tisk!$A336,0))</f>
        <v>450000</v>
      </c>
      <c r="O337" s="183">
        <f ca="1">IF($B337="","",OFFSET(List1!Z$11,tisk!$A336,0))</f>
        <v>450000</v>
      </c>
      <c r="P337" s="183">
        <f ca="1">IF($B337="","",OFFSET(List1!AA$11,tisk!$A336,0))</f>
        <v>0</v>
      </c>
      <c r="Q337" s="183" t="str">
        <f ca="1">IF($B337="","",OFFSET(List1!AB$11,tisk!$A336,0))</f>
        <v>INV</v>
      </c>
      <c r="R337" s="183" t="str">
        <f ca="1">IF($B337="","",OFFSET(List1!AC$11,tisk!$A336,0))</f>
        <v>NE</v>
      </c>
    </row>
    <row r="338" spans="1:18" s="2" customFormat="1" ht="86.4" x14ac:dyDescent="0.3">
      <c r="A338" s="51"/>
      <c r="B338" s="184"/>
      <c r="C338" s="3" t="str">
        <f ca="1">IF(B337="","",CONCATENATE("Okres ",OFFSET(List1!G$11,tisk!A336,0),"
","Právní forma","
",OFFSET(List1!H$11,tisk!A336,0),"
","IČO ",OFFSET(List1!I$11,tisk!A336,0),"
 ","B.Ú. ",OFFSET(List1!J$11,tisk!A336,0)))</f>
        <v>Okres Olomouc
Právní forma
Obec, městská část hlavního města Prahy
IČO 48769967
 B.Ú. 377848343/0300</v>
      </c>
      <c r="D338" s="5" t="str">
        <f ca="1">IF(B337="","",OFFSET(List1!M$11,tisk!A336,0))</f>
        <v>Budova Obecního úřadu je v havarijním stavu. Musí postupně projít celkovou rekonstrukcí. Záměrem I. etapy je celková rekonstrucke střechy, která  je v havarijním stavu. Z pohledu obce Samotišky se jedná o zcela klíčovou stavbu.</v>
      </c>
      <c r="E338" s="185"/>
      <c r="F338" s="47"/>
      <c r="G338" s="183"/>
      <c r="H338" s="186"/>
      <c r="I338" s="184"/>
      <c r="J338" s="184"/>
      <c r="K338" s="184"/>
      <c r="L338" s="184"/>
      <c r="M338" s="183"/>
      <c r="N338" s="183"/>
      <c r="O338" s="183"/>
      <c r="P338" s="183"/>
      <c r="Q338" s="183"/>
      <c r="R338" s="183"/>
    </row>
    <row r="339" spans="1:18" s="2" customFormat="1" ht="100.8" x14ac:dyDescent="0.3">
      <c r="A339" s="51">
        <f>ROW()/3-1</f>
        <v>112</v>
      </c>
      <c r="B339" s="184"/>
      <c r="C339" s="3"/>
      <c r="D339" s="5" t="str">
        <f ca="1">IF(B337="","",CONCATENATE("Dotace bude použita na:",OFFSET(List1!N$11,tisk!A336,0)))</f>
        <v>Dotace bude použita na:Z dotace budou hrazeny náklady na demontáž stávající krytiny, latí, odvoz a likvidace rumiska, ošetření stávajícího krovu včetně výměny postižených částí, montáž nové fólie, nákup a montáž krytiny, laťování, větrací mřížky, okapy a svody.</v>
      </c>
      <c r="E339" s="185"/>
      <c r="F339" s="48" t="str">
        <f ca="1">IF(B337="","",OFFSET(List1!Q$11,tisk!A336,0))</f>
        <v>12/2020</v>
      </c>
      <c r="G339" s="183"/>
      <c r="H339" s="186"/>
      <c r="I339" s="184"/>
      <c r="J339" s="184"/>
      <c r="K339" s="184"/>
      <c r="L339" s="184"/>
      <c r="M339" s="183"/>
      <c r="N339" s="183"/>
      <c r="O339" s="183"/>
      <c r="P339" s="183"/>
      <c r="Q339" s="183"/>
      <c r="R339" s="183"/>
    </row>
    <row r="340" spans="1:18" s="2" customFormat="1" ht="57.6" x14ac:dyDescent="0.3">
      <c r="A340" s="51"/>
      <c r="B340" s="184">
        <v>113</v>
      </c>
      <c r="C340" s="3" t="str">
        <f ca="1">IF(B340="","",CONCATENATE(OFFSET(List1!C$11,tisk!A339,0),"
",OFFSET(List1!D$11,tisk!A339,0),"
",OFFSET(List1!E$11,tisk!A339,0),"
",OFFSET(List1!F$11,tisk!A339,0)))</f>
        <v>Obec Alojzov
Alojzov 113
Alojzov
79804</v>
      </c>
      <c r="D340" s="74" t="str">
        <f ca="1">IF(B340="","",OFFSET(List1!L$11,tisk!A339,0))</f>
        <v>Rekonstrukce a optimalizace VO Alojzov</v>
      </c>
      <c r="E340" s="185">
        <f ca="1">IF(B340="","",OFFSET(List1!O$11,tisk!A339,0))</f>
        <v>774239</v>
      </c>
      <c r="F340" s="48" t="str">
        <f ca="1">IF(B340="","",OFFSET(List1!P$11,tisk!A339,0))</f>
        <v>1/2020</v>
      </c>
      <c r="G340" s="183">
        <f ca="1">IF(B340="","",OFFSET(List1!R$11,tisk!A339,0))</f>
        <v>387119</v>
      </c>
      <c r="H340" s="186" t="str">
        <f ca="1">IF(B340="","",OFFSET(List1!S$11,tisk!A339,0))</f>
        <v>31.12.2020</v>
      </c>
      <c r="I340" s="184">
        <f ca="1">IF(B340="","",OFFSET(List1!T$11,tisk!A339,0))</f>
        <v>130</v>
      </c>
      <c r="J340" s="184">
        <f ca="1">IF(B340="","",OFFSET(List1!U$11,tisk!A339,0))</f>
        <v>150</v>
      </c>
      <c r="K340" s="184">
        <f ca="1">IF(B340="","",OFFSET(List1!V$11,tisk!A339,0))</f>
        <v>100</v>
      </c>
      <c r="L340" s="184">
        <f ca="1">IF(B340="","",OFFSET(List1!W$11,tisk!A339,0))</f>
        <v>380</v>
      </c>
      <c r="M340" s="183">
        <f ca="1">IF($B340="","",OFFSET(List1!X$11,tisk!$A339,0))</f>
        <v>0</v>
      </c>
      <c r="N340" s="183">
        <f ca="1">IF($B340="","",OFFSET(List1!Y$11,tisk!$A339,0))</f>
        <v>387119</v>
      </c>
      <c r="O340" s="183">
        <f ca="1">IF($B340="","",OFFSET(List1!Z$11,tisk!$A339,0))</f>
        <v>387119</v>
      </c>
      <c r="P340" s="183">
        <f ca="1">IF($B340="","",OFFSET(List1!AA$11,tisk!$A339,0))</f>
        <v>0</v>
      </c>
      <c r="Q340" s="183" t="str">
        <f ca="1">IF($B340="","",OFFSET(List1!AB$11,tisk!$A339,0))</f>
        <v>INV</v>
      </c>
      <c r="R340" s="183" t="str">
        <f ca="1">IF($B340="","",OFFSET(List1!AC$11,tisk!$A339,0))</f>
        <v>NE</v>
      </c>
    </row>
    <row r="341" spans="1:18" s="2" customFormat="1" ht="86.4" x14ac:dyDescent="0.3">
      <c r="A341" s="51"/>
      <c r="B341" s="184"/>
      <c r="C341" s="3" t="str">
        <f ca="1">IF(B340="","",CONCATENATE("Okres ",OFFSET(List1!G$11,tisk!A339,0),"
","Právní forma","
",OFFSET(List1!H$11,tisk!A339,0),"
","IČO ",OFFSET(List1!I$11,tisk!A339,0),"
 ","B.Ú. ",OFFSET(List1!J$11,tisk!A339,0)))</f>
        <v>Okres Prostějov
Právní forma
Obec, městská část hlavního města Prahy
IČO 00488542
 B.Ú. 20226701/0100</v>
      </c>
      <c r="D341" s="5" t="str">
        <f ca="1">IF(B340="","",OFFSET(List1!M$11,tisk!A339,0))</f>
        <v>Výměna a doplnění svítidel veřejného osvětlení v obci včetně řízení osvětlení. Je to pokračování  1.etapy rekonstrukce z r. 2019, kdy byly osazeny nové sloupy včetně rozvodů s výložníky a také nové rozhlasové reproduktory.</v>
      </c>
      <c r="E341" s="185"/>
      <c r="F341" s="47"/>
      <c r="G341" s="183"/>
      <c r="H341" s="186"/>
      <c r="I341" s="184"/>
      <c r="J341" s="184"/>
      <c r="K341" s="184"/>
      <c r="L341" s="184"/>
      <c r="M341" s="183"/>
      <c r="N341" s="183"/>
      <c r="O341" s="183"/>
      <c r="P341" s="183"/>
      <c r="Q341" s="183"/>
      <c r="R341" s="183"/>
    </row>
    <row r="342" spans="1:18" s="2" customFormat="1" ht="86.4" x14ac:dyDescent="0.3">
      <c r="A342" s="51">
        <f>ROW()/3-1</f>
        <v>113</v>
      </c>
      <c r="B342" s="184"/>
      <c r="C342" s="3"/>
      <c r="D342" s="5" t="str">
        <f ca="1">IF(B340="","",CONCATENATE("Dotace bude použita na:",OFFSET(List1!N$11,tisk!A339,0)))</f>
        <v>Dotace bude použita na:LED svítidla včetně instalace, výložníky, kabely a další materiál potřebný pro instalaci svítidel, systém řízení osvětlení (skládá se z plast. skříně, vč. řídící a napájecí jednotky, routru, čidla a výzbroj řídícího rozvaděče) včetně instalace.</v>
      </c>
      <c r="E342" s="185"/>
      <c r="F342" s="48" t="str">
        <f ca="1">IF(B340="","",OFFSET(List1!Q$11,tisk!A339,0))</f>
        <v>12/2020</v>
      </c>
      <c r="G342" s="183"/>
      <c r="H342" s="186"/>
      <c r="I342" s="184"/>
      <c r="J342" s="184"/>
      <c r="K342" s="184"/>
      <c r="L342" s="184"/>
      <c r="M342" s="183"/>
      <c r="N342" s="183"/>
      <c r="O342" s="183"/>
      <c r="P342" s="183"/>
      <c r="Q342" s="183"/>
      <c r="R342" s="183"/>
    </row>
    <row r="343" spans="1:18" s="2" customFormat="1" ht="57.6" x14ac:dyDescent="0.3">
      <c r="A343" s="51"/>
      <c r="B343" s="184">
        <v>114</v>
      </c>
      <c r="C343" s="3" t="str">
        <f ca="1">IF(B343="","",CONCATENATE(OFFSET(List1!C$11,tisk!A342,0),"
",OFFSET(List1!D$11,tisk!A342,0),"
",OFFSET(List1!E$11,tisk!A342,0),"
",OFFSET(List1!F$11,tisk!A342,0)))</f>
        <v>Obec Postřelmůvek
Postřelmůvek 73
Zábřeh
789 01</v>
      </c>
      <c r="D343" s="74" t="str">
        <f ca="1">IF(B343="","",OFFSET(List1!L$11,tisk!A342,0))</f>
        <v>Rekonstrukce chodníků a místní komunikace v obci Postřelmůvek</v>
      </c>
      <c r="E343" s="185">
        <f ca="1">IF(B343="","",OFFSET(List1!O$11,tisk!A342,0))</f>
        <v>1000000</v>
      </c>
      <c r="F343" s="48" t="str">
        <f ca="1">IF(B343="","",OFFSET(List1!P$11,tisk!A342,0))</f>
        <v>1/2020</v>
      </c>
      <c r="G343" s="183">
        <f ca="1">IF(B343="","",OFFSET(List1!R$11,tisk!A342,0))</f>
        <v>500000</v>
      </c>
      <c r="H343" s="186" t="str">
        <f ca="1">IF(B343="","",OFFSET(List1!S$11,tisk!A342,0))</f>
        <v>31.12.2020</v>
      </c>
      <c r="I343" s="184">
        <f ca="1">IF(B343="","",OFFSET(List1!T$11,tisk!A342,0))</f>
        <v>130</v>
      </c>
      <c r="J343" s="184">
        <f ca="1">IF(B343="","",OFFSET(List1!U$11,tisk!A342,0))</f>
        <v>150</v>
      </c>
      <c r="K343" s="184">
        <f ca="1">IF(B343="","",OFFSET(List1!V$11,tisk!A342,0))</f>
        <v>100</v>
      </c>
      <c r="L343" s="184">
        <f ca="1">IF(B343="","",OFFSET(List1!W$11,tisk!A342,0))</f>
        <v>380</v>
      </c>
      <c r="M343" s="183">
        <f ca="1">IF($B343="","",OFFSET(List1!X$11,tisk!$A342,0))</f>
        <v>0</v>
      </c>
      <c r="N343" s="183">
        <f ca="1">IF($B343="","",OFFSET(List1!Y$11,tisk!$A342,0))</f>
        <v>500000</v>
      </c>
      <c r="O343" s="183">
        <f ca="1">IF($B343="","",OFFSET(List1!Z$11,tisk!$A342,0))</f>
        <v>500000</v>
      </c>
      <c r="P343" s="183">
        <f ca="1">IF($B343="","",OFFSET(List1!AA$11,tisk!$A342,0))</f>
        <v>0</v>
      </c>
      <c r="Q343" s="183" t="str">
        <f ca="1">IF($B343="","",OFFSET(List1!AB$11,tisk!$A342,0))</f>
        <v>NEINV</v>
      </c>
      <c r="R343" s="183" t="str">
        <f ca="1">IF($B343="","",OFFSET(List1!AC$11,tisk!$A342,0))</f>
        <v>NE</v>
      </c>
    </row>
    <row r="344" spans="1:18" s="2" customFormat="1" ht="86.4" x14ac:dyDescent="0.3">
      <c r="A344" s="51"/>
      <c r="B344" s="184"/>
      <c r="C344" s="3" t="str">
        <f ca="1">IF(B343="","",CONCATENATE("Okres ",OFFSET(List1!G$11,tisk!A342,0),"
","Právní forma","
",OFFSET(List1!H$11,tisk!A342,0),"
","IČO ",OFFSET(List1!I$11,tisk!A342,0),"
 ","B.Ú. ",OFFSET(List1!J$11,tisk!A342,0)))</f>
        <v>Okres Šumperk
Právní forma
Obec, městská část hlavního města Prahy
IČO 00635961
 B.Ú. 1905642379/0800</v>
      </c>
      <c r="D344" s="5" t="str">
        <f ca="1">IF(B343="","",OFFSET(List1!M$11,tisk!A342,0))</f>
        <v>Oprava chodníků z betonové dlažby na třech místech v obci a jedné místní komunikace.
Stávající chodníky i komunikace jsou v havarijním stavu a nedají se udržovat ve schůdném stavu pro bezpečný pohyb obyvatel.</v>
      </c>
      <c r="E344" s="185"/>
      <c r="F344" s="47"/>
      <c r="G344" s="183"/>
      <c r="H344" s="186"/>
      <c r="I344" s="184"/>
      <c r="J344" s="184"/>
      <c r="K344" s="184"/>
      <c r="L344" s="184"/>
      <c r="M344" s="183"/>
      <c r="N344" s="183"/>
      <c r="O344" s="183"/>
      <c r="P344" s="183"/>
      <c r="Q344" s="183"/>
      <c r="R344" s="183"/>
    </row>
    <row r="345" spans="1:18" s="2" customFormat="1" ht="100.8" x14ac:dyDescent="0.3">
      <c r="A345" s="51">
        <f>ROW()/3-1</f>
        <v>114</v>
      </c>
      <c r="B345" s="184"/>
      <c r="C345" s="3"/>
      <c r="D345" s="5" t="str">
        <f ca="1">IF(B343="","",CONCATENATE("Dotace bude použita na:",OFFSET(List1!N$11,tisk!A342,0)))</f>
        <v>Dotace bude použita na:Stavební práce: odstranění stávajících povrchů, úprava zemní pláně, oprava dešťové kanalizace a uliční vpustě, uložení a hutnění podkladních vrstev, osazení nových obrub a zámkové dlažby, zaasfaltování komunikace podél obrub.</v>
      </c>
      <c r="E345" s="185"/>
      <c r="F345" s="48" t="str">
        <f ca="1">IF(B343="","",OFFSET(List1!Q$11,tisk!A342,0))</f>
        <v>12/2020</v>
      </c>
      <c r="G345" s="183"/>
      <c r="H345" s="186"/>
      <c r="I345" s="184"/>
      <c r="J345" s="184"/>
      <c r="K345" s="184"/>
      <c r="L345" s="184"/>
      <c r="M345" s="183"/>
      <c r="N345" s="183"/>
      <c r="O345" s="183"/>
      <c r="P345" s="183"/>
      <c r="Q345" s="183"/>
      <c r="R345" s="183"/>
    </row>
    <row r="346" spans="1:18" s="2" customFormat="1" ht="57.6" x14ac:dyDescent="0.3">
      <c r="A346" s="51"/>
      <c r="B346" s="184">
        <v>115</v>
      </c>
      <c r="C346" s="3" t="str">
        <f ca="1">IF(B346="","",CONCATENATE(OFFSET(List1!C$11,tisk!A345,0),"
",OFFSET(List1!D$11,tisk!A345,0),"
",OFFSET(List1!E$11,tisk!A345,0),"
",OFFSET(List1!F$11,tisk!A345,0)))</f>
        <v>Obec Ústín
Ústín 9
Ústín
783 46</v>
      </c>
      <c r="D346" s="74" t="str">
        <f ca="1">IF(B346="","",OFFSET(List1!L$11,tisk!A345,0))</f>
        <v>Rekonstrukce místní komunikace - náves 2. část</v>
      </c>
      <c r="E346" s="185">
        <f ca="1">IF(B346="","",OFFSET(List1!O$11,tisk!A345,0))</f>
        <v>5600000</v>
      </c>
      <c r="F346" s="48" t="str">
        <f ca="1">IF(B346="","",OFFSET(List1!P$11,tisk!A345,0))</f>
        <v>3/2020</v>
      </c>
      <c r="G346" s="183">
        <f ca="1">IF(B346="","",OFFSET(List1!R$11,tisk!A345,0))</f>
        <v>500000</v>
      </c>
      <c r="H346" s="186" t="str">
        <f ca="1">IF(B346="","",OFFSET(List1!S$11,tisk!A345,0))</f>
        <v>31.12.2020</v>
      </c>
      <c r="I346" s="184">
        <f ca="1">IF(B346="","",OFFSET(List1!T$11,tisk!A345,0))</f>
        <v>130</v>
      </c>
      <c r="J346" s="184">
        <f ca="1">IF(B346="","",OFFSET(List1!U$11,tisk!A345,0))</f>
        <v>150</v>
      </c>
      <c r="K346" s="184">
        <f ca="1">IF(B346="","",OFFSET(List1!V$11,tisk!A345,0))</f>
        <v>100</v>
      </c>
      <c r="L346" s="184">
        <f ca="1">IF(B346="","",OFFSET(List1!W$11,tisk!A345,0))</f>
        <v>380</v>
      </c>
      <c r="M346" s="183">
        <f ca="1">IF($B346="","",OFFSET(List1!X$11,tisk!$A345,0))</f>
        <v>0</v>
      </c>
      <c r="N346" s="183">
        <f ca="1">IF($B346="","",OFFSET(List1!Y$11,tisk!$A345,0))</f>
        <v>500000</v>
      </c>
      <c r="O346" s="183">
        <f ca="1">IF($B346="","",OFFSET(List1!Z$11,tisk!$A345,0))</f>
        <v>500000</v>
      </c>
      <c r="P346" s="183">
        <f ca="1">IF($B346="","",OFFSET(List1!AA$11,tisk!$A345,0))</f>
        <v>0</v>
      </c>
      <c r="Q346" s="183" t="str">
        <f ca="1">IF($B346="","",OFFSET(List1!AB$11,tisk!$A345,0))</f>
        <v>INV</v>
      </c>
      <c r="R346" s="183" t="str">
        <f ca="1">IF($B346="","",OFFSET(List1!AC$11,tisk!$A345,0))</f>
        <v>NE</v>
      </c>
    </row>
    <row r="347" spans="1:18" s="2" customFormat="1" ht="86.4" x14ac:dyDescent="0.3">
      <c r="A347" s="51"/>
      <c r="B347" s="184"/>
      <c r="C347" s="3" t="str">
        <f ca="1">IF(B346="","",CONCATENATE("Okres ",OFFSET(List1!G$11,tisk!A345,0),"
","Právní forma","
",OFFSET(List1!H$11,tisk!A345,0),"
","IČO ",OFFSET(List1!I$11,tisk!A345,0),"
 ","B.Ú. ",OFFSET(List1!J$11,tisk!A345,0)))</f>
        <v>Okres Olomouc
Právní forma
Obec, městská část hlavního města Prahy
IČO 00635618
 B.Ú. 94-5714811/0710</v>
      </c>
      <c r="D347" s="5" t="str">
        <f ca="1">IF(B346="","",OFFSET(List1!M$11,tisk!A345,0))</f>
        <v>V roce 2018 jsme začali s rekonstrukcí místní komunikace na návsi. Vzhledem k vysoké finanční náročnosti byla zrekonstruována jen 1/3. V případě, že získáme finanční podporu, v letošním roce dílo dokončíme.</v>
      </c>
      <c r="E347" s="185"/>
      <c r="F347" s="47"/>
      <c r="G347" s="183"/>
      <c r="H347" s="186"/>
      <c r="I347" s="184"/>
      <c r="J347" s="184"/>
      <c r="K347" s="184"/>
      <c r="L347" s="184"/>
      <c r="M347" s="183"/>
      <c r="N347" s="183"/>
      <c r="O347" s="183"/>
      <c r="P347" s="183"/>
      <c r="Q347" s="183"/>
      <c r="R347" s="183"/>
    </row>
    <row r="348" spans="1:18" s="2" customFormat="1" ht="86.4" x14ac:dyDescent="0.3">
      <c r="A348" s="51">
        <f>ROW()/3-1</f>
        <v>115</v>
      </c>
      <c r="B348" s="184"/>
      <c r="C348" s="3"/>
      <c r="D348" s="5" t="str">
        <f ca="1">IF(B346="","",CONCATENATE("Dotace bude použita na:",OFFSET(List1!N$11,tisk!A345,0)))</f>
        <v>Dotace bude použita na:Uznatelné výdaje - materiál a práce na dílo v celkové délce 180 m (plocha cca 1.700 m2). Bude odstraněn zbytek povrchu a starých podkladových vrstev. Tyto budou nahrazeny novým materiálem  dle Projektové dokumentace.</v>
      </c>
      <c r="E348" s="185"/>
      <c r="F348" s="48" t="str">
        <f ca="1">IF(B346="","",OFFSET(List1!Q$11,tisk!A345,0))</f>
        <v>7/2020</v>
      </c>
      <c r="G348" s="183"/>
      <c r="H348" s="186"/>
      <c r="I348" s="184"/>
      <c r="J348" s="184"/>
      <c r="K348" s="184"/>
      <c r="L348" s="184"/>
      <c r="M348" s="183"/>
      <c r="N348" s="183"/>
      <c r="O348" s="183"/>
      <c r="P348" s="183"/>
      <c r="Q348" s="183"/>
      <c r="R348" s="183"/>
    </row>
    <row r="349" spans="1:18" s="2" customFormat="1" ht="57.6" x14ac:dyDescent="0.3">
      <c r="A349" s="51"/>
      <c r="B349" s="184">
        <v>116</v>
      </c>
      <c r="C349" s="3" t="str">
        <f ca="1">IF(B349="","",CONCATENATE(OFFSET(List1!C$11,tisk!A348,0),"
",OFFSET(List1!D$11,tisk!A348,0),"
",OFFSET(List1!E$11,tisk!A348,0),"
",OFFSET(List1!F$11,tisk!A348,0)))</f>
        <v>Obec Hoštejn
Hoštejn 20
Hoštejn
78901</v>
      </c>
      <c r="D349" s="74" t="str">
        <f ca="1">IF(B349="","",OFFSET(List1!L$11,tisk!A348,0))</f>
        <v>Oprava chodníků kolem silnice II/315 v obci Hoštejn</v>
      </c>
      <c r="E349" s="185">
        <f ca="1">IF(B349="","",OFFSET(List1!O$11,tisk!A348,0))</f>
        <v>956000</v>
      </c>
      <c r="F349" s="48" t="str">
        <f ca="1">IF(B349="","",OFFSET(List1!P$11,tisk!A348,0))</f>
        <v>3/2020</v>
      </c>
      <c r="G349" s="183">
        <f ca="1">IF(B349="","",OFFSET(List1!R$11,tisk!A348,0))</f>
        <v>478000</v>
      </c>
      <c r="H349" s="186" t="str">
        <f ca="1">IF(B349="","",OFFSET(List1!S$11,tisk!A348,0))</f>
        <v>31.12.2020</v>
      </c>
      <c r="I349" s="184">
        <f ca="1">IF(B349="","",OFFSET(List1!T$11,tisk!A348,0))</f>
        <v>110</v>
      </c>
      <c r="J349" s="184">
        <f ca="1">IF(B349="","",OFFSET(List1!U$11,tisk!A348,0))</f>
        <v>170</v>
      </c>
      <c r="K349" s="184">
        <f ca="1">IF(B349="","",OFFSET(List1!V$11,tisk!A348,0))</f>
        <v>100</v>
      </c>
      <c r="L349" s="184">
        <f ca="1">IF(B349="","",OFFSET(List1!W$11,tisk!A348,0))</f>
        <v>380</v>
      </c>
      <c r="M349" s="183">
        <f ca="1">IF($B349="","",OFFSET(List1!X$11,tisk!$A348,0))</f>
        <v>0</v>
      </c>
      <c r="N349" s="183">
        <f ca="1">IF($B349="","",OFFSET(List1!Y$11,tisk!$A348,0))</f>
        <v>478000</v>
      </c>
      <c r="O349" s="183">
        <f ca="1">IF($B349="","",OFFSET(List1!Z$11,tisk!$A348,0))</f>
        <v>478000</v>
      </c>
      <c r="P349" s="183">
        <f ca="1">IF($B349="","",OFFSET(List1!AA$11,tisk!$A348,0))</f>
        <v>0</v>
      </c>
      <c r="Q349" s="183" t="str">
        <f ca="1">IF($B349="","",OFFSET(List1!AB$11,tisk!$A348,0))</f>
        <v>NEINV</v>
      </c>
      <c r="R349" s="183" t="str">
        <f ca="1">IF($B349="","",OFFSET(List1!AC$11,tisk!$A348,0))</f>
        <v>NE</v>
      </c>
    </row>
    <row r="350" spans="1:18" s="2" customFormat="1" ht="86.4" x14ac:dyDescent="0.3">
      <c r="A350" s="51"/>
      <c r="B350" s="184"/>
      <c r="C350" s="3" t="str">
        <f ca="1">IF(B349="","",CONCATENATE("Okres ",OFFSET(List1!G$11,tisk!A348,0),"
","Právní forma","
",OFFSET(List1!H$11,tisk!A348,0),"
","IČO ",OFFSET(List1!I$11,tisk!A348,0),"
 ","B.Ú. ",OFFSET(List1!J$11,tisk!A348,0)))</f>
        <v>Okres Šumperk
Právní forma
Obec, městská část hlavního města Prahy
IČO 00302589
 B.Ú. 8124841/0100</v>
      </c>
      <c r="D350" s="5" t="str">
        <f ca="1">IF(B349="","",OFFSET(List1!M$11,tisk!A348,0))</f>
        <v>Výměna obrubníků chodníku kolem silnice II/315 z důvodu jejich špatného stavu a souběhu s rekonstrukcí uvedené silnice.</v>
      </c>
      <c r="E350" s="185"/>
      <c r="F350" s="47"/>
      <c r="G350" s="183"/>
      <c r="H350" s="186"/>
      <c r="I350" s="184"/>
      <c r="J350" s="184"/>
      <c r="K350" s="184"/>
      <c r="L350" s="184"/>
      <c r="M350" s="183"/>
      <c r="N350" s="183"/>
      <c r="O350" s="183"/>
      <c r="P350" s="183"/>
      <c r="Q350" s="183"/>
      <c r="R350" s="183"/>
    </row>
    <row r="351" spans="1:18" s="2" customFormat="1" ht="28.8" x14ac:dyDescent="0.3">
      <c r="A351" s="51">
        <f>ROW()/3-1</f>
        <v>116</v>
      </c>
      <c r="B351" s="184"/>
      <c r="C351" s="3"/>
      <c r="D351" s="5" t="str">
        <f ca="1">IF(B349="","",CONCATENATE("Dotace bude použita na:",OFFSET(List1!N$11,tisk!A348,0)))</f>
        <v>Dotace bude použita na:Nákup materiálu a související práce při výměně obrubníků.</v>
      </c>
      <c r="E351" s="185"/>
      <c r="F351" s="48" t="str">
        <f ca="1">IF(B349="","",OFFSET(List1!Q$11,tisk!A348,0))</f>
        <v>12/2020</v>
      </c>
      <c r="G351" s="183"/>
      <c r="H351" s="186"/>
      <c r="I351" s="184"/>
      <c r="J351" s="184"/>
      <c r="K351" s="184"/>
      <c r="L351" s="184"/>
      <c r="M351" s="183"/>
      <c r="N351" s="183"/>
      <c r="O351" s="183"/>
      <c r="P351" s="183"/>
      <c r="Q351" s="183"/>
      <c r="R351" s="183"/>
    </row>
    <row r="352" spans="1:18" s="2" customFormat="1" ht="57.6" x14ac:dyDescent="0.3">
      <c r="A352" s="51"/>
      <c r="B352" s="184">
        <v>117</v>
      </c>
      <c r="C352" s="3" t="str">
        <f ca="1">IF(B352="","",CONCATENATE(OFFSET(List1!C$11,tisk!A351,0),"
",OFFSET(List1!D$11,tisk!A351,0),"
",OFFSET(List1!E$11,tisk!A351,0),"
",OFFSET(List1!F$11,tisk!A351,0)))</f>
        <v>Obec Dlouhomilov
Dlouhomilov 138
Dlouhomilov
78976</v>
      </c>
      <c r="D352" s="74" t="str">
        <f ca="1">IF(B352="","",OFFSET(List1!L$11,tisk!A351,0))</f>
        <v>Oprava autobusových zastávek Dlouhomilov a Medelské</v>
      </c>
      <c r="E352" s="185">
        <f ca="1">IF(B352="","",OFFSET(List1!O$11,tisk!A351,0))</f>
        <v>320000</v>
      </c>
      <c r="F352" s="48" t="str">
        <f ca="1">IF(B352="","",OFFSET(List1!P$11,tisk!A351,0))</f>
        <v>8/2020</v>
      </c>
      <c r="G352" s="183">
        <f ca="1">IF(B352="","",OFFSET(List1!R$11,tisk!A351,0))</f>
        <v>160000</v>
      </c>
      <c r="H352" s="186" t="str">
        <f ca="1">IF(B352="","",OFFSET(List1!S$11,tisk!A351,0))</f>
        <v>31.12.2020</v>
      </c>
      <c r="I352" s="184">
        <f ca="1">IF(B352="","",OFFSET(List1!T$11,tisk!A351,0))</f>
        <v>110</v>
      </c>
      <c r="J352" s="184">
        <f ca="1">IF(B352="","",OFFSET(List1!U$11,tisk!A351,0))</f>
        <v>170</v>
      </c>
      <c r="K352" s="184">
        <f ca="1">IF(B352="","",OFFSET(List1!V$11,tisk!A351,0))</f>
        <v>100</v>
      </c>
      <c r="L352" s="184">
        <f ca="1">IF(B352="","",OFFSET(List1!W$11,tisk!A351,0))</f>
        <v>380</v>
      </c>
      <c r="M352" s="183">
        <f ca="1">IF($B352="","",OFFSET(List1!X$11,tisk!$A351,0))</f>
        <v>0</v>
      </c>
      <c r="N352" s="183">
        <f ca="1">IF($B352="","",OFFSET(List1!Y$11,tisk!$A351,0))</f>
        <v>160000</v>
      </c>
      <c r="O352" s="183">
        <f ca="1">IF($B352="","",OFFSET(List1!Z$11,tisk!$A351,0))</f>
        <v>160000</v>
      </c>
      <c r="P352" s="183">
        <f ca="1">IF($B352="","",OFFSET(List1!AA$11,tisk!$A351,0))</f>
        <v>0</v>
      </c>
      <c r="Q352" s="183" t="str">
        <f ca="1">IF($B352="","",OFFSET(List1!AB$11,tisk!$A351,0))</f>
        <v>INV</v>
      </c>
      <c r="R352" s="183" t="str">
        <f ca="1">IF($B352="","",OFFSET(List1!AC$11,tisk!$A351,0))</f>
        <v>NE</v>
      </c>
    </row>
    <row r="353" spans="1:18" s="2" customFormat="1" ht="86.4" x14ac:dyDescent="0.3">
      <c r="A353" s="51"/>
      <c r="B353" s="184"/>
      <c r="C353" s="3" t="str">
        <f ca="1">IF(B352="","",CONCATENATE("Okres ",OFFSET(List1!G$11,tisk!A351,0),"
","Právní forma","
",OFFSET(List1!H$11,tisk!A351,0),"
","IČO ",OFFSET(List1!I$11,tisk!A351,0),"
 ","B.Ú. ",OFFSET(List1!J$11,tisk!A351,0)))</f>
        <v>Okres Šumperk
Právní forma
Obec, městská část hlavního města Prahy
IČO 00302490
 B.Ú. 94-5919841/0710</v>
      </c>
      <c r="D353" s="5" t="str">
        <f ca="1">IF(B352="","",OFFSET(List1!M$11,tisk!A351,0))</f>
        <v>V rámci projektu dojde k rekonstrukci 2 autobusových zastávek- v obci Dlouhomilov a místní části Medelské. Současné zastávkové přístřešky jsou v technicky nevyhovujícím stavu, železná konstrukce je nestabilní a hrozí pádem.</v>
      </c>
      <c r="E353" s="185"/>
      <c r="F353" s="47"/>
      <c r="G353" s="183"/>
      <c r="H353" s="186"/>
      <c r="I353" s="184"/>
      <c r="J353" s="184"/>
      <c r="K353" s="184"/>
      <c r="L353" s="184"/>
      <c r="M353" s="183"/>
      <c r="N353" s="183"/>
      <c r="O353" s="183"/>
      <c r="P353" s="183"/>
      <c r="Q353" s="183"/>
      <c r="R353" s="183"/>
    </row>
    <row r="354" spans="1:18" s="2" customFormat="1" ht="43.2" x14ac:dyDescent="0.3">
      <c r="A354" s="51">
        <f>ROW()/3-1</f>
        <v>117</v>
      </c>
      <c r="B354" s="184"/>
      <c r="C354" s="3"/>
      <c r="D354" s="5" t="str">
        <f ca="1">IF(B352="","",CONCATENATE("Dotace bude použita na:",OFFSET(List1!N$11,tisk!A351,0)))</f>
        <v>Dotace bude použita na:Náklady realizace stavby 2 autobusových zastávek vč. odstranění stávajících.</v>
      </c>
      <c r="E354" s="185"/>
      <c r="F354" s="48" t="str">
        <f ca="1">IF(B352="","",OFFSET(List1!Q$11,tisk!A351,0))</f>
        <v>11/2020</v>
      </c>
      <c r="G354" s="183"/>
      <c r="H354" s="186"/>
      <c r="I354" s="184"/>
      <c r="J354" s="184"/>
      <c r="K354" s="184"/>
      <c r="L354" s="184"/>
      <c r="M354" s="183"/>
      <c r="N354" s="183"/>
      <c r="O354" s="183"/>
      <c r="P354" s="183"/>
      <c r="Q354" s="183"/>
      <c r="R354" s="183"/>
    </row>
    <row r="355" spans="1:18" s="2" customFormat="1" ht="57.6" x14ac:dyDescent="0.3">
      <c r="A355" s="51"/>
      <c r="B355" s="184">
        <v>118</v>
      </c>
      <c r="C355" s="3" t="str">
        <f ca="1">IF(B355="","",CONCATENATE(OFFSET(List1!C$11,tisk!A354,0),"
",OFFSET(List1!D$11,tisk!A354,0),"
",OFFSET(List1!E$11,tisk!A354,0),"
",OFFSET(List1!F$11,tisk!A354,0)))</f>
        <v>Obec Bílovice-Lutotín
Bílovice 39
Bílovice - Lutotín
79841</v>
      </c>
      <c r="D355" s="74" t="str">
        <f ca="1">IF(B355="","",OFFSET(List1!L$11,tisk!A354,0))</f>
        <v>Lutotín - Oprava komunikace</v>
      </c>
      <c r="E355" s="185">
        <f ca="1">IF(B355="","",OFFSET(List1!O$11,tisk!A354,0))</f>
        <v>4578863</v>
      </c>
      <c r="F355" s="48" t="str">
        <f ca="1">IF(B355="","",OFFSET(List1!P$11,tisk!A354,0))</f>
        <v>1/2020</v>
      </c>
      <c r="G355" s="183">
        <f ca="1">IF(B355="","",OFFSET(List1!R$11,tisk!A354,0))</f>
        <v>500000</v>
      </c>
      <c r="H355" s="186" t="str">
        <f ca="1">IF(B355="","",OFFSET(List1!S$11,tisk!A354,0))</f>
        <v>31.12.2020</v>
      </c>
      <c r="I355" s="184">
        <f ca="1">IF(B355="","",OFFSET(List1!T$11,tisk!A354,0))</f>
        <v>130</v>
      </c>
      <c r="J355" s="184">
        <f ca="1">IF(B355="","",OFFSET(List1!U$11,tisk!A354,0))</f>
        <v>150</v>
      </c>
      <c r="K355" s="184">
        <f ca="1">IF(B355="","",OFFSET(List1!V$11,tisk!A354,0))</f>
        <v>100</v>
      </c>
      <c r="L355" s="184">
        <f ca="1">IF(B355="","",OFFSET(List1!W$11,tisk!A354,0))</f>
        <v>380</v>
      </c>
      <c r="M355" s="183">
        <f ca="1">IF($B355="","",OFFSET(List1!X$11,tisk!$A354,0))</f>
        <v>0</v>
      </c>
      <c r="N355" s="183">
        <f ca="1">IF($B355="","",OFFSET(List1!Y$11,tisk!$A354,0))</f>
        <v>500000</v>
      </c>
      <c r="O355" s="183">
        <f ca="1">IF($B355="","",OFFSET(List1!Z$11,tisk!$A354,0))</f>
        <v>500000</v>
      </c>
      <c r="P355" s="183">
        <f ca="1">IF($B355="","",OFFSET(List1!AA$11,tisk!$A354,0))</f>
        <v>0</v>
      </c>
      <c r="Q355" s="183" t="str">
        <f ca="1">IF($B355="","",OFFSET(List1!AB$11,tisk!$A354,0))</f>
        <v>INV</v>
      </c>
      <c r="R355" s="183" t="str">
        <f ca="1">IF($B355="","",OFFSET(List1!AC$11,tisk!$A354,0))</f>
        <v>NE</v>
      </c>
    </row>
    <row r="356" spans="1:18" s="2" customFormat="1" ht="100.8" x14ac:dyDescent="0.3">
      <c r="A356" s="51"/>
      <c r="B356" s="184"/>
      <c r="C356" s="3" t="str">
        <f ca="1">IF(B355="","",CONCATENATE("Okres ",OFFSET(List1!G$11,tisk!A354,0),"
","Právní forma","
",OFFSET(List1!H$11,tisk!A354,0),"
","IČO ",OFFSET(List1!I$11,tisk!A354,0),"
 ","B.Ú. ",OFFSET(List1!J$11,tisk!A354,0)))</f>
        <v>Okres Prostějov
Právní forma
Obec, městská část hlavního města Prahy
IČO 00288012
 B.Ú. 8323701/0100</v>
      </c>
      <c r="D356" s="5" t="str">
        <f ca="1">IF(B355="","",OFFSET(List1!M$11,tisk!A354,0))</f>
        <v>Oprava komunikace  v obci Lutotín navazující na dokončenou výstavbu kanalizace spočívající v odstranění narušených živičných vrstev, úpravě podkladu, pokládce nových ložných a obrusných vrstev, doplnění obrubníků a výměně kanalizačních vpustí.</v>
      </c>
      <c r="E356" s="185"/>
      <c r="F356" s="47"/>
      <c r="G356" s="183"/>
      <c r="H356" s="186"/>
      <c r="I356" s="184"/>
      <c r="J356" s="184"/>
      <c r="K356" s="184"/>
      <c r="L356" s="184"/>
      <c r="M356" s="183"/>
      <c r="N356" s="183"/>
      <c r="O356" s="183"/>
      <c r="P356" s="183"/>
      <c r="Q356" s="183"/>
      <c r="R356" s="183"/>
    </row>
    <row r="357" spans="1:18" s="2" customFormat="1" ht="86.4" x14ac:dyDescent="0.3">
      <c r="A357" s="51">
        <f>ROW()/3-1</f>
        <v>118</v>
      </c>
      <c r="B357" s="184"/>
      <c r="C357" s="3"/>
      <c r="D357" s="5" t="str">
        <f ca="1">IF(B355="","",CONCATENATE("Dotace bude použita na:",OFFSET(List1!N$11,tisk!A354,0)))</f>
        <v>Dotace bude použita na:Oprava místní komunikace  v obci Lutotín spočívající v odstranění narušených živičných vrstev, úpravě podkladu, pokládce nových ložných a obrusných vrstev, doplnění obrubníků a výměně kanalizačních vpustí.</v>
      </c>
      <c r="E357" s="185"/>
      <c r="F357" s="48" t="str">
        <f ca="1">IF(B355="","",OFFSET(List1!Q$11,tisk!A354,0))</f>
        <v>12/2020</v>
      </c>
      <c r="G357" s="183"/>
      <c r="H357" s="186"/>
      <c r="I357" s="184"/>
      <c r="J357" s="184"/>
      <c r="K357" s="184"/>
      <c r="L357" s="184"/>
      <c r="M357" s="183"/>
      <c r="N357" s="183"/>
      <c r="O357" s="183"/>
      <c r="P357" s="183"/>
      <c r="Q357" s="183"/>
      <c r="R357" s="183"/>
    </row>
    <row r="358" spans="1:18" s="2" customFormat="1" ht="57.6" x14ac:dyDescent="0.3">
      <c r="A358" s="51"/>
      <c r="B358" s="184">
        <v>119</v>
      </c>
      <c r="C358" s="3" t="str">
        <f ca="1">IF(B358="","",CONCATENATE(OFFSET(List1!C$11,tisk!A357,0),"
",OFFSET(List1!D$11,tisk!A357,0),"
",OFFSET(List1!E$11,tisk!A357,0),"
",OFFSET(List1!F$11,tisk!A357,0)))</f>
        <v>Obec Loučany
Loučany 749
Loučany
78344</v>
      </c>
      <c r="D358" s="74" t="str">
        <f ca="1">IF(B358="","",OFFSET(List1!L$11,tisk!A357,0))</f>
        <v>Obec Loučany - chodník podél III/44921 ke hřbitovu, II. etapa</v>
      </c>
      <c r="E358" s="185">
        <f ca="1">IF(B358="","",OFFSET(List1!O$11,tisk!A357,0))</f>
        <v>855000</v>
      </c>
      <c r="F358" s="48" t="str">
        <f ca="1">IF(B358="","",OFFSET(List1!P$11,tisk!A357,0))</f>
        <v>1/2020</v>
      </c>
      <c r="G358" s="183">
        <f ca="1">IF(B358="","",OFFSET(List1!R$11,tisk!A357,0))</f>
        <v>427500</v>
      </c>
      <c r="H358" s="186" t="str">
        <f ca="1">IF(B358="","",OFFSET(List1!S$11,tisk!A357,0))</f>
        <v>31.12.2020</v>
      </c>
      <c r="I358" s="184">
        <f ca="1">IF(B358="","",OFFSET(List1!T$11,tisk!A357,0))</f>
        <v>160</v>
      </c>
      <c r="J358" s="184">
        <f ca="1">IF(B358="","",OFFSET(List1!U$11,tisk!A357,0))</f>
        <v>120</v>
      </c>
      <c r="K358" s="184">
        <f ca="1">IF(B358="","",OFFSET(List1!V$11,tisk!A357,0))</f>
        <v>100</v>
      </c>
      <c r="L358" s="184">
        <f ca="1">IF(B358="","",OFFSET(List1!W$11,tisk!A357,0))</f>
        <v>380</v>
      </c>
      <c r="M358" s="183">
        <f ca="1">IF($B358="","",OFFSET(List1!X$11,tisk!$A357,0))</f>
        <v>0</v>
      </c>
      <c r="N358" s="183">
        <f ca="1">IF($B358="","",OFFSET(List1!Y$11,tisk!$A357,0))</f>
        <v>427500</v>
      </c>
      <c r="O358" s="183">
        <f ca="1">IF($B358="","",OFFSET(List1!Z$11,tisk!$A357,0))</f>
        <v>427500</v>
      </c>
      <c r="P358" s="183">
        <f ca="1">IF($B358="","",OFFSET(List1!AA$11,tisk!$A357,0))</f>
        <v>0</v>
      </c>
      <c r="Q358" s="183" t="str">
        <f ca="1">IF($B358="","",OFFSET(List1!AB$11,tisk!$A357,0))</f>
        <v>INV</v>
      </c>
      <c r="R358" s="183" t="str">
        <f ca="1">IF($B358="","",OFFSET(List1!AC$11,tisk!$A357,0))</f>
        <v>NE</v>
      </c>
    </row>
    <row r="359" spans="1:18" s="2" customFormat="1" ht="86.4" x14ac:dyDescent="0.3">
      <c r="A359" s="51"/>
      <c r="B359" s="184"/>
      <c r="C359" s="3" t="str">
        <f ca="1">IF(B358="","",CONCATENATE("Okres ",OFFSET(List1!G$11,tisk!A357,0),"
","Právní forma","
",OFFSET(List1!H$11,tisk!A357,0),"
","IČO ",OFFSET(List1!I$11,tisk!A357,0),"
 ","B.Ú. ",OFFSET(List1!J$11,tisk!A357,0)))</f>
        <v>Okres Olomouc
Právní forma
Obec, městská část hlavního města Prahy
IČO 00635651
 B.Ú. 1817702319/0800</v>
      </c>
      <c r="D359" s="5" t="str">
        <f ca="1">IF(B358="","",OFFSET(List1!M$11,tisk!A357,0))</f>
        <v>Vybudování chodníku podél komunikace III/44921 ke hřbitovu, II. etapa, zvýšení bezpečnosti a plynulosti dopravy v tomto úseku komunikace.</v>
      </c>
      <c r="E359" s="185"/>
      <c r="F359" s="47"/>
      <c r="G359" s="183"/>
      <c r="H359" s="186"/>
      <c r="I359" s="184"/>
      <c r="J359" s="184"/>
      <c r="K359" s="184"/>
      <c r="L359" s="184"/>
      <c r="M359" s="183"/>
      <c r="N359" s="183"/>
      <c r="O359" s="183"/>
      <c r="P359" s="183"/>
      <c r="Q359" s="183"/>
      <c r="R359" s="183"/>
    </row>
    <row r="360" spans="1:18" s="2" customFormat="1" ht="28.8" x14ac:dyDescent="0.3">
      <c r="A360" s="51">
        <f>ROW()/3-1</f>
        <v>119</v>
      </c>
      <c r="B360" s="184"/>
      <c r="C360" s="3"/>
      <c r="D360" s="5" t="str">
        <f ca="1">IF(B358="","",CONCATENATE("Dotace bude použita na:",OFFSET(List1!N$11,tisk!A357,0)))</f>
        <v>Dotace bude použita na:Vybudování chodníku - stavební práce.</v>
      </c>
      <c r="E360" s="185"/>
      <c r="F360" s="48" t="str">
        <f ca="1">IF(B358="","",OFFSET(List1!Q$11,tisk!A357,0))</f>
        <v>12/2020</v>
      </c>
      <c r="G360" s="183"/>
      <c r="H360" s="186"/>
      <c r="I360" s="184"/>
      <c r="J360" s="184"/>
      <c r="K360" s="184"/>
      <c r="L360" s="184"/>
      <c r="M360" s="183"/>
      <c r="N360" s="183"/>
      <c r="O360" s="183"/>
      <c r="P360" s="183"/>
      <c r="Q360" s="183"/>
      <c r="R360" s="183"/>
    </row>
    <row r="361" spans="1:18" s="2" customFormat="1" ht="57.6" x14ac:dyDescent="0.3">
      <c r="A361" s="51"/>
      <c r="B361" s="184">
        <v>120</v>
      </c>
      <c r="C361" s="3" t="str">
        <f ca="1">IF(B361="","",CONCATENATE(OFFSET(List1!C$11,tisk!A360,0),"
",OFFSET(List1!D$11,tisk!A360,0),"
",OFFSET(List1!E$11,tisk!A360,0),"
",OFFSET(List1!F$11,tisk!A360,0)))</f>
        <v>Obec Hrabová
Hrabová 113
Hrabová
78901</v>
      </c>
      <c r="D361" s="74" t="str">
        <f ca="1">IF(B361="","",OFFSET(List1!L$11,tisk!A360,0))</f>
        <v>Rozšíření komunikace „V Záhumení“ – I. etapa</v>
      </c>
      <c r="E361" s="185">
        <f ca="1">IF(B361="","",OFFSET(List1!O$11,tisk!A360,0))</f>
        <v>2472178.7000000002</v>
      </c>
      <c r="F361" s="48" t="str">
        <f ca="1">IF(B361="","",OFFSET(List1!P$11,tisk!A360,0))</f>
        <v>1/2020</v>
      </c>
      <c r="G361" s="183">
        <f ca="1">IF(B361="","",OFFSET(List1!R$11,tisk!A360,0))</f>
        <v>500000</v>
      </c>
      <c r="H361" s="186" t="str">
        <f ca="1">IF(B361="","",OFFSET(List1!S$11,tisk!A360,0))</f>
        <v>31.12.2020</v>
      </c>
      <c r="I361" s="184">
        <f ca="1">IF(B361="","",OFFSET(List1!T$11,tisk!A360,0))</f>
        <v>140</v>
      </c>
      <c r="J361" s="184">
        <f ca="1">IF(B361="","",OFFSET(List1!U$11,tisk!A360,0))</f>
        <v>140</v>
      </c>
      <c r="K361" s="184">
        <f ca="1">IF(B361="","",OFFSET(List1!V$11,tisk!A360,0))</f>
        <v>100</v>
      </c>
      <c r="L361" s="184">
        <f ca="1">IF(B361="","",OFFSET(List1!W$11,tisk!A360,0))</f>
        <v>380</v>
      </c>
      <c r="M361" s="183">
        <f ca="1">IF($B361="","",OFFSET(List1!X$11,tisk!$A360,0))</f>
        <v>0</v>
      </c>
      <c r="N361" s="183">
        <f ca="1">IF($B361="","",OFFSET(List1!Y$11,tisk!$A360,0))</f>
        <v>500000</v>
      </c>
      <c r="O361" s="183">
        <f ca="1">IF($B361="","",OFFSET(List1!Z$11,tisk!$A360,0))</f>
        <v>500000</v>
      </c>
      <c r="P361" s="183">
        <f ca="1">IF($B361="","",OFFSET(List1!AA$11,tisk!$A360,0))</f>
        <v>0</v>
      </c>
      <c r="Q361" s="183" t="str">
        <f ca="1">IF($B361="","",OFFSET(List1!AB$11,tisk!$A360,0))</f>
        <v>INV</v>
      </c>
      <c r="R361" s="183" t="str">
        <f ca="1">IF($B361="","",OFFSET(List1!AC$11,tisk!$A360,0))</f>
        <v>NE</v>
      </c>
    </row>
    <row r="362" spans="1:18" s="2" customFormat="1" ht="100.8" x14ac:dyDescent="0.3">
      <c r="A362" s="51"/>
      <c r="B362" s="184"/>
      <c r="C362" s="3" t="str">
        <f ca="1">IF(B361="","",CONCATENATE("Okres ",OFFSET(List1!G$11,tisk!A360,0),"
","Právní forma","
",OFFSET(List1!H$11,tisk!A360,0),"
","IČO ",OFFSET(List1!I$11,tisk!A360,0),"
 ","B.Ú. ",OFFSET(List1!J$11,tisk!A360,0)))</f>
        <v>Okres Šumperk
Právní forma
Obec, městská část hlavního města Prahy
IČO 00636061
 B.Ú. 19122841/0100</v>
      </c>
      <c r="D362" s="5" t="str">
        <f ca="1">IF(B361="","",OFFSET(List1!M$11,tisk!A360,0))</f>
        <v>Stavbou bude upravena část místní komunikace V Záhumení, která je napojena přes existující připojení na silnici
II/315. Jedná se o vysoce frekventovanou silnici v obci kolem evangelického kostela a regionálního muzea k zástavbě rodinných domů.</v>
      </c>
      <c r="E362" s="185"/>
      <c r="F362" s="47"/>
      <c r="G362" s="183"/>
      <c r="H362" s="186"/>
      <c r="I362" s="184"/>
      <c r="J362" s="184"/>
      <c r="K362" s="184"/>
      <c r="L362" s="184"/>
      <c r="M362" s="183"/>
      <c r="N362" s="183"/>
      <c r="O362" s="183"/>
      <c r="P362" s="183"/>
      <c r="Q362" s="183"/>
      <c r="R362" s="183"/>
    </row>
    <row r="363" spans="1:18" s="2" customFormat="1" ht="28.8" x14ac:dyDescent="0.3">
      <c r="A363" s="51">
        <f>ROW()/3-1</f>
        <v>120</v>
      </c>
      <c r="B363" s="184"/>
      <c r="C363" s="3"/>
      <c r="D363" s="5" t="str">
        <f ca="1">IF(B361="","",CONCATENATE("Dotace bude použita na:",OFFSET(List1!N$11,tisk!A360,0)))</f>
        <v>Dotace bude použita na:Stavební náklady rekonstrukce.</v>
      </c>
      <c r="E363" s="185"/>
      <c r="F363" s="48" t="str">
        <f ca="1">IF(B361="","",OFFSET(List1!Q$11,tisk!A360,0))</f>
        <v>12/2020</v>
      </c>
      <c r="G363" s="183"/>
      <c r="H363" s="186"/>
      <c r="I363" s="184"/>
      <c r="J363" s="184"/>
      <c r="K363" s="184"/>
      <c r="L363" s="184"/>
      <c r="M363" s="183"/>
      <c r="N363" s="183"/>
      <c r="O363" s="183"/>
      <c r="P363" s="183"/>
      <c r="Q363" s="183"/>
      <c r="R363" s="183"/>
    </row>
    <row r="364" spans="1:18" s="2" customFormat="1" ht="57.6" x14ac:dyDescent="0.3">
      <c r="A364" s="51"/>
      <c r="B364" s="184">
        <v>121</v>
      </c>
      <c r="C364" s="3" t="str">
        <f ca="1">IF(B364="","",CONCATENATE(OFFSET(List1!C$11,tisk!A363,0),"
",OFFSET(List1!D$11,tisk!A363,0),"
",OFFSET(List1!E$11,tisk!A363,0),"
",OFFSET(List1!F$11,tisk!A363,0)))</f>
        <v>Obec Nemile
Nemile 93
Nemile
78901</v>
      </c>
      <c r="D364" s="74" t="str">
        <f ca="1">IF(B364="","",OFFSET(List1!L$11,tisk!A363,0))</f>
        <v>Obnova místních komunikací v obci Nemile</v>
      </c>
      <c r="E364" s="185">
        <f ca="1">IF(B364="","",OFFSET(List1!O$11,tisk!A363,0))</f>
        <v>2000000</v>
      </c>
      <c r="F364" s="48" t="str">
        <f ca="1">IF(B364="","",OFFSET(List1!P$11,tisk!A363,0))</f>
        <v>1/2020</v>
      </c>
      <c r="G364" s="183">
        <f ca="1">IF(B364="","",OFFSET(List1!R$11,tisk!A363,0))</f>
        <v>500000</v>
      </c>
      <c r="H364" s="186" t="str">
        <f ca="1">IF(B364="","",OFFSET(List1!S$11,tisk!A363,0))</f>
        <v>31.12.2020</v>
      </c>
      <c r="I364" s="184">
        <f ca="1">IF(B364="","",OFFSET(List1!T$11,tisk!A363,0))</f>
        <v>140</v>
      </c>
      <c r="J364" s="184">
        <f ca="1">IF(B364="","",OFFSET(List1!U$11,tisk!A363,0))</f>
        <v>140</v>
      </c>
      <c r="K364" s="184">
        <f ca="1">IF(B364="","",OFFSET(List1!V$11,tisk!A363,0))</f>
        <v>100</v>
      </c>
      <c r="L364" s="184">
        <f ca="1">IF(B364="","",OFFSET(List1!W$11,tisk!A363,0))</f>
        <v>380</v>
      </c>
      <c r="M364" s="183">
        <f ca="1">IF($B364="","",OFFSET(List1!X$11,tisk!$A363,0))</f>
        <v>0</v>
      </c>
      <c r="N364" s="183">
        <f ca="1">IF($B364="","",OFFSET(List1!Y$11,tisk!$A363,0))</f>
        <v>500000</v>
      </c>
      <c r="O364" s="183">
        <f ca="1">IF($B364="","",OFFSET(List1!Z$11,tisk!$A363,0))</f>
        <v>500000</v>
      </c>
      <c r="P364" s="183">
        <f ca="1">IF($B364="","",OFFSET(List1!AA$11,tisk!$A363,0))</f>
        <v>0</v>
      </c>
      <c r="Q364" s="183" t="str">
        <f ca="1">IF($B364="","",OFFSET(List1!AB$11,tisk!$A363,0))</f>
        <v>NEINV</v>
      </c>
      <c r="R364" s="183" t="str">
        <f ca="1">IF($B364="","",OFFSET(List1!AC$11,tisk!$A363,0))</f>
        <v>NE</v>
      </c>
    </row>
    <row r="365" spans="1:18" s="2" customFormat="1" ht="86.4" x14ac:dyDescent="0.3">
      <c r="A365" s="51"/>
      <c r="B365" s="184"/>
      <c r="C365" s="3" t="str">
        <f ca="1">IF(B364="","",CONCATENATE("Okres ",OFFSET(List1!G$11,tisk!A363,0),"
","Právní forma","
",OFFSET(List1!H$11,tisk!A363,0),"
","IČO ",OFFSET(List1!I$11,tisk!A363,0),"
 ","B.Ú. ",OFFSET(List1!J$11,tisk!A363,0)))</f>
        <v>Okres Šumperk
Právní forma
Obec, městská část hlavního města Prahy
IČO 00635871
 B.Ú. 94-4619521/0710</v>
      </c>
      <c r="D365" s="5" t="str">
        <f ca="1">IF(B364="","",OFFSET(List1!M$11,tisk!A363,0))</f>
        <v>Obnova 3 komunikací v obci Nemile o celkové délce cca 400 metrů.</v>
      </c>
      <c r="E365" s="185"/>
      <c r="F365" s="47"/>
      <c r="G365" s="183"/>
      <c r="H365" s="186"/>
      <c r="I365" s="184"/>
      <c r="J365" s="184"/>
      <c r="K365" s="184"/>
      <c r="L365" s="184"/>
      <c r="M365" s="183"/>
      <c r="N365" s="183"/>
      <c r="O365" s="183"/>
      <c r="P365" s="183"/>
      <c r="Q365" s="183"/>
      <c r="R365" s="183"/>
    </row>
    <row r="366" spans="1:18" s="2" customFormat="1" ht="86.4" x14ac:dyDescent="0.3">
      <c r="A366" s="51">
        <f>ROW()/3-1</f>
        <v>121</v>
      </c>
      <c r="B366" s="184"/>
      <c r="C366" s="3"/>
      <c r="D366" s="5" t="str">
        <f ca="1">IF(B364="","",CONCATENATE("Dotace bude použita na:",OFFSET(List1!N$11,tisk!A363,0)))</f>
        <v>Dotace bude použita na:Úprava terénu v šíři komunikace (výkopové práce, hutnění, atd.)
-pokládka asfaltového povrchu
-uložení obrub
-uložení srážek a vpustí do dešťové kanalizace.</v>
      </c>
      <c r="E366" s="185"/>
      <c r="F366" s="48" t="str">
        <f ca="1">IF(B364="","",OFFSET(List1!Q$11,tisk!A363,0))</f>
        <v>12/2020</v>
      </c>
      <c r="G366" s="183"/>
      <c r="H366" s="186"/>
      <c r="I366" s="184"/>
      <c r="J366" s="184"/>
      <c r="K366" s="184"/>
      <c r="L366" s="184"/>
      <c r="M366" s="183"/>
      <c r="N366" s="183"/>
      <c r="O366" s="183"/>
      <c r="P366" s="183"/>
      <c r="Q366" s="183"/>
      <c r="R366" s="183"/>
    </row>
    <row r="367" spans="1:18" s="2" customFormat="1" ht="57.6" x14ac:dyDescent="0.3">
      <c r="A367" s="51"/>
      <c r="B367" s="184">
        <v>122</v>
      </c>
      <c r="C367" s="3" t="str">
        <f ca="1">IF(B367="","",CONCATENATE(OFFSET(List1!C$11,tisk!A366,0),"
",OFFSET(List1!D$11,tisk!A366,0),"
",OFFSET(List1!E$11,tisk!A366,0),"
",OFFSET(List1!F$11,tisk!A366,0)))</f>
        <v>Obec Jestřebí
Jestřebí 47
Jestřebí
78901</v>
      </c>
      <c r="D367" s="74" t="str">
        <f ca="1">IF(B367="","",OFFSET(List1!L$11,tisk!A366,0))</f>
        <v>Rekonstrukce tělocvičny ZŠ Jestřebí</v>
      </c>
      <c r="E367" s="185">
        <f ca="1">IF(B367="","",OFFSET(List1!O$11,tisk!A366,0))</f>
        <v>1700513</v>
      </c>
      <c r="F367" s="48" t="str">
        <f ca="1">IF(B367="","",OFFSET(List1!P$11,tisk!A366,0))</f>
        <v>1/2020</v>
      </c>
      <c r="G367" s="183">
        <f ca="1">IF(B367="","",OFFSET(List1!R$11,tisk!A366,0))</f>
        <v>500000</v>
      </c>
      <c r="H367" s="186" t="str">
        <f ca="1">IF(B367="","",OFFSET(List1!S$11,tisk!A366,0))</f>
        <v>31.12.2020</v>
      </c>
      <c r="I367" s="184">
        <f ca="1">IF(B367="","",OFFSET(List1!T$11,tisk!A366,0))</f>
        <v>110</v>
      </c>
      <c r="J367" s="184">
        <f ca="1">IF(B367="","",OFFSET(List1!U$11,tisk!A366,0))</f>
        <v>170</v>
      </c>
      <c r="K367" s="184">
        <f ca="1">IF(B367="","",OFFSET(List1!V$11,tisk!A366,0))</f>
        <v>100</v>
      </c>
      <c r="L367" s="184">
        <f ca="1">IF(B367="","",OFFSET(List1!W$11,tisk!A366,0))</f>
        <v>380</v>
      </c>
      <c r="M367" s="183">
        <f ca="1">IF($B367="","",OFFSET(List1!X$11,tisk!$A366,0))</f>
        <v>0</v>
      </c>
      <c r="N367" s="183">
        <f ca="1">IF($B367="","",OFFSET(List1!Y$11,tisk!$A366,0))</f>
        <v>500000</v>
      </c>
      <c r="O367" s="183">
        <f ca="1">IF($B367="","",OFFSET(List1!Z$11,tisk!$A366,0))</f>
        <v>500000</v>
      </c>
      <c r="P367" s="183">
        <f ca="1">IF($B367="","",OFFSET(List1!AA$11,tisk!$A366,0))</f>
        <v>0</v>
      </c>
      <c r="Q367" s="183" t="str">
        <f ca="1">IF($B367="","",OFFSET(List1!AB$11,tisk!$A366,0))</f>
        <v xml:space="preserve">INV </v>
      </c>
      <c r="R367" s="183" t="str">
        <f ca="1">IF($B367="","",OFFSET(List1!AC$11,tisk!$A366,0))</f>
        <v>NE</v>
      </c>
    </row>
    <row r="368" spans="1:18" s="2" customFormat="1" ht="86.4" x14ac:dyDescent="0.3">
      <c r="A368" s="51"/>
      <c r="B368" s="184"/>
      <c r="C368" s="3" t="str">
        <f ca="1">IF(B367="","",CONCATENATE("Okres ",OFFSET(List1!G$11,tisk!A366,0),"
","Právní forma","
",OFFSET(List1!H$11,tisk!A366,0),"
","IČO ",OFFSET(List1!I$11,tisk!A366,0),"
 ","B.Ú. ",OFFSET(List1!J$11,tisk!A366,0)))</f>
        <v>Okres Šumperk
Právní forma
Obec, městská část hlavního města Prahy
IČO 00302732
 B.Ú. 3523495309/0800</v>
      </c>
      <c r="D368" s="5" t="str">
        <f ca="1">IF(B367="","",OFFSET(List1!M$11,tisk!A366,0))</f>
        <v>Rekonstrukce podlahy tělocvičny a rekonstrukce sociálního zázemí přilehlého k tělocvičně.</v>
      </c>
      <c r="E368" s="185"/>
      <c r="F368" s="47"/>
      <c r="G368" s="183"/>
      <c r="H368" s="186"/>
      <c r="I368" s="184"/>
      <c r="J368" s="184"/>
      <c r="K368" s="184"/>
      <c r="L368" s="184"/>
      <c r="M368" s="183"/>
      <c r="N368" s="183"/>
      <c r="O368" s="183"/>
      <c r="P368" s="183"/>
      <c r="Q368" s="183"/>
      <c r="R368" s="183"/>
    </row>
    <row r="369" spans="1:18" s="2" customFormat="1" ht="57.6" x14ac:dyDescent="0.3">
      <c r="A369" s="51">
        <f>ROW()/3-1</f>
        <v>122</v>
      </c>
      <c r="B369" s="184"/>
      <c r="C369" s="3"/>
      <c r="D369" s="5" t="str">
        <f ca="1">IF(B367="","",CONCATENATE("Dotace bude použita na:",OFFSET(List1!N$11,tisk!A366,0)))</f>
        <v>Dotace bude použita na:Celý projekt rekonstrukce - výměna podlahy a rekonstrukce sociálního zařízení (nové omítky, obklady).</v>
      </c>
      <c r="E369" s="185"/>
      <c r="F369" s="48" t="str">
        <f ca="1">IF(B367="","",OFFSET(List1!Q$11,tisk!A366,0))</f>
        <v>12/2020</v>
      </c>
      <c r="G369" s="183"/>
      <c r="H369" s="186"/>
      <c r="I369" s="184"/>
      <c r="J369" s="184"/>
      <c r="K369" s="184"/>
      <c r="L369" s="184"/>
      <c r="M369" s="183"/>
      <c r="N369" s="183"/>
      <c r="O369" s="183"/>
      <c r="P369" s="183"/>
      <c r="Q369" s="183"/>
      <c r="R369" s="183"/>
    </row>
    <row r="370" spans="1:18" s="2" customFormat="1" ht="57.6" x14ac:dyDescent="0.3">
      <c r="A370" s="51"/>
      <c r="B370" s="184">
        <v>123</v>
      </c>
      <c r="C370" s="3" t="str">
        <f ca="1">IF(B370="","",CONCATENATE(OFFSET(List1!C$11,tisk!A369,0),"
",OFFSET(List1!D$11,tisk!A369,0),"
",OFFSET(List1!E$11,tisk!A369,0),"
",OFFSET(List1!F$11,tisk!A369,0)))</f>
        <v>Obec Jedlí
Jedlí 16
Jedlí
78901</v>
      </c>
      <c r="D370" s="74" t="str">
        <f ca="1">IF(B370="","",OFFSET(List1!L$11,tisk!A369,0))</f>
        <v>Místní komunikace Jedlí</v>
      </c>
      <c r="E370" s="185">
        <f ca="1">IF(B370="","",OFFSET(List1!O$11,tisk!A369,0))</f>
        <v>1055000</v>
      </c>
      <c r="F370" s="48" t="str">
        <f ca="1">IF(B370="","",OFFSET(List1!P$11,tisk!A369,0))</f>
        <v>1/2020</v>
      </c>
      <c r="G370" s="183">
        <f ca="1">IF(B370="","",OFFSET(List1!R$11,tisk!A369,0))</f>
        <v>500000</v>
      </c>
      <c r="H370" s="186" t="str">
        <f ca="1">IF(B370="","",OFFSET(List1!S$11,tisk!A369,0))</f>
        <v>31.12.2020</v>
      </c>
      <c r="I370" s="184">
        <f ca="1">IF(B370="","",OFFSET(List1!T$11,tisk!A369,0))</f>
        <v>140</v>
      </c>
      <c r="J370" s="184">
        <f ca="1">IF(B370="","",OFFSET(List1!U$11,tisk!A369,0))</f>
        <v>140</v>
      </c>
      <c r="K370" s="184">
        <f ca="1">IF(B370="","",OFFSET(List1!V$11,tisk!A369,0))</f>
        <v>100</v>
      </c>
      <c r="L370" s="184">
        <f ca="1">IF(B370="","",OFFSET(List1!W$11,tisk!A369,0))</f>
        <v>380</v>
      </c>
      <c r="M370" s="183">
        <f ca="1">IF($B370="","",OFFSET(List1!X$11,tisk!$A369,0))</f>
        <v>0</v>
      </c>
      <c r="N370" s="183">
        <f ca="1">IF($B370="","",OFFSET(List1!Y$11,tisk!$A369,0))</f>
        <v>500000</v>
      </c>
      <c r="O370" s="183">
        <f ca="1">IF($B370="","",OFFSET(List1!Z$11,tisk!$A369,0))</f>
        <v>500000</v>
      </c>
      <c r="P370" s="183">
        <f ca="1">IF($B370="","",OFFSET(List1!AA$11,tisk!$A369,0))</f>
        <v>0</v>
      </c>
      <c r="Q370" s="183" t="str">
        <f ca="1">IF($B370="","",OFFSET(List1!AB$11,tisk!$A369,0))</f>
        <v>NEINV</v>
      </c>
      <c r="R370" s="183" t="str">
        <f ca="1">IF($B370="","",OFFSET(List1!AC$11,tisk!$A369,0))</f>
        <v>NE</v>
      </c>
    </row>
    <row r="371" spans="1:18" s="2" customFormat="1" ht="86.4" x14ac:dyDescent="0.3">
      <c r="A371" s="51"/>
      <c r="B371" s="184"/>
      <c r="C371" s="3" t="str">
        <f ca="1">IF(B370="","",CONCATENATE("Okres ",OFFSET(List1!G$11,tisk!A369,0),"
","Právní forma","
",OFFSET(List1!H$11,tisk!A369,0),"
","IČO ",OFFSET(List1!I$11,tisk!A369,0),"
 ","B.Ú. ",OFFSET(List1!J$11,tisk!A369,0)))</f>
        <v>Okres Šumperk
Právní forma
Obec, městská část hlavního města Prahy
IČO 00302716
 B.Ú. 94-5118841/0710</v>
      </c>
      <c r="D371" s="5" t="str">
        <f ca="1">IF(B370="","",OFFSET(List1!M$11,tisk!A369,0))</f>
        <v>Předmětem projektu je rekonstrukce místních komunikací a kanálů v obci Jedlí. Místní komunikace značně poničeny po lokální povodni 1. září 2019.</v>
      </c>
      <c r="E371" s="185"/>
      <c r="F371" s="47"/>
      <c r="G371" s="183"/>
      <c r="H371" s="186"/>
      <c r="I371" s="184"/>
      <c r="J371" s="184"/>
      <c r="K371" s="184"/>
      <c r="L371" s="184"/>
      <c r="M371" s="183"/>
      <c r="N371" s="183"/>
      <c r="O371" s="183"/>
      <c r="P371" s="183"/>
      <c r="Q371" s="183"/>
      <c r="R371" s="183"/>
    </row>
    <row r="372" spans="1:18" s="2" customFormat="1" ht="28.8" x14ac:dyDescent="0.3">
      <c r="A372" s="51">
        <f>ROW()/3-1</f>
        <v>123</v>
      </c>
      <c r="B372" s="184"/>
      <c r="C372" s="3"/>
      <c r="D372" s="5" t="str">
        <f ca="1">IF(B370="","",CONCATENATE("Dotace bude použita na:",OFFSET(List1!N$11,tisk!A369,0)))</f>
        <v>Dotace bude použita na:Stavební práce - opravy místních komunikací.</v>
      </c>
      <c r="E372" s="185"/>
      <c r="F372" s="48" t="str">
        <f ca="1">IF(B370="","",OFFSET(List1!Q$11,tisk!A369,0))</f>
        <v>12/2020</v>
      </c>
      <c r="G372" s="183"/>
      <c r="H372" s="186"/>
      <c r="I372" s="184"/>
      <c r="J372" s="184"/>
      <c r="K372" s="184"/>
      <c r="L372" s="184"/>
      <c r="M372" s="183"/>
      <c r="N372" s="183"/>
      <c r="O372" s="183"/>
      <c r="P372" s="183"/>
      <c r="Q372" s="183"/>
      <c r="R372" s="183"/>
    </row>
    <row r="373" spans="1:18" s="2" customFormat="1" ht="57.6" x14ac:dyDescent="0.3">
      <c r="A373" s="51"/>
      <c r="B373" s="184">
        <v>124</v>
      </c>
      <c r="C373" s="3" t="str">
        <f ca="1">IF(B373="","",CONCATENATE(OFFSET(List1!C$11,tisk!A372,0),"
",OFFSET(List1!D$11,tisk!A372,0),"
",OFFSET(List1!E$11,tisk!A372,0),"
",OFFSET(List1!F$11,tisk!A372,0)))</f>
        <v>Obec Lobodice
Lobodice 39
Lobodice
75101</v>
      </c>
      <c r="D373" s="74" t="str">
        <f ca="1">IF(B373="","",OFFSET(List1!L$11,tisk!A372,0))</f>
        <v>Oprava vstupu, schodiště a přístupové cesty do školní jídelny u budovy MŠ v Lobodicích</v>
      </c>
      <c r="E373" s="185">
        <f ca="1">IF(B373="","",OFFSET(List1!O$11,tisk!A372,0))</f>
        <v>300000</v>
      </c>
      <c r="F373" s="48" t="str">
        <f ca="1">IF(B373="","",OFFSET(List1!P$11,tisk!A372,0))</f>
        <v>1/2020</v>
      </c>
      <c r="G373" s="183">
        <f ca="1">IF(B373="","",OFFSET(List1!R$11,tisk!A372,0))</f>
        <v>150000</v>
      </c>
      <c r="H373" s="186" t="str">
        <f ca="1">IF(B373="","",OFFSET(List1!S$11,tisk!A372,0))</f>
        <v>31.12.2020</v>
      </c>
      <c r="I373" s="184">
        <f ca="1">IF(B373="","",OFFSET(List1!T$11,tisk!A372,0))</f>
        <v>90</v>
      </c>
      <c r="J373" s="184">
        <f ca="1">IF(B373="","",OFFSET(List1!U$11,tisk!A372,0))</f>
        <v>190</v>
      </c>
      <c r="K373" s="184">
        <f ca="1">IF(B373="","",OFFSET(List1!V$11,tisk!A372,0))</f>
        <v>100</v>
      </c>
      <c r="L373" s="184">
        <f ca="1">IF(B373="","",OFFSET(List1!W$11,tisk!A372,0))</f>
        <v>380</v>
      </c>
      <c r="M373" s="183">
        <f ca="1">IF($B373="","",OFFSET(List1!X$11,tisk!$A372,0))</f>
        <v>0</v>
      </c>
      <c r="N373" s="183">
        <f ca="1">IF($B373="","",OFFSET(List1!Y$11,tisk!$A372,0))</f>
        <v>150000</v>
      </c>
      <c r="O373" s="183">
        <f ca="1">IF($B373="","",OFFSET(List1!Z$11,tisk!$A372,0))</f>
        <v>150000</v>
      </c>
      <c r="P373" s="183">
        <f ca="1">IF($B373="","",OFFSET(List1!AA$11,tisk!$A372,0))</f>
        <v>0</v>
      </c>
      <c r="Q373" s="183" t="str">
        <f ca="1">IF($B373="","",OFFSET(List1!AB$11,tisk!$A372,0))</f>
        <v>NEINV</v>
      </c>
      <c r="R373" s="183" t="str">
        <f ca="1">IF($B373="","",OFFSET(List1!AC$11,tisk!$A372,0))</f>
        <v>NE</v>
      </c>
    </row>
    <row r="374" spans="1:18" s="2" customFormat="1" ht="100.8" x14ac:dyDescent="0.3">
      <c r="A374" s="51"/>
      <c r="B374" s="184"/>
      <c r="C374" s="3" t="str">
        <f ca="1">IF(B373="","",CONCATENATE("Okres ",OFFSET(List1!G$11,tisk!A372,0),"
","Právní forma","
",OFFSET(List1!H$11,tisk!A372,0),"
","IČO ",OFFSET(List1!I$11,tisk!A372,0),"
 ","B.Ú. ",OFFSET(List1!J$11,tisk!A372,0)))</f>
        <v>Okres Přerov
Právní forma
Obec, městská část hlavního města Prahy
IČO 00301523
 B.Ú. 4927831/0100</v>
      </c>
      <c r="D374" s="5" t="str">
        <f ca="1">IF(B373="","",OFFSET(List1!M$11,tisk!A372,0))</f>
        <v>Oprava vstupů a okolních ploch do MŠ. Stav neodpovídá bezpečnostním požadavkům. Opěrná zídka má odloupnuté staré kachlíky, schodiště se drolí, v přístupu jsou nerovnosti, vše je zvětralé, chybí zcela madlo, to ohrožuje bezpečnost dětí i seniorů.</v>
      </c>
      <c r="E374" s="185"/>
      <c r="F374" s="47"/>
      <c r="G374" s="183"/>
      <c r="H374" s="186"/>
      <c r="I374" s="184"/>
      <c r="J374" s="184"/>
      <c r="K374" s="184"/>
      <c r="L374" s="184"/>
      <c r="M374" s="183"/>
      <c r="N374" s="183"/>
      <c r="O374" s="183"/>
      <c r="P374" s="183"/>
      <c r="Q374" s="183"/>
      <c r="R374" s="183"/>
    </row>
    <row r="375" spans="1:18" s="2" customFormat="1" ht="100.8" x14ac:dyDescent="0.3">
      <c r="A375" s="51">
        <f>ROW()/3-1</f>
        <v>124</v>
      </c>
      <c r="B375" s="184"/>
      <c r="C375" s="3"/>
      <c r="D375" s="5" t="str">
        <f ca="1">IF(B373="","",CONCATENATE("Dotace bude použita na:",OFFSET(List1!N$11,tisk!A372,0)))</f>
        <v>Dotace bude použita na:Schody a opěrné zídky budou opraveny formou pokládky kamenných koberců, chodníky a ostatní přístupové cesty budou osázeny novými obrubníky a bude položena zámková dlažba, součástí projektu jsou i finální terénní úpravy.</v>
      </c>
      <c r="E375" s="185"/>
      <c r="F375" s="48" t="str">
        <f ca="1">IF(B373="","",OFFSET(List1!Q$11,tisk!A372,0))</f>
        <v>12/2020</v>
      </c>
      <c r="G375" s="183"/>
      <c r="H375" s="186"/>
      <c r="I375" s="184"/>
      <c r="J375" s="184"/>
      <c r="K375" s="184"/>
      <c r="L375" s="184"/>
      <c r="M375" s="183"/>
      <c r="N375" s="183"/>
      <c r="O375" s="183"/>
      <c r="P375" s="183"/>
      <c r="Q375" s="183"/>
      <c r="R375" s="183"/>
    </row>
    <row r="376" spans="1:18" s="2" customFormat="1" ht="57.6" x14ac:dyDescent="0.3">
      <c r="A376" s="51"/>
      <c r="B376" s="184">
        <v>125</v>
      </c>
      <c r="C376" s="3" t="str">
        <f ca="1">IF(B376="","",CONCATENATE(OFFSET(List1!C$11,tisk!A375,0),"
",OFFSET(List1!D$11,tisk!A375,0),"
",OFFSET(List1!E$11,tisk!A375,0),"
",OFFSET(List1!F$11,tisk!A375,0)))</f>
        <v>Obec Pěnčín
Pěnčín 109
Pěnčín
798 57</v>
      </c>
      <c r="D376" s="74" t="str">
        <f ca="1">IF(B376="","",OFFSET(List1!L$11,tisk!A375,0))</f>
        <v>Výměna vrat a rekonstrukce elektrické instalace obecní budovy st. 267</v>
      </c>
      <c r="E376" s="185">
        <f ca="1">IF(B376="","",OFFSET(List1!O$11,tisk!A375,0))</f>
        <v>300000</v>
      </c>
      <c r="F376" s="48" t="str">
        <f ca="1">IF(B376="","",OFFSET(List1!P$11,tisk!A375,0))</f>
        <v>1/2020</v>
      </c>
      <c r="G376" s="183">
        <f ca="1">IF(B376="","",OFFSET(List1!R$11,tisk!A375,0))</f>
        <v>150000</v>
      </c>
      <c r="H376" s="186" t="str">
        <f ca="1">IF(B376="","",OFFSET(List1!S$11,tisk!A375,0))</f>
        <v>31.12.2020</v>
      </c>
      <c r="I376" s="184">
        <f ca="1">IF(B376="","",OFFSET(List1!T$11,tisk!A375,0))</f>
        <v>110</v>
      </c>
      <c r="J376" s="184">
        <f ca="1">IF(B376="","",OFFSET(List1!U$11,tisk!A375,0))</f>
        <v>120</v>
      </c>
      <c r="K376" s="184">
        <f ca="1">IF(B376="","",OFFSET(List1!V$11,tisk!A375,0))</f>
        <v>150</v>
      </c>
      <c r="L376" s="184">
        <f ca="1">IF(B376="","",OFFSET(List1!W$11,tisk!A375,0))</f>
        <v>380</v>
      </c>
      <c r="M376" s="183">
        <f ca="1">IF($B376="","",OFFSET(List1!X$11,tisk!$A375,0))</f>
        <v>0</v>
      </c>
      <c r="N376" s="183">
        <f ca="1">IF($B376="","",OFFSET(List1!Y$11,tisk!$A375,0))</f>
        <v>150000</v>
      </c>
      <c r="O376" s="183">
        <f ca="1">IF($B376="","",OFFSET(List1!Z$11,tisk!$A375,0))</f>
        <v>150000</v>
      </c>
      <c r="P376" s="183">
        <f ca="1">IF($B376="","",OFFSET(List1!AA$11,tisk!$A375,0))</f>
        <v>0</v>
      </c>
      <c r="Q376" s="183" t="str">
        <f ca="1">IF($B376="","",OFFSET(List1!AB$11,tisk!$A375,0))</f>
        <v>INV</v>
      </c>
      <c r="R376" s="183" t="str">
        <f ca="1">IF($B376="","",OFFSET(List1!AC$11,tisk!$A375,0))</f>
        <v>NE</v>
      </c>
    </row>
    <row r="377" spans="1:18" s="2" customFormat="1" ht="86.4" x14ac:dyDescent="0.3">
      <c r="A377" s="51"/>
      <c r="B377" s="184"/>
      <c r="C377" s="3" t="str">
        <f ca="1">IF(B376="","",CONCATENATE("Okres ",OFFSET(List1!G$11,tisk!A375,0),"
","Právní forma","
",OFFSET(List1!H$11,tisk!A375,0),"
","IČO ",OFFSET(List1!I$11,tisk!A375,0),"
 ","B.Ú. ",OFFSET(List1!J$11,tisk!A375,0)))</f>
        <v>Okres Prostějov
Právní forma
Obec, městská část hlavního města Prahy
IČO 00288616
 B.Ú. 8120701/0100</v>
      </c>
      <c r="D377" s="5" t="str">
        <f ca="1">IF(B376="","",OFFSET(List1!M$11,tisk!A375,0))</f>
        <v>Výměna vrat a rekonstrukce elektrické instalace s příslušenstvím v obecní budově st. 267.</v>
      </c>
      <c r="E377" s="185"/>
      <c r="F377" s="47"/>
      <c r="G377" s="183"/>
      <c r="H377" s="186"/>
      <c r="I377" s="184"/>
      <c r="J377" s="184"/>
      <c r="K377" s="184"/>
      <c r="L377" s="184"/>
      <c r="M377" s="183"/>
      <c r="N377" s="183"/>
      <c r="O377" s="183"/>
      <c r="P377" s="183"/>
      <c r="Q377" s="183"/>
      <c r="R377" s="183"/>
    </row>
    <row r="378" spans="1:18" s="2" customFormat="1" ht="43.2" x14ac:dyDescent="0.3">
      <c r="A378" s="51">
        <f>ROW()/3-1</f>
        <v>125</v>
      </c>
      <c r="B378" s="184"/>
      <c r="C378" s="3"/>
      <c r="D378" s="5" t="str">
        <f ca="1">IF(B376="","",CONCATENATE("Dotace bude použita na:",OFFSET(List1!N$11,tisk!A375,0)))</f>
        <v>Dotace bude použita na:Výměna vrat a rekonstrukce elektrické instalace s příslušenstvím v obecní budově st. 267.</v>
      </c>
      <c r="E378" s="185"/>
      <c r="F378" s="48" t="str">
        <f ca="1">IF(B376="","",OFFSET(List1!Q$11,tisk!A375,0))</f>
        <v>12/2020</v>
      </c>
      <c r="G378" s="183"/>
      <c r="H378" s="186"/>
      <c r="I378" s="184"/>
      <c r="J378" s="184"/>
      <c r="K378" s="184"/>
      <c r="L378" s="184"/>
      <c r="M378" s="183"/>
      <c r="N378" s="183"/>
      <c r="O378" s="183"/>
      <c r="P378" s="183"/>
      <c r="Q378" s="183"/>
      <c r="R378" s="183"/>
    </row>
    <row r="379" spans="1:18" s="2" customFormat="1" ht="57.6" x14ac:dyDescent="0.3">
      <c r="A379" s="51"/>
      <c r="B379" s="184">
        <v>126</v>
      </c>
      <c r="C379" s="3" t="str">
        <f ca="1">IF(B379="","",CONCATENATE(OFFSET(List1!C$11,tisk!A378,0),"
",OFFSET(List1!D$11,tisk!A378,0),"
",OFFSET(List1!E$11,tisk!A378,0),"
",OFFSET(List1!F$11,tisk!A378,0)))</f>
        <v>Obec Bohutín
Bohutín 65
Bohutín
78962</v>
      </c>
      <c r="D379" s="74" t="str">
        <f ca="1">IF(B379="","",OFFSET(List1!L$11,tisk!A378,0))</f>
        <v>Tělocvična Bohutín - výměna oken a dveří, obnova sociálního zařízení</v>
      </c>
      <c r="E379" s="185">
        <f ca="1">IF(B379="","",OFFSET(List1!O$11,tisk!A378,0))</f>
        <v>1100000</v>
      </c>
      <c r="F379" s="48" t="str">
        <f ca="1">IF(B379="","",OFFSET(List1!P$11,tisk!A378,0))</f>
        <v>1/2020</v>
      </c>
      <c r="G379" s="183">
        <f ca="1">IF(B379="","",OFFSET(List1!R$11,tisk!A378,0))</f>
        <v>500000</v>
      </c>
      <c r="H379" s="186" t="str">
        <f ca="1">IF(B379="","",OFFSET(List1!S$11,tisk!A378,0))</f>
        <v>31.12.2020</v>
      </c>
      <c r="I379" s="184">
        <f ca="1">IF(B379="","",OFFSET(List1!T$11,tisk!A378,0))</f>
        <v>90</v>
      </c>
      <c r="J379" s="184">
        <f ca="1">IF(B379="","",OFFSET(List1!U$11,tisk!A378,0))</f>
        <v>140</v>
      </c>
      <c r="K379" s="184">
        <f ca="1">IF(B379="","",OFFSET(List1!V$11,tisk!A378,0))</f>
        <v>150</v>
      </c>
      <c r="L379" s="184">
        <f ca="1">IF(B379="","",OFFSET(List1!W$11,tisk!A378,0))</f>
        <v>380</v>
      </c>
      <c r="M379" s="183">
        <f ca="1">IF($B379="","",OFFSET(List1!X$11,tisk!$A378,0))</f>
        <v>0</v>
      </c>
      <c r="N379" s="183">
        <f ca="1">IF($B379="","",OFFSET(List1!Y$11,tisk!$A378,0))</f>
        <v>500000</v>
      </c>
      <c r="O379" s="183">
        <f ca="1">IF($B379="","",OFFSET(List1!Z$11,tisk!$A378,0))</f>
        <v>500000</v>
      </c>
      <c r="P379" s="183">
        <f ca="1">IF($B379="","",OFFSET(List1!AA$11,tisk!$A378,0))</f>
        <v>0</v>
      </c>
      <c r="Q379" s="183" t="str">
        <f ca="1">IF($B379="","",OFFSET(List1!AB$11,tisk!$A378,0))</f>
        <v>NEINV</v>
      </c>
      <c r="R379" s="183" t="str">
        <f ca="1">IF($B379="","",OFFSET(List1!AC$11,tisk!$A378,0))</f>
        <v>NE</v>
      </c>
    </row>
    <row r="380" spans="1:18" s="2" customFormat="1" ht="86.4" x14ac:dyDescent="0.3">
      <c r="A380" s="51"/>
      <c r="B380" s="184"/>
      <c r="C380" s="3" t="str">
        <f ca="1">IF(B379="","",CONCATENATE("Okres ",OFFSET(List1!G$11,tisk!A378,0),"
","Právní forma","
",OFFSET(List1!H$11,tisk!A378,0),"
","IČO ",OFFSET(List1!I$11,tisk!A378,0),"
 ","B.Ú. ",OFFSET(List1!J$11,tisk!A378,0)))</f>
        <v>Okres Šumperk
Právní forma
Obec, městská část hlavního města Prahy
IČO 00302392
 B.Ú. 194351430/0600</v>
      </c>
      <c r="D380" s="5" t="str">
        <f ca="1">IF(B379="","",OFFSET(List1!M$11,tisk!A378,0))</f>
        <v>Výměna oken, obnova sociálního zařízení a přesměrování odpadů do splaškové kanalizace v jižním přístavku tělocvičny s WC, šatnami a umývárnami.</v>
      </c>
      <c r="E380" s="185"/>
      <c r="F380" s="47"/>
      <c r="G380" s="183"/>
      <c r="H380" s="186"/>
      <c r="I380" s="184"/>
      <c r="J380" s="184"/>
      <c r="K380" s="184"/>
      <c r="L380" s="184"/>
      <c r="M380" s="183"/>
      <c r="N380" s="183"/>
      <c r="O380" s="183"/>
      <c r="P380" s="183"/>
      <c r="Q380" s="183"/>
      <c r="R380" s="183"/>
    </row>
    <row r="381" spans="1:18" s="2" customFormat="1" ht="72" x14ac:dyDescent="0.3">
      <c r="A381" s="51">
        <f>ROW()/3-1</f>
        <v>126</v>
      </c>
      <c r="B381" s="184"/>
      <c r="C381" s="3"/>
      <c r="D381" s="5" t="str">
        <f ca="1">IF(B379="","",CONCATENATE("Dotace bude použita na:",OFFSET(List1!N$11,tisk!A378,0)))</f>
        <v>Dotace bude použita na:Výměna oken a vstupů
Obnova sociálních zařízení (WC a umývárny)
Oprava elektroinstalace, osvětlení, topení a vzduchotechniky.</v>
      </c>
      <c r="E381" s="185"/>
      <c r="F381" s="48" t="str">
        <f ca="1">IF(B379="","",OFFSET(List1!Q$11,tisk!A378,0))</f>
        <v>12/2020</v>
      </c>
      <c r="G381" s="183"/>
      <c r="H381" s="186"/>
      <c r="I381" s="184"/>
      <c r="J381" s="184"/>
      <c r="K381" s="184"/>
      <c r="L381" s="184"/>
      <c r="M381" s="183"/>
      <c r="N381" s="183"/>
      <c r="O381" s="183"/>
      <c r="P381" s="183"/>
      <c r="Q381" s="183"/>
      <c r="R381" s="183"/>
    </row>
    <row r="382" spans="1:18" s="2" customFormat="1" ht="57.6" x14ac:dyDescent="0.3">
      <c r="A382" s="51"/>
      <c r="B382" s="184">
        <v>127</v>
      </c>
      <c r="C382" s="3" t="str">
        <f ca="1">IF(B382="","",CONCATENATE(OFFSET(List1!C$11,tisk!A381,0),"
",OFFSET(List1!D$11,tisk!A381,0),"
",OFFSET(List1!E$11,tisk!A381,0),"
",OFFSET(List1!F$11,tisk!A381,0)))</f>
        <v>Obec Bystrovany
Šrámkova 115/9
Bystrovany
77900</v>
      </c>
      <c r="D382" s="74" t="str">
        <f ca="1">IF(B382="","",OFFSET(List1!L$11,tisk!A381,0))</f>
        <v>Zbudování kmenové třídy ZŠ Bystrovany</v>
      </c>
      <c r="E382" s="185">
        <f ca="1">IF(B382="","",OFFSET(List1!O$11,tisk!A381,0))</f>
        <v>2535874</v>
      </c>
      <c r="F382" s="48" t="str">
        <f ca="1">IF(B382="","",OFFSET(List1!P$11,tisk!A381,0))</f>
        <v>1/2020</v>
      </c>
      <c r="G382" s="183">
        <f ca="1">IF(B382="","",OFFSET(List1!R$11,tisk!A381,0))</f>
        <v>500000</v>
      </c>
      <c r="H382" s="186" t="str">
        <f ca="1">IF(B382="","",OFFSET(List1!S$11,tisk!A381,0))</f>
        <v>31.12.2020</v>
      </c>
      <c r="I382" s="184">
        <f ca="1">IF(B382="","",OFFSET(List1!T$11,tisk!A381,0))</f>
        <v>140</v>
      </c>
      <c r="J382" s="184">
        <f ca="1">IF(B382="","",OFFSET(List1!U$11,tisk!A381,0))</f>
        <v>140</v>
      </c>
      <c r="K382" s="184">
        <f ca="1">IF(B382="","",OFFSET(List1!V$11,tisk!A381,0))</f>
        <v>100</v>
      </c>
      <c r="L382" s="184">
        <f ca="1">IF(B382="","",OFFSET(List1!W$11,tisk!A381,0))</f>
        <v>380</v>
      </c>
      <c r="M382" s="183">
        <f ca="1">IF($B382="","",OFFSET(List1!X$11,tisk!$A381,0))</f>
        <v>0</v>
      </c>
      <c r="N382" s="183">
        <f ca="1">IF($B382="","",OFFSET(List1!Y$11,tisk!$A381,0))</f>
        <v>500000</v>
      </c>
      <c r="O382" s="183">
        <f ca="1">IF($B382="","",OFFSET(List1!Z$11,tisk!$A381,0))</f>
        <v>500000</v>
      </c>
      <c r="P382" s="183">
        <f ca="1">IF($B382="","",OFFSET(List1!AA$11,tisk!$A381,0))</f>
        <v>0</v>
      </c>
      <c r="Q382" s="183" t="str">
        <f ca="1">IF($B382="","",OFFSET(List1!AB$11,tisk!$A381,0))</f>
        <v>INV</v>
      </c>
      <c r="R382" s="183" t="str">
        <f ca="1">IF($B382="","",OFFSET(List1!AC$11,tisk!$A381,0))</f>
        <v>NE</v>
      </c>
    </row>
    <row r="383" spans="1:18" s="2" customFormat="1" ht="100.8" x14ac:dyDescent="0.3">
      <c r="A383" s="51"/>
      <c r="B383" s="184"/>
      <c r="C383" s="3" t="str">
        <f ca="1">IF(B382="","",CONCATENATE("Okres ",OFFSET(List1!G$11,tisk!A381,0),"
","Právní forma","
",OFFSET(List1!H$11,tisk!A381,0),"
","IČO ",OFFSET(List1!I$11,tisk!A381,0),"
 ","B.Ú. ",OFFSET(List1!J$11,tisk!A381,0)))</f>
        <v>Okres Olomouc
Právní forma
Obec, městská část hlavního města Prahy
IČO 48770078
 B.Ú. 86-6502240247/0100</v>
      </c>
      <c r="D383" s="5" t="str">
        <f ca="1">IF(B382="","",OFFSET(List1!M$11,tisk!A381,0))</f>
        <v>Vybudování kmenové třídy pro ZŠ Bystrovany.</v>
      </c>
      <c r="E383" s="185"/>
      <c r="F383" s="47"/>
      <c r="G383" s="183"/>
      <c r="H383" s="186"/>
      <c r="I383" s="184"/>
      <c r="J383" s="184"/>
      <c r="K383" s="184"/>
      <c r="L383" s="184"/>
      <c r="M383" s="183"/>
      <c r="N383" s="183"/>
      <c r="O383" s="183"/>
      <c r="P383" s="183"/>
      <c r="Q383" s="183"/>
      <c r="R383" s="183"/>
    </row>
    <row r="384" spans="1:18" s="2" customFormat="1" ht="29.4" thickBot="1" x14ac:dyDescent="0.35">
      <c r="A384" s="51">
        <f>ROW()/3-1</f>
        <v>127</v>
      </c>
      <c r="B384" s="187"/>
      <c r="C384" s="147"/>
      <c r="D384" s="148" t="str">
        <f ca="1">IF(B382="","",CONCATENATE("Dotace bude použita na:",OFFSET(List1!N$11,tisk!A381,0)))</f>
        <v>Dotace bude použita na:Celkové náklady na zbudování kmenové třídy.</v>
      </c>
      <c r="E384" s="185"/>
      <c r="F384" s="48" t="str">
        <f ca="1">IF(B382="","",OFFSET(List1!Q$11,tisk!A381,0))</f>
        <v>12/2020</v>
      </c>
      <c r="G384" s="183"/>
      <c r="H384" s="186"/>
      <c r="I384" s="184"/>
      <c r="J384" s="184"/>
      <c r="K384" s="184"/>
      <c r="L384" s="184"/>
      <c r="M384" s="183"/>
      <c r="N384" s="183"/>
      <c r="O384" s="183"/>
      <c r="P384" s="183"/>
      <c r="Q384" s="183"/>
      <c r="R384" s="183"/>
    </row>
    <row r="385" spans="1:18" s="2" customFormat="1" ht="58.2" thickTop="1" x14ac:dyDescent="0.3">
      <c r="A385" s="51"/>
      <c r="B385" s="184">
        <v>128</v>
      </c>
      <c r="C385" s="149" t="str">
        <f ca="1">IF(B385="","",CONCATENATE(OFFSET(List1!C$11,tisk!A384,0),"
",OFFSET(List1!D$11,tisk!A384,0),"
",OFFSET(List1!E$11,tisk!A384,0),"
",OFFSET(List1!F$11,tisk!A384,0)))</f>
        <v>Město Potštát
Zámecká 1
Potštát
75362</v>
      </c>
      <c r="D385" s="150" t="str">
        <f ca="1">IF(B385="","",OFFSET(List1!L$11,tisk!A384,0))</f>
        <v>Chodníky Potštát</v>
      </c>
      <c r="E385" s="185">
        <f ca="1">IF(B385="","",OFFSET(List1!O$11,tisk!A384,0))</f>
        <v>831120</v>
      </c>
      <c r="F385" s="48" t="str">
        <f ca="1">IF(B385="","",OFFSET(List1!P$11,tisk!A384,0))</f>
        <v>1/2020</v>
      </c>
      <c r="G385" s="183">
        <f ca="1">IF(B385="","",OFFSET(List1!R$11,tisk!A384,0))</f>
        <v>415560</v>
      </c>
      <c r="H385" s="186" t="str">
        <f ca="1">IF(B385="","",OFFSET(List1!S$11,tisk!A384,0))</f>
        <v>31.12.2020</v>
      </c>
      <c r="I385" s="184">
        <f ca="1">IF(B385="","",OFFSET(List1!T$11,tisk!A384,0))</f>
        <v>140</v>
      </c>
      <c r="J385" s="184">
        <f ca="1">IF(B385="","",OFFSET(List1!U$11,tisk!A384,0))</f>
        <v>140</v>
      </c>
      <c r="K385" s="184">
        <f ca="1">IF(B385="","",OFFSET(List1!V$11,tisk!A384,0))</f>
        <v>100</v>
      </c>
      <c r="L385" s="184">
        <f ca="1">IF(B385="","",OFFSET(List1!W$11,tisk!A384,0))</f>
        <v>380</v>
      </c>
      <c r="M385" s="183">
        <f ca="1">IF($B385="","",OFFSET(List1!X$11,tisk!$A384,0))</f>
        <v>0</v>
      </c>
      <c r="N385" s="183">
        <f ca="1">IF($B385="","",OFFSET(List1!Y$11,tisk!$A384,0))</f>
        <v>415560</v>
      </c>
      <c r="O385" s="183">
        <f ca="1">IF($B385="","",OFFSET(List1!Z$11,tisk!$A384,0))</f>
        <v>0</v>
      </c>
      <c r="P385" s="183">
        <f ca="1">IF($B385="","",OFFSET(List1!AA$11,tisk!$A384,0))</f>
        <v>415560</v>
      </c>
      <c r="Q385" s="183" t="str">
        <f ca="1">IF($B385="","",OFFSET(List1!AB$11,tisk!$A384,0))</f>
        <v>NEINV</v>
      </c>
      <c r="R385" s="183" t="str">
        <f ca="1">IF($B385="","",OFFSET(List1!AC$11,tisk!$A384,0))</f>
        <v>NE</v>
      </c>
    </row>
    <row r="386" spans="1:18" s="2" customFormat="1" ht="86.4" x14ac:dyDescent="0.3">
      <c r="A386" s="51"/>
      <c r="B386" s="184"/>
      <c r="C386" s="3" t="str">
        <f ca="1">IF(B385="","",CONCATENATE("Okres ",OFFSET(List1!G$11,tisk!A384,0),"
","Právní forma","
",OFFSET(List1!H$11,tisk!A384,0),"
","IČO ",OFFSET(List1!I$11,tisk!A384,0),"
 ","B.Ú. ",OFFSET(List1!J$11,tisk!A384,0)))</f>
        <v>Okres Přerov
Právní forma
Obec, městská část hlavního města Prahy
IČO 00301795
 B.Ú. 94-1419831/0710</v>
      </c>
      <c r="D386" s="5" t="str">
        <f ca="1">IF(B385="","",OFFSET(List1!M$11,tisk!A384,0))</f>
        <v>Předmětem projektu je oprava chodníků v městě Potštát.</v>
      </c>
      <c r="E386" s="185"/>
      <c r="F386" s="47"/>
      <c r="G386" s="183"/>
      <c r="H386" s="186"/>
      <c r="I386" s="184"/>
      <c r="J386" s="184"/>
      <c r="K386" s="184"/>
      <c r="L386" s="184"/>
      <c r="M386" s="183"/>
      <c r="N386" s="183"/>
      <c r="O386" s="183"/>
      <c r="P386" s="183"/>
      <c r="Q386" s="183"/>
      <c r="R386" s="183"/>
    </row>
    <row r="387" spans="1:18" s="2" customFormat="1" ht="28.8" x14ac:dyDescent="0.3">
      <c r="A387" s="51">
        <f>ROW()/3-1</f>
        <v>128</v>
      </c>
      <c r="B387" s="184"/>
      <c r="C387" s="3"/>
      <c r="D387" s="5" t="str">
        <f ca="1">IF(B385="","",CONCATENATE("Dotace bude použita na:",OFFSET(List1!N$11,tisk!A384,0)))</f>
        <v>Dotace bude použita na:Stavební výdaje na opravu chodníků ve městě Potštát.</v>
      </c>
      <c r="E387" s="185"/>
      <c r="F387" s="48" t="str">
        <f ca="1">IF(B385="","",OFFSET(List1!Q$11,tisk!A384,0))</f>
        <v>12/2020</v>
      </c>
      <c r="G387" s="183"/>
      <c r="H387" s="186"/>
      <c r="I387" s="184"/>
      <c r="J387" s="184"/>
      <c r="K387" s="184"/>
      <c r="L387" s="184"/>
      <c r="M387" s="183"/>
      <c r="N387" s="183"/>
      <c r="O387" s="183"/>
      <c r="P387" s="183"/>
      <c r="Q387" s="183"/>
      <c r="R387" s="183"/>
    </row>
    <row r="388" spans="1:18" s="2" customFormat="1" ht="57.6" x14ac:dyDescent="0.3">
      <c r="A388" s="51"/>
      <c r="B388" s="184">
        <v>129</v>
      </c>
      <c r="C388" s="3" t="str">
        <f ca="1">IF(B388="","",CONCATENATE(OFFSET(List1!C$11,tisk!A387,0),"
",OFFSET(List1!D$11,tisk!A387,0),"
",OFFSET(List1!E$11,tisk!A387,0),"
",OFFSET(List1!F$11,tisk!A387,0)))</f>
        <v>Obec Držovice
SNP 71/37
Držovice
79607</v>
      </c>
      <c r="D388" s="74" t="str">
        <f ca="1">IF(B388="","",OFFSET(List1!L$11,tisk!A387,0))</f>
        <v>Parkoviště Olomoucká</v>
      </c>
      <c r="E388" s="185">
        <f ca="1">IF(B388="","",OFFSET(List1!O$11,tisk!A387,0))</f>
        <v>1100000</v>
      </c>
      <c r="F388" s="48" t="str">
        <f ca="1">IF(B388="","",OFFSET(List1!P$11,tisk!A387,0))</f>
        <v>1/2020</v>
      </c>
      <c r="G388" s="183">
        <f ca="1">IF(B388="","",OFFSET(List1!R$11,tisk!A387,0))</f>
        <v>500000</v>
      </c>
      <c r="H388" s="186" t="str">
        <f ca="1">IF(B388="","",OFFSET(List1!S$11,tisk!A387,0))</f>
        <v>31.12.2020</v>
      </c>
      <c r="I388" s="184">
        <f ca="1">IF(B388="","",OFFSET(List1!T$11,tisk!A387,0))</f>
        <v>120</v>
      </c>
      <c r="J388" s="184">
        <f ca="1">IF(B388="","",OFFSET(List1!U$11,tisk!A387,0))</f>
        <v>110</v>
      </c>
      <c r="K388" s="184">
        <f ca="1">IF(B388="","",OFFSET(List1!V$11,tisk!A387,0))</f>
        <v>150</v>
      </c>
      <c r="L388" s="184">
        <f ca="1">IF(B388="","",OFFSET(List1!W$11,tisk!A387,0))</f>
        <v>380</v>
      </c>
      <c r="M388" s="183">
        <f ca="1">IF($B388="","",OFFSET(List1!X$11,tisk!$A387,0))</f>
        <v>0</v>
      </c>
      <c r="N388" s="183">
        <f ca="1">IF($B388="","",OFFSET(List1!Y$11,tisk!$A387,0))</f>
        <v>500000</v>
      </c>
      <c r="O388" s="183">
        <f ca="1">IF($B388="","",OFFSET(List1!Z$11,tisk!$A387,0))</f>
        <v>0</v>
      </c>
      <c r="P388" s="183">
        <f ca="1">IF($B388="","",OFFSET(List1!AA$11,tisk!$A387,0))</f>
        <v>500000</v>
      </c>
      <c r="Q388" s="183" t="str">
        <f ca="1">IF($B388="","",OFFSET(List1!AB$11,tisk!$A387,0))</f>
        <v>INV/NEINV</v>
      </c>
      <c r="R388" s="183" t="str">
        <f ca="1">IF($B388="","",OFFSET(List1!AC$11,tisk!$A387,0))</f>
        <v>NE</v>
      </c>
    </row>
    <row r="389" spans="1:18" s="2" customFormat="1" ht="86.4" x14ac:dyDescent="0.3">
      <c r="A389" s="51"/>
      <c r="B389" s="184"/>
      <c r="C389" s="3" t="str">
        <f ca="1">IF(B388="","",CONCATENATE("Okres ",OFFSET(List1!G$11,tisk!A387,0),"
","Právní forma","
",OFFSET(List1!H$11,tisk!A387,0),"
","IČO ",OFFSET(List1!I$11,tisk!A387,0),"
 ","B.Ú. ",OFFSET(List1!J$11,tisk!A387,0)))</f>
        <v>Okres Prostějov
Právní forma
Obec, městská část hlavního města Prahy
IČO 75082144
 B.Ú. 1889171369/0800</v>
      </c>
      <c r="D389" s="5" t="str">
        <f ca="1">IF(B388="","",OFFSET(List1!M$11,tisk!A387,0))</f>
        <v>Vybudování parkovacích stání.</v>
      </c>
      <c r="E389" s="185"/>
      <c r="F389" s="47"/>
      <c r="G389" s="183"/>
      <c r="H389" s="186"/>
      <c r="I389" s="184"/>
      <c r="J389" s="184"/>
      <c r="K389" s="184"/>
      <c r="L389" s="184"/>
      <c r="M389" s="183"/>
      <c r="N389" s="183"/>
      <c r="O389" s="183"/>
      <c r="P389" s="183"/>
      <c r="Q389" s="183"/>
      <c r="R389" s="183"/>
    </row>
    <row r="390" spans="1:18" s="2" customFormat="1" ht="43.2" x14ac:dyDescent="0.3">
      <c r="A390" s="51">
        <f>ROW()/3-1</f>
        <v>129</v>
      </c>
      <c r="B390" s="184"/>
      <c r="C390" s="3"/>
      <c r="D390" s="5" t="str">
        <f ca="1">IF(B388="","",CONCATENATE("Dotace bude použita na:",OFFSET(List1!N$11,tisk!A387,0)))</f>
        <v>Dotace bude použita na:Materiál, stavební práce, technický dozor. Přeložky inženýrských sítí.</v>
      </c>
      <c r="E390" s="185"/>
      <c r="F390" s="48" t="str">
        <f ca="1">IF(B388="","",OFFSET(List1!Q$11,tisk!A387,0))</f>
        <v>12/2020</v>
      </c>
      <c r="G390" s="183"/>
      <c r="H390" s="186"/>
      <c r="I390" s="184"/>
      <c r="J390" s="184"/>
      <c r="K390" s="184"/>
      <c r="L390" s="184"/>
      <c r="M390" s="183"/>
      <c r="N390" s="183"/>
      <c r="O390" s="183"/>
      <c r="P390" s="183"/>
      <c r="Q390" s="183"/>
      <c r="R390" s="183"/>
    </row>
    <row r="391" spans="1:18" s="2" customFormat="1" ht="57.6" x14ac:dyDescent="0.3">
      <c r="A391" s="51"/>
      <c r="B391" s="184">
        <v>130</v>
      </c>
      <c r="C391" s="3" t="str">
        <f ca="1">IF(B391="","",CONCATENATE(OFFSET(List1!C$11,tisk!A390,0),"
",OFFSET(List1!D$11,tisk!A390,0),"
",OFFSET(List1!E$11,tisk!A390,0),"
",OFFSET(List1!F$11,tisk!A390,0)))</f>
        <v>Obec Klokočí
Klokočí 40
Klokočí
75361</v>
      </c>
      <c r="D391" s="74" t="str">
        <f ca="1">IF(B391="","",OFFSET(List1!L$11,tisk!A390,0))</f>
        <v>Úprava okolí multifunkčního obecního domu</v>
      </c>
      <c r="E391" s="185">
        <f ca="1">IF(B391="","",OFFSET(List1!O$11,tisk!A390,0))</f>
        <v>295000</v>
      </c>
      <c r="F391" s="48" t="str">
        <f ca="1">IF(B391="","",OFFSET(List1!P$11,tisk!A390,0))</f>
        <v>1/2020</v>
      </c>
      <c r="G391" s="183">
        <f ca="1">IF(B391="","",OFFSET(List1!R$11,tisk!A390,0))</f>
        <v>147500</v>
      </c>
      <c r="H391" s="186" t="str">
        <f ca="1">IF(B391="","",OFFSET(List1!S$11,tisk!A390,0))</f>
        <v>31.12.2020</v>
      </c>
      <c r="I391" s="184">
        <f ca="1">IF(B391="","",OFFSET(List1!T$11,tisk!A390,0))</f>
        <v>180</v>
      </c>
      <c r="J391" s="184">
        <f ca="1">IF(B391="","",OFFSET(List1!U$11,tisk!A390,0))</f>
        <v>95</v>
      </c>
      <c r="K391" s="184">
        <f ca="1">IF(B391="","",OFFSET(List1!V$11,tisk!A390,0))</f>
        <v>100</v>
      </c>
      <c r="L391" s="184">
        <f ca="1">IF(B391="","",OFFSET(List1!W$11,tisk!A390,0))</f>
        <v>375</v>
      </c>
      <c r="M391" s="183">
        <f ca="1">IF($B391="","",OFFSET(List1!X$11,tisk!$A390,0))</f>
        <v>0</v>
      </c>
      <c r="N391" s="183">
        <f ca="1">IF($B391="","",OFFSET(List1!Y$11,tisk!$A390,0))</f>
        <v>147500</v>
      </c>
      <c r="O391" s="183">
        <f ca="1">IF($B391="","",OFFSET(List1!Z$11,tisk!$A390,0))</f>
        <v>0</v>
      </c>
      <c r="P391" s="183">
        <f ca="1">IF($B391="","",OFFSET(List1!AA$11,tisk!$A390,0))</f>
        <v>147500</v>
      </c>
      <c r="Q391" s="183" t="str">
        <f ca="1">IF($B391="","",OFFSET(List1!AB$11,tisk!$A390,0))</f>
        <v>INV/NEINV</v>
      </c>
      <c r="R391" s="183" t="str">
        <f ca="1">IF($B391="","",OFFSET(List1!AC$11,tisk!$A390,0))</f>
        <v>NE</v>
      </c>
    </row>
    <row r="392" spans="1:18" s="2" customFormat="1" ht="86.4" x14ac:dyDescent="0.3">
      <c r="A392" s="51"/>
      <c r="B392" s="184"/>
      <c r="C392" s="3" t="str">
        <f ca="1">IF(B391="","",CONCATENATE("Okres ",OFFSET(List1!G$11,tisk!A390,0),"
","Právní forma","
",OFFSET(List1!H$11,tisk!A390,0),"
","IČO ",OFFSET(List1!I$11,tisk!A390,0),"
 ","B.Ú. ",OFFSET(List1!J$11,tisk!A390,0)))</f>
        <v>Okres Přerov
Právní forma
Obec, městská část hlavního města Prahy
IČO 00301361
 B.Ú. 5531955319/0800</v>
      </c>
      <c r="D392" s="5" t="str">
        <f ca="1">IF(B391="","",OFFSET(List1!M$11,tisk!A390,0))</f>
        <v>Úprava prostranství kolem multifunkčního obecního domu.</v>
      </c>
      <c r="E392" s="185"/>
      <c r="F392" s="47"/>
      <c r="G392" s="183"/>
      <c r="H392" s="186"/>
      <c r="I392" s="184"/>
      <c r="J392" s="184"/>
      <c r="K392" s="184"/>
      <c r="L392" s="184"/>
      <c r="M392" s="183"/>
      <c r="N392" s="183"/>
      <c r="O392" s="183"/>
      <c r="P392" s="183"/>
      <c r="Q392" s="183"/>
      <c r="R392" s="183"/>
    </row>
    <row r="393" spans="1:18" s="2" customFormat="1" ht="57.6" x14ac:dyDescent="0.3">
      <c r="A393" s="51">
        <f>ROW()/3-1</f>
        <v>130</v>
      </c>
      <c r="B393" s="184"/>
      <c r="C393" s="3"/>
      <c r="D393" s="5" t="str">
        <f ca="1">IF(B391="","",CONCATENATE("Dotace bude použita na:",OFFSET(List1!N$11,tisk!A390,0)))</f>
        <v>Dotace bude použita na:Výdaje na rekonstrukci skladu obecního majetku, obnova trávníku, výsadba zeleně, osazení mobiliáře.</v>
      </c>
      <c r="E393" s="185"/>
      <c r="F393" s="48" t="str">
        <f ca="1">IF(B391="","",OFFSET(List1!Q$11,tisk!A390,0))</f>
        <v>12/2020</v>
      </c>
      <c r="G393" s="183"/>
      <c r="H393" s="186"/>
      <c r="I393" s="184"/>
      <c r="J393" s="184"/>
      <c r="K393" s="184"/>
      <c r="L393" s="184"/>
      <c r="M393" s="183"/>
      <c r="N393" s="183"/>
      <c r="O393" s="183"/>
      <c r="P393" s="183"/>
      <c r="Q393" s="183"/>
      <c r="R393" s="183"/>
    </row>
    <row r="394" spans="1:18" s="2" customFormat="1" ht="57.6" x14ac:dyDescent="0.3">
      <c r="A394" s="51"/>
      <c r="B394" s="184">
        <v>131</v>
      </c>
      <c r="C394" s="3" t="str">
        <f ca="1">IF(B394="","",CONCATENATE(OFFSET(List1!C$11,tisk!A393,0),"
",OFFSET(List1!D$11,tisk!A393,0),"
",OFFSET(List1!E$11,tisk!A393,0),"
",OFFSET(List1!F$11,tisk!A393,0)))</f>
        <v>Obec Sušice
Sušice 63
Sušice
75111</v>
      </c>
      <c r="D394" s="74" t="str">
        <f ca="1">IF(B394="","",OFFSET(List1!L$11,tisk!A393,0))</f>
        <v>Obnova antukového hřiště v obci Sušice</v>
      </c>
      <c r="E394" s="185">
        <f ca="1">IF(B394="","",OFFSET(List1!O$11,tisk!A393,0))</f>
        <v>1000000</v>
      </c>
      <c r="F394" s="48" t="str">
        <f ca="1">IF(B394="","",OFFSET(List1!P$11,tisk!A393,0))</f>
        <v>1/2020</v>
      </c>
      <c r="G394" s="183">
        <f ca="1">IF(B394="","",OFFSET(List1!R$11,tisk!A393,0))</f>
        <v>500000</v>
      </c>
      <c r="H394" s="186" t="str">
        <f ca="1">IF(B394="","",OFFSET(List1!S$11,tisk!A393,0))</f>
        <v>31.12.2020</v>
      </c>
      <c r="I394" s="184">
        <f ca="1">IF(B394="","",OFFSET(List1!T$11,tisk!A393,0))</f>
        <v>160</v>
      </c>
      <c r="J394" s="184">
        <f ca="1">IF(B394="","",OFFSET(List1!U$11,tisk!A393,0))</f>
        <v>115</v>
      </c>
      <c r="K394" s="184">
        <f ca="1">IF(B394="","",OFFSET(List1!V$11,tisk!A393,0))</f>
        <v>100</v>
      </c>
      <c r="L394" s="184">
        <f ca="1">IF(B394="","",OFFSET(List1!W$11,tisk!A393,0))</f>
        <v>375</v>
      </c>
      <c r="M394" s="183">
        <f ca="1">IF($B394="","",OFFSET(List1!X$11,tisk!$A393,0))</f>
        <v>0</v>
      </c>
      <c r="N394" s="183">
        <f ca="1">IF($B394="","",OFFSET(List1!Y$11,tisk!$A393,0))</f>
        <v>500000</v>
      </c>
      <c r="O394" s="183">
        <f ca="1">IF($B394="","",OFFSET(List1!Z$11,tisk!$A393,0))</f>
        <v>0</v>
      </c>
      <c r="P394" s="183">
        <f ca="1">IF($B394="","",OFFSET(List1!AA$11,tisk!$A393,0))</f>
        <v>500000</v>
      </c>
      <c r="Q394" s="183" t="str">
        <f ca="1">IF($B394="","",OFFSET(List1!AB$11,tisk!$A393,0))</f>
        <v>NEINV</v>
      </c>
      <c r="R394" s="183" t="str">
        <f ca="1">IF($B394="","",OFFSET(List1!AC$11,tisk!$A393,0))</f>
        <v>NE</v>
      </c>
    </row>
    <row r="395" spans="1:18" s="2" customFormat="1" ht="86.4" x14ac:dyDescent="0.3">
      <c r="A395" s="51"/>
      <c r="B395" s="184"/>
      <c r="C395" s="3" t="str">
        <f ca="1">IF(B394="","",CONCATENATE("Okres ",OFFSET(List1!G$11,tisk!A393,0),"
","Právní forma","
",OFFSET(List1!H$11,tisk!A393,0),"
","IČO ",OFFSET(List1!I$11,tisk!A393,0),"
 ","B.Ú. ",OFFSET(List1!J$11,tisk!A393,0)))</f>
        <v>Okres Přerov
Právní forma
Obec, městská část hlavního města Prahy
IČO 00636606
 B.Ú. 1882951389/0800</v>
      </c>
      <c r="D395" s="5" t="str">
        <f ca="1">IF(B394="","",OFFSET(List1!M$11,tisk!A393,0))</f>
        <v>Předmětem akce je obnova antukového hřiště v obci Sušice spočívající v obnově konstrukce hrací plochy včetně odvodnění, sportovního příslušenství, obnovy oplocení hřiště a části stávající přilehlé opěrné zdi.</v>
      </c>
      <c r="E395" s="185"/>
      <c r="F395" s="47"/>
      <c r="G395" s="183"/>
      <c r="H395" s="186"/>
      <c r="I395" s="184"/>
      <c r="J395" s="184"/>
      <c r="K395" s="184"/>
      <c r="L395" s="184"/>
      <c r="M395" s="183"/>
      <c r="N395" s="183"/>
      <c r="O395" s="183"/>
      <c r="P395" s="183"/>
      <c r="Q395" s="183"/>
      <c r="R395" s="183"/>
    </row>
    <row r="396" spans="1:18" s="2" customFormat="1" ht="86.4" x14ac:dyDescent="0.3">
      <c r="A396" s="51">
        <f>ROW()/3-1</f>
        <v>131</v>
      </c>
      <c r="B396" s="184"/>
      <c r="C396" s="3"/>
      <c r="D396" s="5" t="str">
        <f ca="1">IF(B394="","",CONCATENATE("Dotace bude použita na:",OFFSET(List1!N$11,tisk!A393,0)))</f>
        <v>Dotace bude použita na:Obnovu antukového hřiště v obci Sušice - konstrukce hrací plochy včetně odvodnění a položení podkladových vrstev, vymezení hřiště, obnovu oplocení hřiště a části stávající přilehlé opěrné zdi.</v>
      </c>
      <c r="E396" s="185"/>
      <c r="F396" s="48" t="str">
        <f ca="1">IF(B394="","",OFFSET(List1!Q$11,tisk!A393,0))</f>
        <v>12/2020</v>
      </c>
      <c r="G396" s="183"/>
      <c r="H396" s="186"/>
      <c r="I396" s="184"/>
      <c r="J396" s="184"/>
      <c r="K396" s="184"/>
      <c r="L396" s="184"/>
      <c r="M396" s="183"/>
      <c r="N396" s="183"/>
      <c r="O396" s="183"/>
      <c r="P396" s="183"/>
      <c r="Q396" s="183"/>
      <c r="R396" s="183"/>
    </row>
    <row r="397" spans="1:18" s="2" customFormat="1" ht="57.6" x14ac:dyDescent="0.3">
      <c r="A397" s="51"/>
      <c r="B397" s="184">
        <v>132</v>
      </c>
      <c r="C397" s="3" t="str">
        <f ca="1">IF(B397="","",CONCATENATE(OFFSET(List1!C$11,tisk!A396,0),"
",OFFSET(List1!D$11,tisk!A396,0),"
",OFFSET(List1!E$11,tisk!A396,0),"
",OFFSET(List1!F$11,tisk!A396,0)))</f>
        <v>Obec Rakov
Rakov 34
Rakov
75354</v>
      </c>
      <c r="D397" s="74" t="str">
        <f ca="1">IF(B397="","",OFFSET(List1!L$11,tisk!A396,0))</f>
        <v>Bezdrátový rozhlas obec Rakov</v>
      </c>
      <c r="E397" s="185">
        <f ca="1">IF(B397="","",OFFSET(List1!O$11,tisk!A396,0))</f>
        <v>403000</v>
      </c>
      <c r="F397" s="48" t="str">
        <f ca="1">IF(B397="","",OFFSET(List1!P$11,tisk!A396,0))</f>
        <v>1/2020</v>
      </c>
      <c r="G397" s="183">
        <f ca="1">IF(B397="","",OFFSET(List1!R$11,tisk!A396,0))</f>
        <v>201000</v>
      </c>
      <c r="H397" s="186" t="str">
        <f ca="1">IF(B397="","",OFFSET(List1!S$11,tisk!A396,0))</f>
        <v>31.12.2020</v>
      </c>
      <c r="I397" s="184">
        <f ca="1">IF(B397="","",OFFSET(List1!T$11,tisk!A396,0))</f>
        <v>130</v>
      </c>
      <c r="J397" s="184">
        <f ca="1">IF(B397="","",OFFSET(List1!U$11,tisk!A396,0))</f>
        <v>140</v>
      </c>
      <c r="K397" s="184">
        <f ca="1">IF(B397="","",OFFSET(List1!V$11,tisk!A396,0))</f>
        <v>100</v>
      </c>
      <c r="L397" s="184">
        <f ca="1">IF(B397="","",OFFSET(List1!W$11,tisk!A396,0))</f>
        <v>370</v>
      </c>
      <c r="M397" s="183">
        <f ca="1">IF($B397="","",OFFSET(List1!X$11,tisk!$A396,0))</f>
        <v>0</v>
      </c>
      <c r="N397" s="183">
        <f ca="1">IF($B397="","",OFFSET(List1!Y$11,tisk!$A396,0))</f>
        <v>201000</v>
      </c>
      <c r="O397" s="183">
        <f ca="1">IF($B397="","",OFFSET(List1!Z$11,tisk!$A396,0))</f>
        <v>0</v>
      </c>
      <c r="P397" s="183">
        <f ca="1">IF($B397="","",OFFSET(List1!AA$11,tisk!$A396,0))</f>
        <v>201000</v>
      </c>
      <c r="Q397" s="183" t="str">
        <f ca="1">IF($B397="","",OFFSET(List1!AB$11,tisk!$A396,0))</f>
        <v>INV</v>
      </c>
      <c r="R397" s="183" t="str">
        <f ca="1">IF($B397="","",OFFSET(List1!AC$11,tisk!$A396,0))</f>
        <v>NE</v>
      </c>
    </row>
    <row r="398" spans="1:18" s="2" customFormat="1" ht="86.4" x14ac:dyDescent="0.3">
      <c r="A398" s="51"/>
      <c r="B398" s="184"/>
      <c r="C398" s="3" t="str">
        <f ca="1">IF(B397="","",CONCATENATE("Okres ",OFFSET(List1!G$11,tisk!A396,0),"
","Právní forma","
",OFFSET(List1!H$11,tisk!A396,0),"
","IČO ",OFFSET(List1!I$11,tisk!A396,0),"
 ","B.Ú. ",OFFSET(List1!J$11,tisk!A396,0)))</f>
        <v>Okres Přerov
Právní forma
Obec, městská část hlavního města Prahy
IČO 00636541
 B.Ú. 1880233359/0800</v>
      </c>
      <c r="D398" s="5" t="str">
        <f ca="1">IF(B397="","",OFFSET(List1!M$11,tisk!A396,0))</f>
        <v>Cílem projektu je obnova infrastruktury obce v majetku obce Rakov, a to pořízením bezdrátového rozhlasu.</v>
      </c>
      <c r="E398" s="185"/>
      <c r="F398" s="47"/>
      <c r="G398" s="183"/>
      <c r="H398" s="186"/>
      <c r="I398" s="184"/>
      <c r="J398" s="184"/>
      <c r="K398" s="184"/>
      <c r="L398" s="184"/>
      <c r="M398" s="183"/>
      <c r="N398" s="183"/>
      <c r="O398" s="183"/>
      <c r="P398" s="183"/>
      <c r="Q398" s="183"/>
      <c r="R398" s="183"/>
    </row>
    <row r="399" spans="1:18" s="2" customFormat="1" ht="72" x14ac:dyDescent="0.3">
      <c r="A399" s="51">
        <f>ROW()/3-1</f>
        <v>132</v>
      </c>
      <c r="B399" s="184"/>
      <c r="C399" s="3"/>
      <c r="D399" s="5" t="str">
        <f ca="1">IF(B397="","",CONCATENATE("Dotace bude použita na:",OFFSET(List1!N$11,tisk!A396,0)))</f>
        <v>Dotace bude použita na:Dotace bude použita na likvidaci stávajícího místního rozhlasu a dodávku a montáž bezdrátového rozhlasu včetně všech uznatelných nákladů s dodávkou a montáží souvisejících.</v>
      </c>
      <c r="E399" s="185"/>
      <c r="F399" s="48" t="str">
        <f ca="1">IF(B397="","",OFFSET(List1!Q$11,tisk!A396,0))</f>
        <v>12/2020</v>
      </c>
      <c r="G399" s="183"/>
      <c r="H399" s="186"/>
      <c r="I399" s="184"/>
      <c r="J399" s="184"/>
      <c r="K399" s="184"/>
      <c r="L399" s="184"/>
      <c r="M399" s="183"/>
      <c r="N399" s="183"/>
      <c r="O399" s="183"/>
      <c r="P399" s="183"/>
      <c r="Q399" s="183"/>
      <c r="R399" s="183"/>
    </row>
    <row r="400" spans="1:18" s="2" customFormat="1" ht="57.6" x14ac:dyDescent="0.3">
      <c r="A400" s="51"/>
      <c r="B400" s="184">
        <v>133</v>
      </c>
      <c r="C400" s="3" t="str">
        <f ca="1">IF(B400="","",CONCATENATE(OFFSET(List1!C$11,tisk!A399,0),"
",OFFSET(List1!D$11,tisk!A399,0),"
",OFFSET(List1!E$11,tisk!A399,0),"
",OFFSET(List1!F$11,tisk!A399,0)))</f>
        <v>Obec Prosenice
Na Návsi 10
Prosenice
75121</v>
      </c>
      <c r="D400" s="74" t="str">
        <f ca="1">IF(B400="","",OFFSET(List1!L$11,tisk!A399,0))</f>
        <v>Rekonstrukce střechy obecní stodoly v Prosenicích</v>
      </c>
      <c r="E400" s="185">
        <f ca="1">IF(B400="","",OFFSET(List1!O$11,tisk!A399,0))</f>
        <v>880000</v>
      </c>
      <c r="F400" s="48" t="str">
        <f ca="1">IF(B400="","",OFFSET(List1!P$11,tisk!A399,0))</f>
        <v>1/2020</v>
      </c>
      <c r="G400" s="183">
        <f ca="1">IF(B400="","",OFFSET(List1!R$11,tisk!A399,0))</f>
        <v>440000</v>
      </c>
      <c r="H400" s="186" t="str">
        <f ca="1">IF(B400="","",OFFSET(List1!S$11,tisk!A399,0))</f>
        <v>31.12.2020</v>
      </c>
      <c r="I400" s="184">
        <f ca="1">IF(B400="","",OFFSET(List1!T$11,tisk!A399,0))</f>
        <v>110</v>
      </c>
      <c r="J400" s="184">
        <f ca="1">IF(B400="","",OFFSET(List1!U$11,tisk!A399,0))</f>
        <v>160</v>
      </c>
      <c r="K400" s="184">
        <f ca="1">IF(B400="","",OFFSET(List1!V$11,tisk!A399,0))</f>
        <v>100</v>
      </c>
      <c r="L400" s="184">
        <f ca="1">IF(B400="","",OFFSET(List1!W$11,tisk!A399,0))</f>
        <v>370</v>
      </c>
      <c r="M400" s="183">
        <f ca="1">IF($B400="","",OFFSET(List1!X$11,tisk!$A399,0))</f>
        <v>0</v>
      </c>
      <c r="N400" s="183">
        <f ca="1">IF($B400="","",OFFSET(List1!Y$11,tisk!$A399,0))</f>
        <v>440000</v>
      </c>
      <c r="O400" s="183">
        <f ca="1">IF($B400="","",OFFSET(List1!Z$11,tisk!$A399,0))</f>
        <v>0</v>
      </c>
      <c r="P400" s="183">
        <f ca="1">IF($B400="","",OFFSET(List1!AA$11,tisk!$A399,0))</f>
        <v>440000</v>
      </c>
      <c r="Q400" s="183" t="str">
        <f ca="1">IF($B400="","",OFFSET(List1!AB$11,tisk!$A399,0))</f>
        <v>NEINV</v>
      </c>
      <c r="R400" s="183" t="str">
        <f ca="1">IF($B400="","",OFFSET(List1!AC$11,tisk!$A399,0))</f>
        <v>NE</v>
      </c>
    </row>
    <row r="401" spans="1:18" s="2" customFormat="1" ht="86.4" x14ac:dyDescent="0.3">
      <c r="A401" s="51"/>
      <c r="B401" s="184"/>
      <c r="C401" s="3" t="str">
        <f ca="1">IF(B400="","",CONCATENATE("Okres ",OFFSET(List1!G$11,tisk!A399,0),"
","Právní forma","
",OFFSET(List1!H$11,tisk!A399,0),"
","IČO ",OFFSET(List1!I$11,tisk!A399,0),"
 ","B.Ú. ",OFFSET(List1!J$11,tisk!A399,0)))</f>
        <v>Okres Přerov
Právní forma
Obec, městská část hlavního města Prahy
IČO 00301809
 B.Ú. 3828831/0100</v>
      </c>
      <c r="D401" s="5" t="str">
        <f ca="1">IF(B400="","",OFFSET(List1!M$11,tisk!A399,0))</f>
        <v>Rekonstrukce střechy obecní stodoly, která slouží jako depozitář Muzea Prosenice a dále jako sklad pro techniku obce a místních spolků. V současné době střechou masivně zatéká a hrozí zásadnější poškození budovy i skladovaných předmětů.</v>
      </c>
      <c r="E401" s="185"/>
      <c r="F401" s="47"/>
      <c r="G401" s="183"/>
      <c r="H401" s="186"/>
      <c r="I401" s="184"/>
      <c r="J401" s="184"/>
      <c r="K401" s="184"/>
      <c r="L401" s="184"/>
      <c r="M401" s="183"/>
      <c r="N401" s="183"/>
      <c r="O401" s="183"/>
      <c r="P401" s="183"/>
      <c r="Q401" s="183"/>
      <c r="R401" s="183"/>
    </row>
    <row r="402" spans="1:18" s="2" customFormat="1" ht="57.6" x14ac:dyDescent="0.3">
      <c r="A402" s="51">
        <f>ROW()/3-1</f>
        <v>133</v>
      </c>
      <c r="B402" s="184"/>
      <c r="C402" s="3"/>
      <c r="D402" s="5" t="str">
        <f ca="1">IF(B400="","",CONCATENATE("Dotace bude použita na:",OFFSET(List1!N$11,tisk!A399,0)))</f>
        <v>Dotace bude použita na:Povlakové krytiny, Konstrukce tesařské, Konstrukce klempířské, Krytiny tvrdé, Nátěry, Ostatní konstrukce a práce.</v>
      </c>
      <c r="E402" s="185"/>
      <c r="F402" s="48" t="str">
        <f ca="1">IF(B400="","",OFFSET(List1!Q$11,tisk!A399,0))</f>
        <v>12/2020</v>
      </c>
      <c r="G402" s="183"/>
      <c r="H402" s="186"/>
      <c r="I402" s="184"/>
      <c r="J402" s="184"/>
      <c r="K402" s="184"/>
      <c r="L402" s="184"/>
      <c r="M402" s="183"/>
      <c r="N402" s="183"/>
      <c r="O402" s="183"/>
      <c r="P402" s="183"/>
      <c r="Q402" s="183"/>
      <c r="R402" s="183"/>
    </row>
    <row r="403" spans="1:18" s="2" customFormat="1" ht="57.6" x14ac:dyDescent="0.3">
      <c r="A403" s="51"/>
      <c r="B403" s="184">
        <v>134</v>
      </c>
      <c r="C403" s="3" t="str">
        <f ca="1">IF(B403="","",CONCATENATE(OFFSET(List1!C$11,tisk!A402,0),"
",OFFSET(List1!D$11,tisk!A402,0),"
",OFFSET(List1!E$11,tisk!A402,0),"
",OFFSET(List1!F$11,tisk!A402,0)))</f>
        <v>Obec Olšany
Olšany 75
Olšany
78962</v>
      </c>
      <c r="D403" s="74" t="str">
        <f ca="1">IF(B403="","",OFFSET(List1!L$11,tisk!A402,0))</f>
        <v>Rekonstrukce vytápění objektu kulturního víceúčelového domu v Klášterci</v>
      </c>
      <c r="E403" s="185">
        <f ca="1">IF(B403="","",OFFSET(List1!O$11,tisk!A402,0))</f>
        <v>500000</v>
      </c>
      <c r="F403" s="48" t="str">
        <f ca="1">IF(B403="","",OFFSET(List1!P$11,tisk!A402,0))</f>
        <v>1/2020</v>
      </c>
      <c r="G403" s="183">
        <f ca="1">IF(B403="","",OFFSET(List1!R$11,tisk!A402,0))</f>
        <v>250000</v>
      </c>
      <c r="H403" s="186" t="str">
        <f ca="1">IF(B403="","",OFFSET(List1!S$11,tisk!A402,0))</f>
        <v>31.12.2020</v>
      </c>
      <c r="I403" s="184">
        <f ca="1">IF(B403="","",OFFSET(List1!T$11,tisk!A402,0))</f>
        <v>120</v>
      </c>
      <c r="J403" s="184">
        <f ca="1">IF(B403="","",OFFSET(List1!U$11,tisk!A402,0))</f>
        <v>150</v>
      </c>
      <c r="K403" s="184">
        <f ca="1">IF(B403="","",OFFSET(List1!V$11,tisk!A402,0))</f>
        <v>100</v>
      </c>
      <c r="L403" s="184">
        <f ca="1">IF(B403="","",OFFSET(List1!W$11,tisk!A402,0))</f>
        <v>370</v>
      </c>
      <c r="M403" s="183">
        <f ca="1">IF($B403="","",OFFSET(List1!X$11,tisk!$A402,0))</f>
        <v>0</v>
      </c>
      <c r="N403" s="183">
        <f ca="1">IF($B403="","",OFFSET(List1!Y$11,tisk!$A402,0))</f>
        <v>250000</v>
      </c>
      <c r="O403" s="183">
        <f ca="1">IF($B403="","",OFFSET(List1!Z$11,tisk!$A402,0))</f>
        <v>0</v>
      </c>
      <c r="P403" s="183">
        <f ca="1">IF($B403="","",OFFSET(List1!AA$11,tisk!$A402,0))</f>
        <v>250000</v>
      </c>
      <c r="Q403" s="183" t="str">
        <f ca="1">IF($B403="","",OFFSET(List1!AB$11,tisk!$A402,0))</f>
        <v>INV</v>
      </c>
      <c r="R403" s="183" t="str">
        <f ca="1">IF($B403="","",OFFSET(List1!AC$11,tisk!$A402,0))</f>
        <v>NE</v>
      </c>
    </row>
    <row r="404" spans="1:18" s="2" customFormat="1" ht="86.4" x14ac:dyDescent="0.3">
      <c r="A404" s="51"/>
      <c r="B404" s="184"/>
      <c r="C404" s="3" t="str">
        <f ca="1">IF(B403="","",CONCATENATE("Okres ",OFFSET(List1!G$11,tisk!A402,0),"
","Právní forma","
",OFFSET(List1!H$11,tisk!A402,0),"
","IČO ",OFFSET(List1!I$11,tisk!A402,0),"
 ","B.Ú. ",OFFSET(List1!J$11,tisk!A402,0)))</f>
        <v>Okres Šumperk
Právní forma
Obec, městská část hlavního města Prahy
IČO 00303097
 B.Ú. 8925841/0100</v>
      </c>
      <c r="D404" s="5" t="str">
        <f ca="1">IF(B403="","",OFFSET(List1!M$11,tisk!A402,0))</f>
        <v>Rekonstrukce vytápění objektu kulturního víceúčelového domu v Klášterci, obec Olšany. Náhrada akumulačních kamen ve všech veřejných prostorech centrálním vytápěním s plynovým kondenzačním kotlem.</v>
      </c>
      <c r="E404" s="185"/>
      <c r="F404" s="47"/>
      <c r="G404" s="183"/>
      <c r="H404" s="186"/>
      <c r="I404" s="184"/>
      <c r="J404" s="184"/>
      <c r="K404" s="184"/>
      <c r="L404" s="184"/>
      <c r="M404" s="183"/>
      <c r="N404" s="183"/>
      <c r="O404" s="183"/>
      <c r="P404" s="183"/>
      <c r="Q404" s="183"/>
      <c r="R404" s="183"/>
    </row>
    <row r="405" spans="1:18" s="2" customFormat="1" ht="100.8" x14ac:dyDescent="0.3">
      <c r="A405" s="51">
        <f>ROW()/3-1</f>
        <v>134</v>
      </c>
      <c r="B405" s="184"/>
      <c r="C405" s="3"/>
      <c r="D405" s="5" t="str">
        <f ca="1">IF(B403="","",CONCATENATE("Dotace bude použita na:",OFFSET(List1!N$11,tisk!A402,0)))</f>
        <v>Dotace bude použita na:Demontáž stávajících akum. kamen, zhotovení rozv. plynu v budově pro připojení plyn. kotle, vybudování prostoru v půdní vestavbě pro umístění kotelny, zakoupení a inst. konden. plyn. kotle a teplovodního okruhu s radiátory do všech využ. veř. prostorů.</v>
      </c>
      <c r="E405" s="185"/>
      <c r="F405" s="48" t="str">
        <f ca="1">IF(B403="","",OFFSET(List1!Q$11,tisk!A402,0))</f>
        <v>12/2020</v>
      </c>
      <c r="G405" s="183"/>
      <c r="H405" s="186"/>
      <c r="I405" s="184"/>
      <c r="J405" s="184"/>
      <c r="K405" s="184"/>
      <c r="L405" s="184"/>
      <c r="M405" s="183"/>
      <c r="N405" s="183"/>
      <c r="O405" s="183"/>
      <c r="P405" s="183"/>
      <c r="Q405" s="183"/>
      <c r="R405" s="183"/>
    </row>
    <row r="406" spans="1:18" s="2" customFormat="1" ht="57.6" x14ac:dyDescent="0.3">
      <c r="A406" s="51"/>
      <c r="B406" s="184">
        <v>135</v>
      </c>
      <c r="C406" s="3" t="str">
        <f ca="1">IF(B406="","",CONCATENATE(OFFSET(List1!C$11,tisk!A405,0),"
",OFFSET(List1!D$11,tisk!A405,0),"
",OFFSET(List1!E$11,tisk!A405,0),"
",OFFSET(List1!F$11,tisk!A405,0)))</f>
        <v>Obec Ochoz
Ochoz 75
Ochoz
79852</v>
      </c>
      <c r="D406" s="74" t="str">
        <f ca="1">IF(B406="","",OFFSET(List1!L$11,tisk!A405,0))</f>
        <v>Komunitní centrum s kulturně-sportovním areálem v obci Ochoz - SO2 - Kryté pódium</v>
      </c>
      <c r="E406" s="185">
        <f ca="1">IF(B406="","",OFFSET(List1!O$11,tisk!A405,0))</f>
        <v>600000</v>
      </c>
      <c r="F406" s="48" t="str">
        <f ca="1">IF(B406="","",OFFSET(List1!P$11,tisk!A405,0))</f>
        <v>7/2020</v>
      </c>
      <c r="G406" s="183">
        <f ca="1">IF(B406="","",OFFSET(List1!R$11,tisk!A405,0))</f>
        <v>300000</v>
      </c>
      <c r="H406" s="186" t="str">
        <f ca="1">IF(B406="","",OFFSET(List1!S$11,tisk!A405,0))</f>
        <v>31.12.2020</v>
      </c>
      <c r="I406" s="184">
        <f ca="1">IF(B406="","",OFFSET(List1!T$11,tisk!A405,0))</f>
        <v>150</v>
      </c>
      <c r="J406" s="184">
        <f ca="1">IF(B406="","",OFFSET(List1!U$11,tisk!A405,0))</f>
        <v>115</v>
      </c>
      <c r="K406" s="184">
        <f ca="1">IF(B406="","",OFFSET(List1!V$11,tisk!A405,0))</f>
        <v>100</v>
      </c>
      <c r="L406" s="184">
        <f ca="1">IF(B406="","",OFFSET(List1!W$11,tisk!A405,0))</f>
        <v>365</v>
      </c>
      <c r="M406" s="183">
        <f ca="1">IF($B406="","",OFFSET(List1!X$11,tisk!$A405,0))</f>
        <v>0</v>
      </c>
      <c r="N406" s="183">
        <f ca="1">IF($B406="","",OFFSET(List1!Y$11,tisk!$A405,0))</f>
        <v>300000</v>
      </c>
      <c r="O406" s="183">
        <f ca="1">IF($B406="","",OFFSET(List1!Z$11,tisk!$A405,0))</f>
        <v>0</v>
      </c>
      <c r="P406" s="183">
        <f ca="1">IF($B406="","",OFFSET(List1!AA$11,tisk!$A405,0))</f>
        <v>300000</v>
      </c>
      <c r="Q406" s="183" t="str">
        <f ca="1">IF($B406="","",OFFSET(List1!AB$11,tisk!$A405,0))</f>
        <v>INV</v>
      </c>
      <c r="R406" s="183" t="str">
        <f ca="1">IF($B406="","",OFFSET(List1!AC$11,tisk!$A405,0))</f>
        <v>NE</v>
      </c>
    </row>
    <row r="407" spans="1:18" s="2" customFormat="1" ht="86.4" x14ac:dyDescent="0.3">
      <c r="A407" s="51"/>
      <c r="B407" s="184"/>
      <c r="C407" s="3" t="str">
        <f ca="1">IF(B406="","",CONCATENATE("Okres ",OFFSET(List1!G$11,tisk!A405,0),"
","Právní forma","
",OFFSET(List1!H$11,tisk!A405,0),"
","IČO ",OFFSET(List1!I$11,tisk!A405,0),"
 ","B.Ú. ",OFFSET(List1!J$11,tisk!A405,0)))</f>
        <v>Okres Prostějov
Právní forma
Obec, městská část hlavního města Prahy
IČO 00600041
 B.Ú. 21923701/0100</v>
      </c>
      <c r="D407" s="5" t="str">
        <f ca="1">IF(B406="","",OFFSET(List1!M$11,tisk!A405,0))</f>
        <v>Obec Ochoz připravuje výstavbu občanské vybavenosti - komunitního centra s víceúčelovým areálem. První etapou bude výstavba SO2 - Kryté pódium pro pořádání kulturních akcí.</v>
      </c>
      <c r="E407" s="185"/>
      <c r="F407" s="47"/>
      <c r="G407" s="183"/>
      <c r="H407" s="186"/>
      <c r="I407" s="184"/>
      <c r="J407" s="184"/>
      <c r="K407" s="184"/>
      <c r="L407" s="184"/>
      <c r="M407" s="183"/>
      <c r="N407" s="183"/>
      <c r="O407" s="183"/>
      <c r="P407" s="183"/>
      <c r="Q407" s="183"/>
      <c r="R407" s="183"/>
    </row>
    <row r="408" spans="1:18" s="2" customFormat="1" ht="43.2" x14ac:dyDescent="0.3">
      <c r="A408" s="51">
        <f>ROW()/3-1</f>
        <v>135</v>
      </c>
      <c r="B408" s="184"/>
      <c r="C408" s="3"/>
      <c r="D408" s="5" t="str">
        <f ca="1">IF(B406="","",CONCATENATE("Dotace bude použita na:",OFFSET(List1!N$11,tisk!A405,0)))</f>
        <v>Dotace bude použita na:Výkopové a zemní práce, stavba zastřešeného pódia, betonový taneční parket.</v>
      </c>
      <c r="E408" s="185"/>
      <c r="F408" s="48" t="str">
        <f ca="1">IF(B406="","",OFFSET(List1!Q$11,tisk!A405,0))</f>
        <v>12/2020</v>
      </c>
      <c r="G408" s="183"/>
      <c r="H408" s="186"/>
      <c r="I408" s="184"/>
      <c r="J408" s="184"/>
      <c r="K408" s="184"/>
      <c r="L408" s="184"/>
      <c r="M408" s="183"/>
      <c r="N408" s="183"/>
      <c r="O408" s="183"/>
      <c r="P408" s="183"/>
      <c r="Q408" s="183"/>
      <c r="R408" s="183"/>
    </row>
    <row r="409" spans="1:18" s="2" customFormat="1" ht="57.6" x14ac:dyDescent="0.3">
      <c r="A409" s="51"/>
      <c r="B409" s="184">
        <v>136</v>
      </c>
      <c r="C409" s="3" t="str">
        <f ca="1">IF(B409="","",CONCATENATE(OFFSET(List1!C$11,tisk!A408,0),"
",OFFSET(List1!D$11,tisk!A408,0),"
",OFFSET(List1!E$11,tisk!A408,0),"
",OFFSET(List1!F$11,tisk!A408,0)))</f>
        <v>Obec Bílsko
Bílsko 11
Bílsko
78322</v>
      </c>
      <c r="D409" s="74" t="str">
        <f ca="1">IF(B409="","",OFFSET(List1!L$11,tisk!A408,0))</f>
        <v>Regenerace veřejné zeleně v obci Bílsko</v>
      </c>
      <c r="E409" s="185">
        <f ca="1">IF(B409="","",OFFSET(List1!O$11,tisk!A408,0))</f>
        <v>700000</v>
      </c>
      <c r="F409" s="48" t="str">
        <f ca="1">IF(B409="","",OFFSET(List1!P$11,tisk!A408,0))</f>
        <v>1/2020</v>
      </c>
      <c r="G409" s="183">
        <f ca="1">IF(B409="","",OFFSET(List1!R$11,tisk!A408,0))</f>
        <v>350000</v>
      </c>
      <c r="H409" s="186" t="str">
        <f ca="1">IF(B409="","",OFFSET(List1!S$11,tisk!A408,0))</f>
        <v>31.12.2020</v>
      </c>
      <c r="I409" s="184">
        <f ca="1">IF(B409="","",OFFSET(List1!T$11,tisk!A408,0))</f>
        <v>150</v>
      </c>
      <c r="J409" s="184">
        <f ca="1">IF(B409="","",OFFSET(List1!U$11,tisk!A408,0))</f>
        <v>115</v>
      </c>
      <c r="K409" s="184">
        <f ca="1">IF(B409="","",OFFSET(List1!V$11,tisk!A408,0))</f>
        <v>100</v>
      </c>
      <c r="L409" s="184">
        <f ca="1">IF(B409="","",OFFSET(List1!W$11,tisk!A408,0))</f>
        <v>365</v>
      </c>
      <c r="M409" s="183">
        <f ca="1">IF($B409="","",OFFSET(List1!X$11,tisk!$A408,0))</f>
        <v>0</v>
      </c>
      <c r="N409" s="183">
        <f ca="1">IF($B409="","",OFFSET(List1!Y$11,tisk!$A408,0))</f>
        <v>350000</v>
      </c>
      <c r="O409" s="183">
        <f ca="1">IF($B409="","",OFFSET(List1!Z$11,tisk!$A408,0))</f>
        <v>0</v>
      </c>
      <c r="P409" s="183">
        <f ca="1">IF($B409="","",OFFSET(List1!AA$11,tisk!$A408,0))</f>
        <v>350000</v>
      </c>
      <c r="Q409" s="183" t="str">
        <f ca="1">IF($B409="","",OFFSET(List1!AB$11,tisk!$A408,0))</f>
        <v>NEINV</v>
      </c>
      <c r="R409" s="183" t="str">
        <f ca="1">IF($B409="","",OFFSET(List1!AC$11,tisk!$A408,0))</f>
        <v>NE</v>
      </c>
    </row>
    <row r="410" spans="1:18" s="2" customFormat="1" ht="86.4" x14ac:dyDescent="0.3">
      <c r="A410" s="51"/>
      <c r="B410" s="184"/>
      <c r="C410" s="3" t="str">
        <f ca="1">IF(B409="","",CONCATENATE("Okres ",OFFSET(List1!G$11,tisk!A408,0),"
","Právní forma","
",OFFSET(List1!H$11,tisk!A408,0),"
","IČO ",OFFSET(List1!I$11,tisk!A408,0),"
 ","B.Ú. ",OFFSET(List1!J$11,tisk!A408,0)))</f>
        <v>Okres Olomouc
Právní forma
Obec, městská část hlavního města Prahy
IČO 00576239
 B.Ú. 1801686369/0800</v>
      </c>
      <c r="D410" s="5" t="str">
        <f ca="1">IF(B409="","",OFFSET(List1!M$11,tisk!A408,0))</f>
        <v>V rámci akce budou regenerovány stávající zelené plochy v obci a vzniknou nové plochy s parkovou zelení v obci Bílsko, které přispějí ke zlepšení životního prostředí a  zkvalitnění života obyvatel v obci a klientů DZR Bílsko, o.p.s..</v>
      </c>
      <c r="E410" s="185"/>
      <c r="F410" s="47"/>
      <c r="G410" s="183"/>
      <c r="H410" s="186"/>
      <c r="I410" s="184"/>
      <c r="J410" s="184"/>
      <c r="K410" s="184"/>
      <c r="L410" s="184"/>
      <c r="M410" s="183"/>
      <c r="N410" s="183"/>
      <c r="O410" s="183"/>
      <c r="P410" s="183"/>
      <c r="Q410" s="183"/>
      <c r="R410" s="183"/>
    </row>
    <row r="411" spans="1:18" s="2" customFormat="1" ht="86.4" x14ac:dyDescent="0.3">
      <c r="A411" s="51">
        <f>ROW()/3-1</f>
        <v>136</v>
      </c>
      <c r="B411" s="184"/>
      <c r="C411" s="3"/>
      <c r="D411" s="5" t="str">
        <f ca="1">IF(B409="","",CONCATENATE("Dotace bude použita na:",OFFSET(List1!N$11,tisk!A408,0)))</f>
        <v>Dotace bude použita na:Odtěžení a likvidace starého asfaltového povrchu, betonových žlabů a obrub, vyrovnání povrchu a navezení skrývky, osázení parkovou zelení (stromy, keře, trvalky), vytvoření míst k posezení a mobiliář dle architektonického návrhu.</v>
      </c>
      <c r="E411" s="185"/>
      <c r="F411" s="48" t="str">
        <f ca="1">IF(B409="","",OFFSET(List1!Q$11,tisk!A408,0))</f>
        <v>12/2020</v>
      </c>
      <c r="G411" s="183"/>
      <c r="H411" s="186"/>
      <c r="I411" s="184"/>
      <c r="J411" s="184"/>
      <c r="K411" s="184"/>
      <c r="L411" s="184"/>
      <c r="M411" s="183"/>
      <c r="N411" s="183"/>
      <c r="O411" s="183"/>
      <c r="P411" s="183"/>
      <c r="Q411" s="183"/>
      <c r="R411" s="183"/>
    </row>
    <row r="412" spans="1:18" s="2" customFormat="1" ht="57.6" x14ac:dyDescent="0.3">
      <c r="A412" s="51"/>
      <c r="B412" s="184">
        <v>137</v>
      </c>
      <c r="C412" s="3" t="str">
        <f ca="1">IF(B412="","",CONCATENATE(OFFSET(List1!C$11,tisk!A411,0),"
",OFFSET(List1!D$11,tisk!A411,0),"
",OFFSET(List1!E$11,tisk!A411,0),"
",OFFSET(List1!F$11,tisk!A411,0)))</f>
        <v>Obec Beňov
Beňov 3
Beňov
75002</v>
      </c>
      <c r="D412" s="74" t="str">
        <f ca="1">IF(B412="","",OFFSET(List1!L$11,tisk!A411,0))</f>
        <v>Hřbitov Beňov - oprava márnice, vnitřní chodníky, čelní brány a výplně zděného oplocení</v>
      </c>
      <c r="E412" s="185">
        <f ca="1">IF(B412="","",OFFSET(List1!O$11,tisk!A411,0))</f>
        <v>1000000</v>
      </c>
      <c r="F412" s="48" t="str">
        <f ca="1">IF(B412="","",OFFSET(List1!P$11,tisk!A411,0))</f>
        <v>1/2020</v>
      </c>
      <c r="G412" s="183">
        <f ca="1">IF(B412="","",OFFSET(List1!R$11,tisk!A411,0))</f>
        <v>500000</v>
      </c>
      <c r="H412" s="186" t="str">
        <f ca="1">IF(B412="","",OFFSET(List1!S$11,tisk!A411,0))</f>
        <v>31.12.2020</v>
      </c>
      <c r="I412" s="184">
        <f ca="1">IF(B412="","",OFFSET(List1!T$11,tisk!A411,0))</f>
        <v>140</v>
      </c>
      <c r="J412" s="184">
        <f ca="1">IF(B412="","",OFFSET(List1!U$11,tisk!A411,0))</f>
        <v>125</v>
      </c>
      <c r="K412" s="184">
        <f ca="1">IF(B412="","",OFFSET(List1!V$11,tisk!A411,0))</f>
        <v>100</v>
      </c>
      <c r="L412" s="184">
        <f ca="1">IF(B412="","",OFFSET(List1!W$11,tisk!A411,0))</f>
        <v>365</v>
      </c>
      <c r="M412" s="183">
        <f ca="1">IF($B412="","",OFFSET(List1!X$11,tisk!$A411,0))</f>
        <v>0</v>
      </c>
      <c r="N412" s="183">
        <f ca="1">IF($B412="","",OFFSET(List1!Y$11,tisk!$A411,0))</f>
        <v>500000</v>
      </c>
      <c r="O412" s="183">
        <f ca="1">IF($B412="","",OFFSET(List1!Z$11,tisk!$A411,0))</f>
        <v>0</v>
      </c>
      <c r="P412" s="183">
        <f ca="1">IF($B412="","",OFFSET(List1!AA$11,tisk!$A411,0))</f>
        <v>500000</v>
      </c>
      <c r="Q412" s="183" t="str">
        <f ca="1">IF($B412="","",OFFSET(List1!AB$11,tisk!$A411,0))</f>
        <v>INV</v>
      </c>
      <c r="R412" s="183" t="str">
        <f ca="1">IF($B412="","",OFFSET(List1!AC$11,tisk!$A411,0))</f>
        <v>NE</v>
      </c>
    </row>
    <row r="413" spans="1:18" s="2" customFormat="1" ht="86.4" x14ac:dyDescent="0.3">
      <c r="A413" s="51"/>
      <c r="B413" s="184"/>
      <c r="C413" s="3" t="str">
        <f ca="1">IF(B412="","",CONCATENATE("Okres ",OFFSET(List1!G$11,tisk!A411,0),"
","Právní forma","
",OFFSET(List1!H$11,tisk!A411,0),"
","IČO ",OFFSET(List1!I$11,tisk!A411,0),"
 ","B.Ú. ",OFFSET(List1!J$11,tisk!A411,0)))</f>
        <v>Okres Přerov
Právní forma
Obec, městská část hlavního města Prahy
IČO 00636126
 B.Ú. 1882969319/0800</v>
      </c>
      <c r="D413" s="5" t="str">
        <f ca="1">IF(B412="","",OFFSET(List1!M$11,tisk!A411,0))</f>
        <v>Projekt řeší pokračování obnovy a rekonstrukce hřbitova v obci Beňov.
Oprava márnice, obnova vnitřních chodníků, výroba a osazení železných bran a železných výplní do čelního zděného oplocení hřbitova.</v>
      </c>
      <c r="E413" s="185"/>
      <c r="F413" s="47"/>
      <c r="G413" s="183"/>
      <c r="H413" s="186"/>
      <c r="I413" s="184"/>
      <c r="J413" s="184"/>
      <c r="K413" s="184"/>
      <c r="L413" s="184"/>
      <c r="M413" s="183"/>
      <c r="N413" s="183"/>
      <c r="O413" s="183"/>
      <c r="P413" s="183"/>
      <c r="Q413" s="183"/>
      <c r="R413" s="183"/>
    </row>
    <row r="414" spans="1:18" s="2" customFormat="1" ht="86.4" x14ac:dyDescent="0.3">
      <c r="A414" s="51">
        <f>ROW()/3-1</f>
        <v>137</v>
      </c>
      <c r="B414" s="184"/>
      <c r="C414" s="3"/>
      <c r="D414" s="5" t="str">
        <f ca="1">IF(B412="","",CONCATENATE("Dotace bude použita na:",OFFSET(List1!N$11,tisk!A411,0)))</f>
        <v>Dotace bude použita na:Oprava márnice, obnova středového a bočního chodníku s obrubníky, výroba a montáž 2 ks železné brány, 1 ks vstupní branky, 11 ks vnitřních železných výplní  osazených do zděných sloupků.</v>
      </c>
      <c r="E414" s="185"/>
      <c r="F414" s="48" t="str">
        <f ca="1">IF(B412="","",OFFSET(List1!Q$11,tisk!A411,0))</f>
        <v>12/2020</v>
      </c>
      <c r="G414" s="183"/>
      <c r="H414" s="186"/>
      <c r="I414" s="184"/>
      <c r="J414" s="184"/>
      <c r="K414" s="184"/>
      <c r="L414" s="184"/>
      <c r="M414" s="183"/>
      <c r="N414" s="183"/>
      <c r="O414" s="183"/>
      <c r="P414" s="183"/>
      <c r="Q414" s="183"/>
      <c r="R414" s="183"/>
    </row>
    <row r="415" spans="1:18" s="2" customFormat="1" ht="57.6" x14ac:dyDescent="0.3">
      <c r="A415" s="51"/>
      <c r="B415" s="184">
        <v>138</v>
      </c>
      <c r="C415" s="3" t="str">
        <f ca="1">IF(B415="","",CONCATENATE(OFFSET(List1!C$11,tisk!A414,0),"
",OFFSET(List1!D$11,tisk!A414,0),"
",OFFSET(List1!E$11,tisk!A414,0),"
",OFFSET(List1!F$11,tisk!A414,0)))</f>
        <v>Obec Otinoves
Otinoves 177
Otinoves
79861</v>
      </c>
      <c r="D415" s="74" t="str">
        <f ca="1">IF(B415="","",OFFSET(List1!L$11,tisk!A414,0))</f>
        <v>Oprava pravé boční zdi požární nádrže Otinoves</v>
      </c>
      <c r="E415" s="185">
        <f ca="1">IF(B415="","",OFFSET(List1!O$11,tisk!A414,0))</f>
        <v>1140000</v>
      </c>
      <c r="F415" s="48" t="str">
        <f ca="1">IF(B415="","",OFFSET(List1!P$11,tisk!A414,0))</f>
        <v>1/2020</v>
      </c>
      <c r="G415" s="183">
        <f ca="1">IF(B415="","",OFFSET(List1!R$11,tisk!A414,0))</f>
        <v>500000</v>
      </c>
      <c r="H415" s="186" t="str">
        <f ca="1">IF(B415="","",OFFSET(List1!S$11,tisk!A414,0))</f>
        <v>31.12.2020</v>
      </c>
      <c r="I415" s="184">
        <f ca="1">IF(B415="","",OFFSET(List1!T$11,tisk!A414,0))</f>
        <v>130</v>
      </c>
      <c r="J415" s="184">
        <f ca="1">IF(B415="","",OFFSET(List1!U$11,tisk!A414,0))</f>
        <v>130</v>
      </c>
      <c r="K415" s="184">
        <f ca="1">IF(B415="","",OFFSET(List1!V$11,tisk!A414,0))</f>
        <v>100</v>
      </c>
      <c r="L415" s="184">
        <f ca="1">IF(B415="","",OFFSET(List1!W$11,tisk!A414,0))</f>
        <v>360</v>
      </c>
      <c r="M415" s="183">
        <f ca="1">IF($B415="","",OFFSET(List1!X$11,tisk!$A414,0))</f>
        <v>0</v>
      </c>
      <c r="N415" s="183">
        <f ca="1">IF($B415="","",OFFSET(List1!Y$11,tisk!$A414,0))</f>
        <v>500000</v>
      </c>
      <c r="O415" s="183">
        <f ca="1">IF($B415="","",OFFSET(List1!Z$11,tisk!$A414,0))</f>
        <v>0</v>
      </c>
      <c r="P415" s="183">
        <f ca="1">IF($B415="","",OFFSET(List1!AA$11,tisk!$A414,0))</f>
        <v>500000</v>
      </c>
      <c r="Q415" s="183" t="str">
        <f ca="1">IF($B415="","",OFFSET(List1!AB$11,tisk!$A414,0))</f>
        <v>NEINV</v>
      </c>
      <c r="R415" s="183" t="str">
        <f ca="1">IF($B415="","",OFFSET(List1!AC$11,tisk!$A414,0))</f>
        <v>NE</v>
      </c>
    </row>
    <row r="416" spans="1:18" s="2" customFormat="1" ht="100.8" x14ac:dyDescent="0.3">
      <c r="A416" s="51"/>
      <c r="B416" s="184"/>
      <c r="C416" s="3" t="str">
        <f ca="1">IF(B415="","",CONCATENATE("Okres ",OFFSET(List1!G$11,tisk!A414,0),"
","Právní forma","
",OFFSET(List1!H$11,tisk!A414,0),"
","IČO ",OFFSET(List1!I$11,tisk!A414,0),"
 ","B.Ú. ",OFFSET(List1!J$11,tisk!A414,0)))</f>
        <v>Okres Prostějov
Právní forma
Obec, městská část hlavního města Prahy
IČO 00288594
 B.Ú. 11223701/0100</v>
      </c>
      <c r="D416" s="5" t="str">
        <f ca="1">IF(B415="","",OFFSET(List1!M$11,tisk!A414,0))</f>
        <v>Etapa řeší opravu pravé boční zdi požární nádrže Otinoves. Je v havarijním stavu a ohrožuje okolí. Vedle je zastávka BUS a křižovatka silnic OLK  II/378 a III/37728. Z důvodu fin. náročnosti rozfázována na etapy, neboť náklady činí 2/3 rozpočtu obce.</v>
      </c>
      <c r="E416" s="185"/>
      <c r="F416" s="47"/>
      <c r="G416" s="183"/>
      <c r="H416" s="186"/>
      <c r="I416" s="184"/>
      <c r="J416" s="184"/>
      <c r="K416" s="184"/>
      <c r="L416" s="184"/>
      <c r="M416" s="183"/>
      <c r="N416" s="183"/>
      <c r="O416" s="183"/>
      <c r="P416" s="183"/>
      <c r="Q416" s="183"/>
      <c r="R416" s="183"/>
    </row>
    <row r="417" spans="1:18" s="2" customFormat="1" ht="72" x14ac:dyDescent="0.3">
      <c r="A417" s="51">
        <f>ROW()/3-1</f>
        <v>138</v>
      </c>
      <c r="B417" s="184"/>
      <c r="C417" s="3"/>
      <c r="D417" s="5" t="str">
        <f ca="1">IF(B415="","",CONCATENATE("Dotace bude použita na:",OFFSET(List1!N$11,tisk!A414,0)))</f>
        <v>Dotace bude použita na:Odstranění degradovaného betonu, vytvoření konstrukce z ocelových sítí, přibetonování nové vrstvy vodostavebního betonu ke stávajícímu povrchu, nová římsa.</v>
      </c>
      <c r="E417" s="185"/>
      <c r="F417" s="48" t="str">
        <f ca="1">IF(B415="","",OFFSET(List1!Q$11,tisk!A414,0))</f>
        <v>12/2020</v>
      </c>
      <c r="G417" s="183"/>
      <c r="H417" s="186"/>
      <c r="I417" s="184"/>
      <c r="J417" s="184"/>
      <c r="K417" s="184"/>
      <c r="L417" s="184"/>
      <c r="M417" s="183"/>
      <c r="N417" s="183"/>
      <c r="O417" s="183"/>
      <c r="P417" s="183"/>
      <c r="Q417" s="183"/>
      <c r="R417" s="183"/>
    </row>
    <row r="418" spans="1:18" s="2" customFormat="1" ht="57.6" x14ac:dyDescent="0.3">
      <c r="A418" s="51"/>
      <c r="B418" s="184">
        <v>139</v>
      </c>
      <c r="C418" s="3" t="str">
        <f ca="1">IF(B418="","",CONCATENATE(OFFSET(List1!C$11,tisk!A417,0),"
",OFFSET(List1!D$11,tisk!A417,0),"
",OFFSET(List1!E$11,tisk!A417,0),"
",OFFSET(List1!F$11,tisk!A417,0)))</f>
        <v>Obec Hradčany-Kobeřice
Hradčany 14
Hradčany-Kobeřice
79807</v>
      </c>
      <c r="D418" s="74" t="str">
        <f ca="1">IF(B418="","",OFFSET(List1!L$11,tisk!A417,0))</f>
        <v>Oprava střechy, výměna klempířských prvků a střešních oken na bytovém domě v Hradčanech č.p. 21</v>
      </c>
      <c r="E418" s="185">
        <f ca="1">IF(B418="","",OFFSET(List1!O$11,tisk!A417,0))</f>
        <v>700000</v>
      </c>
      <c r="F418" s="48" t="str">
        <f ca="1">IF(B418="","",OFFSET(List1!P$11,tisk!A417,0))</f>
        <v>1/2020</v>
      </c>
      <c r="G418" s="183">
        <f ca="1">IF(B418="","",OFFSET(List1!R$11,tisk!A417,0))</f>
        <v>350000</v>
      </c>
      <c r="H418" s="186" t="str">
        <f ca="1">IF(B418="","",OFFSET(List1!S$11,tisk!A417,0))</f>
        <v>31.12.2020</v>
      </c>
      <c r="I418" s="184">
        <f ca="1">IF(B418="","",OFFSET(List1!T$11,tisk!A417,0))</f>
        <v>160</v>
      </c>
      <c r="J418" s="184">
        <f ca="1">IF(B418="","",OFFSET(List1!U$11,tisk!A417,0))</f>
        <v>100</v>
      </c>
      <c r="K418" s="184">
        <f ca="1">IF(B418="","",OFFSET(List1!V$11,tisk!A417,0))</f>
        <v>100</v>
      </c>
      <c r="L418" s="184">
        <f ca="1">IF(B418="","",OFFSET(List1!W$11,tisk!A417,0))</f>
        <v>360</v>
      </c>
      <c r="M418" s="183">
        <f ca="1">IF($B418="","",OFFSET(List1!X$11,tisk!$A417,0))</f>
        <v>0</v>
      </c>
      <c r="N418" s="183">
        <f ca="1">IF($B418="","",OFFSET(List1!Y$11,tisk!$A417,0))</f>
        <v>350000</v>
      </c>
      <c r="O418" s="183">
        <f ca="1">IF($B418="","",OFFSET(List1!Z$11,tisk!$A417,0))</f>
        <v>0</v>
      </c>
      <c r="P418" s="183">
        <f ca="1">IF($B418="","",OFFSET(List1!AA$11,tisk!$A417,0))</f>
        <v>350000</v>
      </c>
      <c r="Q418" s="183" t="str">
        <f ca="1">IF($B418="","",OFFSET(List1!AB$11,tisk!$A417,0))</f>
        <v>INV</v>
      </c>
      <c r="R418" s="183" t="str">
        <f ca="1">IF($B418="","",OFFSET(List1!AC$11,tisk!$A417,0))</f>
        <v>ANO</v>
      </c>
    </row>
    <row r="419" spans="1:18" s="2" customFormat="1" ht="86.4" x14ac:dyDescent="0.3">
      <c r="A419" s="51"/>
      <c r="B419" s="184"/>
      <c r="C419" s="3" t="str">
        <f ca="1">IF(B418="","",CONCATENATE("Okres ",OFFSET(List1!G$11,tisk!A417,0),"
","Právní forma","
",OFFSET(List1!H$11,tisk!A417,0),"
","IČO ",OFFSET(List1!I$11,tisk!A417,0),"
 ","B.Ú. ",OFFSET(List1!J$11,tisk!A417,0)))</f>
        <v>Okres Prostějov
Právní forma
Obec, městská část hlavního města Prahy
IČO 00530468
 B.Ú. 10722701/0100</v>
      </c>
      <c r="D419" s="5" t="str">
        <f ca="1">IF(B418="","",OFFSET(List1!M$11,tisk!A417,0))</f>
        <v>Rekonstrukce střechy zahrnující výměnu střešních oken včetně oplechování, výměnu nutných částí střešní konstrukce a následná pokládka nové střešní krytiny, nutné stavební úpravy pro úpravu střechy, výměna klempířských prvků.</v>
      </c>
      <c r="E419" s="185"/>
      <c r="F419" s="47"/>
      <c r="G419" s="183"/>
      <c r="H419" s="186"/>
      <c r="I419" s="184"/>
      <c r="J419" s="184"/>
      <c r="K419" s="184"/>
      <c r="L419" s="184"/>
      <c r="M419" s="183"/>
      <c r="N419" s="183"/>
      <c r="O419" s="183"/>
      <c r="P419" s="183"/>
      <c r="Q419" s="183"/>
      <c r="R419" s="183"/>
    </row>
    <row r="420" spans="1:18" s="2" customFormat="1" ht="86.4" x14ac:dyDescent="0.3">
      <c r="A420" s="51">
        <f>ROW()/3-1</f>
        <v>139</v>
      </c>
      <c r="B420" s="184"/>
      <c r="C420" s="3"/>
      <c r="D420" s="5" t="str">
        <f ca="1">IF(B418="","",CONCATENATE("Dotace bude použita na:",OFFSET(List1!N$11,tisk!A417,0)))</f>
        <v>Dotace bude použita na:Výměna střešních oken včetně oplechování, výměna nutných částí střešní konstrukce a následná pokládka nové střešní krytiny, nutné stavební úpravy pro úpravu střechy, výměna klempířských prvků ( okapy, svody, oplechování apod.).</v>
      </c>
      <c r="E420" s="185"/>
      <c r="F420" s="48" t="str">
        <f ca="1">IF(B418="","",OFFSET(List1!Q$11,tisk!A417,0))</f>
        <v>12/2020</v>
      </c>
      <c r="G420" s="183"/>
      <c r="H420" s="186"/>
      <c r="I420" s="184"/>
      <c r="J420" s="184"/>
      <c r="K420" s="184"/>
      <c r="L420" s="184"/>
      <c r="M420" s="183"/>
      <c r="N420" s="183"/>
      <c r="O420" s="183"/>
      <c r="P420" s="183"/>
      <c r="Q420" s="183"/>
      <c r="R420" s="183"/>
    </row>
    <row r="421" spans="1:18" s="2" customFormat="1" ht="57.6" x14ac:dyDescent="0.3">
      <c r="A421" s="51"/>
      <c r="B421" s="184">
        <v>140</v>
      </c>
      <c r="C421" s="3" t="str">
        <f ca="1">IF(B421="","",CONCATENATE(OFFSET(List1!C$11,tisk!A420,0),"
",OFFSET(List1!D$11,tisk!A420,0),"
",OFFSET(List1!E$11,tisk!A420,0),"
",OFFSET(List1!F$11,tisk!A420,0)))</f>
        <v>Obec Žerotín
Žerotín 13
Žerotín
78401</v>
      </c>
      <c r="D421" s="74" t="str">
        <f ca="1">IF(B421="","",OFFSET(List1!L$11,tisk!A420,0))</f>
        <v>Nový chodník a parkoviště u Obecního úřadu</v>
      </c>
      <c r="E421" s="185">
        <f ca="1">IF(B421="","",OFFSET(List1!O$11,tisk!A420,0))</f>
        <v>750000</v>
      </c>
      <c r="F421" s="48" t="str">
        <f ca="1">IF(B421="","",OFFSET(List1!P$11,tisk!A420,0))</f>
        <v>1/2020</v>
      </c>
      <c r="G421" s="183">
        <f ca="1">IF(B421="","",OFFSET(List1!R$11,tisk!A420,0))</f>
        <v>375000</v>
      </c>
      <c r="H421" s="186" t="str">
        <f ca="1">IF(B421="","",OFFSET(List1!S$11,tisk!A420,0))</f>
        <v>31.12.2020</v>
      </c>
      <c r="I421" s="184">
        <f ca="1">IF(B421="","",OFFSET(List1!T$11,tisk!A420,0))</f>
        <v>130</v>
      </c>
      <c r="J421" s="184">
        <f ca="1">IF(B421="","",OFFSET(List1!U$11,tisk!A420,0))</f>
        <v>130</v>
      </c>
      <c r="K421" s="184">
        <f ca="1">IF(B421="","",OFFSET(List1!V$11,tisk!A420,0))</f>
        <v>100</v>
      </c>
      <c r="L421" s="184">
        <f ca="1">IF(B421="","",OFFSET(List1!W$11,tisk!A420,0))</f>
        <v>360</v>
      </c>
      <c r="M421" s="183">
        <f ca="1">IF($B421="","",OFFSET(List1!X$11,tisk!$A420,0))</f>
        <v>0</v>
      </c>
      <c r="N421" s="183">
        <f ca="1">IF($B421="","",OFFSET(List1!Y$11,tisk!$A420,0))</f>
        <v>375000</v>
      </c>
      <c r="O421" s="183">
        <f ca="1">IF($B421="","",OFFSET(List1!Z$11,tisk!$A420,0))</f>
        <v>0</v>
      </c>
      <c r="P421" s="183">
        <f ca="1">IF($B421="","",OFFSET(List1!AA$11,tisk!$A420,0))</f>
        <v>375000</v>
      </c>
      <c r="Q421" s="183" t="str">
        <f ca="1">IF($B421="","",OFFSET(List1!AB$11,tisk!$A420,0))</f>
        <v>INV</v>
      </c>
      <c r="R421" s="183" t="str">
        <f ca="1">IF($B421="","",OFFSET(List1!AC$11,tisk!$A420,0))</f>
        <v>NE</v>
      </c>
    </row>
    <row r="422" spans="1:18" s="2" customFormat="1" ht="86.4" x14ac:dyDescent="0.3">
      <c r="A422" s="51"/>
      <c r="B422" s="184"/>
      <c r="C422" s="3" t="str">
        <f ca="1">IF(B421="","",CONCATENATE("Okres ",OFFSET(List1!G$11,tisk!A420,0),"
","Právní forma","
",OFFSET(List1!H$11,tisk!A420,0),"
","IČO ",OFFSET(List1!I$11,tisk!A420,0),"
 ","B.Ú. ",OFFSET(List1!J$11,tisk!A420,0)))</f>
        <v>Okres Olomouc
Právní forma
Obec, městská část hlavního města Prahy
IČO 00299758
 B.Ú. 1801707369/0800</v>
      </c>
      <c r="D422" s="5" t="str">
        <f ca="1">IF(B421="","",OFFSET(List1!M$11,tisk!A420,0))</f>
        <v>Vybudování nového chodníku spojující část obce, kde chodník není a parkoviště u kulturně společenského zařízení, kde je sídlo i Obecního úřadu.</v>
      </c>
      <c r="E422" s="185"/>
      <c r="F422" s="47"/>
      <c r="G422" s="183"/>
      <c r="H422" s="186"/>
      <c r="I422" s="184"/>
      <c r="J422" s="184"/>
      <c r="K422" s="184"/>
      <c r="L422" s="184"/>
      <c r="M422" s="183"/>
      <c r="N422" s="183"/>
      <c r="O422" s="183"/>
      <c r="P422" s="183"/>
      <c r="Q422" s="183"/>
      <c r="R422" s="183"/>
    </row>
    <row r="423" spans="1:18" s="2" customFormat="1" ht="86.4" x14ac:dyDescent="0.3">
      <c r="A423" s="51">
        <f>ROW()/3-1</f>
        <v>140</v>
      </c>
      <c r="B423" s="184"/>
      <c r="C423" s="3"/>
      <c r="D423" s="5" t="str">
        <f ca="1">IF(B421="","",CONCATENATE("Dotace bude použita na:",OFFSET(List1!N$11,tisk!A420,0)))</f>
        <v>Dotace bude použita na:Zemní práce, zakládání, svislé a kompletní konstrukce, komunikace pozemní, ostatní konstrukce a práce, bourání, přesun sutě a hmot, kladení dlažby, dopravní značení. Vybudování chodníku a parkoviště.</v>
      </c>
      <c r="E423" s="185"/>
      <c r="F423" s="48" t="str">
        <f ca="1">IF(B421="","",OFFSET(List1!Q$11,tisk!A420,0))</f>
        <v>12/2020</v>
      </c>
      <c r="G423" s="183"/>
      <c r="H423" s="186"/>
      <c r="I423" s="184"/>
      <c r="J423" s="184"/>
      <c r="K423" s="184"/>
      <c r="L423" s="184"/>
      <c r="M423" s="183"/>
      <c r="N423" s="183"/>
      <c r="O423" s="183"/>
      <c r="P423" s="183"/>
      <c r="Q423" s="183"/>
      <c r="R423" s="183"/>
    </row>
    <row r="424" spans="1:18" s="2" customFormat="1" ht="57.6" x14ac:dyDescent="0.3">
      <c r="A424" s="51"/>
      <c r="B424" s="184">
        <v>141</v>
      </c>
      <c r="C424" s="3" t="str">
        <f ca="1">IF(B424="","",CONCATENATE(OFFSET(List1!C$11,tisk!A423,0),"
",OFFSET(List1!D$11,tisk!A423,0),"
",OFFSET(List1!E$11,tisk!A423,0),"
",OFFSET(List1!F$11,tisk!A423,0)))</f>
        <v>Obec Hnojice
Hnojice 117
Hnojice
78501</v>
      </c>
      <c r="D424" s="74" t="str">
        <f ca="1">IF(B424="","",OFFSET(List1!L$11,tisk!A423,0))</f>
        <v>Rekonstrukce chodníku na hřbitově - I. etapa</v>
      </c>
      <c r="E424" s="185">
        <f ca="1">IF(B424="","",OFFSET(List1!O$11,tisk!A423,0))</f>
        <v>970000</v>
      </c>
      <c r="F424" s="48" t="str">
        <f ca="1">IF(B424="","",OFFSET(List1!P$11,tisk!A423,0))</f>
        <v>1/2020</v>
      </c>
      <c r="G424" s="183">
        <f ca="1">IF(B424="","",OFFSET(List1!R$11,tisk!A423,0))</f>
        <v>485000</v>
      </c>
      <c r="H424" s="186" t="str">
        <f ca="1">IF(B424="","",OFFSET(List1!S$11,tisk!A423,0))</f>
        <v>31.12.2020</v>
      </c>
      <c r="I424" s="184">
        <f ca="1">IF(B424="","",OFFSET(List1!T$11,tisk!A423,0))</f>
        <v>110</v>
      </c>
      <c r="J424" s="184">
        <f ca="1">IF(B424="","",OFFSET(List1!U$11,tisk!A423,0))</f>
        <v>100</v>
      </c>
      <c r="K424" s="184">
        <f ca="1">IF(B424="","",OFFSET(List1!V$11,tisk!A423,0))</f>
        <v>150</v>
      </c>
      <c r="L424" s="184">
        <f ca="1">IF(B424="","",OFFSET(List1!W$11,tisk!A423,0))</f>
        <v>360</v>
      </c>
      <c r="M424" s="183">
        <f ca="1">IF($B424="","",OFFSET(List1!X$11,tisk!$A423,0))</f>
        <v>0</v>
      </c>
      <c r="N424" s="183">
        <f ca="1">IF($B424="","",OFFSET(List1!Y$11,tisk!$A423,0))</f>
        <v>485000</v>
      </c>
      <c r="O424" s="183">
        <f ca="1">IF($B424="","",OFFSET(List1!Z$11,tisk!$A423,0))</f>
        <v>0</v>
      </c>
      <c r="P424" s="183">
        <f ca="1">IF($B424="","",OFFSET(List1!AA$11,tisk!$A423,0))</f>
        <v>485000</v>
      </c>
      <c r="Q424" s="183" t="str">
        <f ca="1">IF($B424="","",OFFSET(List1!AB$11,tisk!$A423,0))</f>
        <v>INV</v>
      </c>
      <c r="R424" s="183" t="str">
        <f ca="1">IF($B424="","",OFFSET(List1!AC$11,tisk!$A423,0))</f>
        <v>NE</v>
      </c>
    </row>
    <row r="425" spans="1:18" s="2" customFormat="1" ht="86.4" x14ac:dyDescent="0.3">
      <c r="A425" s="51"/>
      <c r="B425" s="184"/>
      <c r="C425" s="3" t="str">
        <f ca="1">IF(B424="","",CONCATENATE("Okres ",OFFSET(List1!G$11,tisk!A423,0),"
","Právní forma","
",OFFSET(List1!H$11,tisk!A423,0),"
","IČO ",OFFSET(List1!I$11,tisk!A423,0),"
 ","B.Ú. ",OFFSET(List1!J$11,tisk!A423,0)))</f>
        <v>Okres Olomouc
Právní forma
Obec, městská část hlavního města Prahy
IČO 00298921
 B.Ú. 1801713339/0800</v>
      </c>
      <c r="D425" s="5" t="str">
        <f ca="1">IF(B424="","",OFFSET(List1!M$11,tisk!A423,0))</f>
        <v>Záměrem je celková rekonstrukce chodníku na hřbitově v Hnojicích, který je v současnosti již v nevyhovujícím stavu.</v>
      </c>
      <c r="E425" s="185"/>
      <c r="F425" s="47"/>
      <c r="G425" s="183"/>
      <c r="H425" s="186"/>
      <c r="I425" s="184"/>
      <c r="J425" s="184"/>
      <c r="K425" s="184"/>
      <c r="L425" s="184"/>
      <c r="M425" s="183"/>
      <c r="N425" s="183"/>
      <c r="O425" s="183"/>
      <c r="P425" s="183"/>
      <c r="Q425" s="183"/>
      <c r="R425" s="183"/>
    </row>
    <row r="426" spans="1:18" s="2" customFormat="1" ht="57.6" x14ac:dyDescent="0.3">
      <c r="A426" s="51">
        <f>ROW()/3-1</f>
        <v>141</v>
      </c>
      <c r="B426" s="184"/>
      <c r="C426" s="3"/>
      <c r="D426" s="5" t="str">
        <f ca="1">IF(B424="","",CONCATENATE("Dotace bude použita na:",OFFSET(List1!N$11,tisk!A423,0)))</f>
        <v>Dotace bude použita na:Uznatelné výdaje na odstranění původního povrchu,vytvoření nového podkladu, založení nových obrubníků, položení zámkové dlažby.</v>
      </c>
      <c r="E426" s="185"/>
      <c r="F426" s="48" t="str">
        <f ca="1">IF(B424="","",OFFSET(List1!Q$11,tisk!A423,0))</f>
        <v>12/2020</v>
      </c>
      <c r="G426" s="183"/>
      <c r="H426" s="186"/>
      <c r="I426" s="184"/>
      <c r="J426" s="184"/>
      <c r="K426" s="184"/>
      <c r="L426" s="184"/>
      <c r="M426" s="183"/>
      <c r="N426" s="183"/>
      <c r="O426" s="183"/>
      <c r="P426" s="183"/>
      <c r="Q426" s="183"/>
      <c r="R426" s="183"/>
    </row>
    <row r="427" spans="1:18" s="2" customFormat="1" ht="57.6" x14ac:dyDescent="0.3">
      <c r="A427" s="51"/>
      <c r="B427" s="184">
        <v>142</v>
      </c>
      <c r="C427" s="3" t="str">
        <f ca="1">IF(B427="","",CONCATENATE(OFFSET(List1!C$11,tisk!A426,0),"
",OFFSET(List1!D$11,tisk!A426,0),"
",OFFSET(List1!E$11,tisk!A426,0),"
",OFFSET(List1!F$11,tisk!A426,0)))</f>
        <v>Obec Liboš
Liboš 82
Liboš
78313</v>
      </c>
      <c r="D427" s="74" t="str">
        <f ca="1">IF(B427="","",OFFSET(List1!L$11,tisk!A426,0))</f>
        <v>Liboš - místní komunikace Malý Jilkov</v>
      </c>
      <c r="E427" s="185">
        <f ca="1">IF(B427="","",OFFSET(List1!O$11,tisk!A426,0))</f>
        <v>5053604</v>
      </c>
      <c r="F427" s="48" t="str">
        <f ca="1">IF(B427="","",OFFSET(List1!P$11,tisk!A426,0))</f>
        <v>7/2020</v>
      </c>
      <c r="G427" s="183">
        <f ca="1">IF(B427="","",OFFSET(List1!R$11,tisk!A426,0))</f>
        <v>500000</v>
      </c>
      <c r="H427" s="186" t="str">
        <f ca="1">IF(B427="","",OFFSET(List1!S$11,tisk!A426,0))</f>
        <v>31.12.2020</v>
      </c>
      <c r="I427" s="184">
        <f ca="1">IF(B427="","",OFFSET(List1!T$11,tisk!A426,0))</f>
        <v>140</v>
      </c>
      <c r="J427" s="184">
        <f ca="1">IF(B427="","",OFFSET(List1!U$11,tisk!A426,0))</f>
        <v>120</v>
      </c>
      <c r="K427" s="184">
        <f ca="1">IF(B427="","",OFFSET(List1!V$11,tisk!A426,0))</f>
        <v>100</v>
      </c>
      <c r="L427" s="184">
        <f ca="1">IF(B427="","",OFFSET(List1!W$11,tisk!A426,0))</f>
        <v>360</v>
      </c>
      <c r="M427" s="183">
        <f ca="1">IF($B427="","",OFFSET(List1!X$11,tisk!$A426,0))</f>
        <v>0</v>
      </c>
      <c r="N427" s="183">
        <f ca="1">IF($B427="","",OFFSET(List1!Y$11,tisk!$A426,0))</f>
        <v>500000</v>
      </c>
      <c r="O427" s="183">
        <f ca="1">IF($B427="","",OFFSET(List1!Z$11,tisk!$A426,0))</f>
        <v>0</v>
      </c>
      <c r="P427" s="183">
        <f ca="1">IF($B427="","",OFFSET(List1!AA$11,tisk!$A426,0))</f>
        <v>500000</v>
      </c>
      <c r="Q427" s="183" t="str">
        <f ca="1">IF($B427="","",OFFSET(List1!AB$11,tisk!$A426,0))</f>
        <v>INV</v>
      </c>
      <c r="R427" s="183" t="str">
        <f ca="1">IF($B427="","",OFFSET(List1!AC$11,tisk!$A426,0))</f>
        <v>NE</v>
      </c>
    </row>
    <row r="428" spans="1:18" s="2" customFormat="1" ht="86.4" x14ac:dyDescent="0.3">
      <c r="A428" s="51"/>
      <c r="B428" s="184"/>
      <c r="C428" s="3" t="str">
        <f ca="1">IF(B427="","",CONCATENATE("Okres ",OFFSET(List1!G$11,tisk!A426,0),"
","Právní forma","
",OFFSET(List1!H$11,tisk!A426,0),"
","IČO ",OFFSET(List1!I$11,tisk!A426,0),"
 ","B.Ú. ",OFFSET(List1!J$11,tisk!A426,0)))</f>
        <v>Okres Olomouc
Právní forma
Obec, městská část hlavního města Prahy
IČO 00635758
 B.Ú. 1801705339/0800</v>
      </c>
      <c r="D428" s="5" t="str">
        <f ca="1">IF(B427="","",OFFSET(List1!M$11,tisk!A426,0))</f>
        <v>Jedná se o obnovu komunikace podél mlýnského náhonu ke kulturnímu domu a dále zástavbou ke hřišti, víceúčelovému sportovišti s umělým povrchem až k obecním rybníkům.</v>
      </c>
      <c r="E428" s="185"/>
      <c r="F428" s="47"/>
      <c r="G428" s="183"/>
      <c r="H428" s="186"/>
      <c r="I428" s="184"/>
      <c r="J428" s="184"/>
      <c r="K428" s="184"/>
      <c r="L428" s="184"/>
      <c r="M428" s="183"/>
      <c r="N428" s="183"/>
      <c r="O428" s="183"/>
      <c r="P428" s="183"/>
      <c r="Q428" s="183"/>
      <c r="R428" s="183"/>
    </row>
    <row r="429" spans="1:18" s="2" customFormat="1" ht="43.2" x14ac:dyDescent="0.3">
      <c r="A429" s="51">
        <f>ROW()/3-1</f>
        <v>142</v>
      </c>
      <c r="B429" s="184"/>
      <c r="C429" s="3"/>
      <c r="D429" s="5" t="str">
        <f ca="1">IF(B427="","",CONCATENATE("Dotace bude použita na:",OFFSET(List1!N$11,tisk!A426,0)))</f>
        <v>Dotace bude použita na:Výdaje na stavební část budované komunikace dle projektové dokumentace a stavebního povolení.</v>
      </c>
      <c r="E429" s="185"/>
      <c r="F429" s="48" t="str">
        <f ca="1">IF(B427="","",OFFSET(List1!Q$11,tisk!A426,0))</f>
        <v>11/2020</v>
      </c>
      <c r="G429" s="183"/>
      <c r="H429" s="186"/>
      <c r="I429" s="184"/>
      <c r="J429" s="184"/>
      <c r="K429" s="184"/>
      <c r="L429" s="184"/>
      <c r="M429" s="183"/>
      <c r="N429" s="183"/>
      <c r="O429" s="183"/>
      <c r="P429" s="183"/>
      <c r="Q429" s="183"/>
      <c r="R429" s="183"/>
    </row>
    <row r="430" spans="1:18" s="2" customFormat="1" ht="57.6" x14ac:dyDescent="0.3">
      <c r="A430" s="51"/>
      <c r="B430" s="184">
        <v>143</v>
      </c>
      <c r="C430" s="3" t="str">
        <f ca="1">IF(B430="","",CONCATENATE(OFFSET(List1!C$11,tisk!A429,0),"
",OFFSET(List1!D$11,tisk!A429,0),"
",OFFSET(List1!E$11,tisk!A429,0),"
",OFFSET(List1!F$11,tisk!A429,0)))</f>
        <v>Obec Bochoř
Náves 202/41
Bochoř
75002</v>
      </c>
      <c r="D430" s="74" t="str">
        <f ca="1">IF(B430="","",OFFSET(List1!L$11,tisk!A429,0))</f>
        <v>Chodníky a zpevněná plocha pro stání automobilů</v>
      </c>
      <c r="E430" s="185">
        <f ca="1">IF(B430="","",OFFSET(List1!O$11,tisk!A429,0))</f>
        <v>522140</v>
      </c>
      <c r="F430" s="48" t="str">
        <f ca="1">IF(B430="","",OFFSET(List1!P$11,tisk!A429,0))</f>
        <v>1/2020</v>
      </c>
      <c r="G430" s="183">
        <f ca="1">IF(B430="","",OFFSET(List1!R$11,tisk!A429,0))</f>
        <v>261070</v>
      </c>
      <c r="H430" s="186" t="str">
        <f ca="1">IF(B430="","",OFFSET(List1!S$11,tisk!A429,0))</f>
        <v>31.12.2020</v>
      </c>
      <c r="I430" s="184">
        <f ca="1">IF(B430="","",OFFSET(List1!T$11,tisk!A429,0))</f>
        <v>90</v>
      </c>
      <c r="J430" s="184">
        <f ca="1">IF(B430="","",OFFSET(List1!U$11,tisk!A429,0))</f>
        <v>170</v>
      </c>
      <c r="K430" s="184">
        <f ca="1">IF(B430="","",OFFSET(List1!V$11,tisk!A429,0))</f>
        <v>100</v>
      </c>
      <c r="L430" s="184">
        <f ca="1">IF(B430="","",OFFSET(List1!W$11,tisk!A429,0))</f>
        <v>360</v>
      </c>
      <c r="M430" s="183">
        <f ca="1">IF($B430="","",OFFSET(List1!X$11,tisk!$A429,0))</f>
        <v>0</v>
      </c>
      <c r="N430" s="183">
        <f ca="1">IF($B430="","",OFFSET(List1!Y$11,tisk!$A429,0))</f>
        <v>261070</v>
      </c>
      <c r="O430" s="183">
        <f ca="1">IF($B430="","",OFFSET(List1!Z$11,tisk!$A429,0))</f>
        <v>0</v>
      </c>
      <c r="P430" s="183">
        <f ca="1">IF($B430="","",OFFSET(List1!AA$11,tisk!$A429,0))</f>
        <v>261070</v>
      </c>
      <c r="Q430" s="183" t="str">
        <f ca="1">IF($B430="","",OFFSET(List1!AB$11,tisk!$A429,0))</f>
        <v>INV</v>
      </c>
      <c r="R430" s="183" t="str">
        <f ca="1">IF($B430="","",OFFSET(List1!AC$11,tisk!$A429,0))</f>
        <v>NE</v>
      </c>
    </row>
    <row r="431" spans="1:18" s="2" customFormat="1" ht="86.4" x14ac:dyDescent="0.3">
      <c r="A431" s="51"/>
      <c r="B431" s="184"/>
      <c r="C431" s="3" t="str">
        <f ca="1">IF(B430="","",CONCATENATE("Okres ",OFFSET(List1!G$11,tisk!A429,0),"
","Právní forma","
",OFFSET(List1!H$11,tisk!A429,0),"
","IČO ",OFFSET(List1!I$11,tisk!A429,0),"
 ","B.Ú. ",OFFSET(List1!J$11,tisk!A429,0)))</f>
        <v>Okres Přerov
Právní forma
Obec, městská část hlavního města Prahy
IČO 00301051
 B.Ú. 94-3318831/0710</v>
      </c>
      <c r="D431" s="5" t="str">
        <f ca="1">IF(B430="","",OFFSET(List1!M$11,tisk!A429,0))</f>
        <v>Tento projekt zahrnuje realizaci 2 dílčích investičních akcí: 1. vybudování zpevněné plochy pro stání automobilů a k ní vedoucí přístupový chodník; 2. obnova chodníků v okolí 5 bytových domů.</v>
      </c>
      <c r="E431" s="185"/>
      <c r="F431" s="47"/>
      <c r="G431" s="183"/>
      <c r="H431" s="186"/>
      <c r="I431" s="184"/>
      <c r="J431" s="184"/>
      <c r="K431" s="184"/>
      <c r="L431" s="184"/>
      <c r="M431" s="183"/>
      <c r="N431" s="183"/>
      <c r="O431" s="183"/>
      <c r="P431" s="183"/>
      <c r="Q431" s="183"/>
      <c r="R431" s="183"/>
    </row>
    <row r="432" spans="1:18" s="2" customFormat="1" ht="72" x14ac:dyDescent="0.3">
      <c r="A432" s="51">
        <f>ROW()/3-1</f>
        <v>143</v>
      </c>
      <c r="B432" s="184"/>
      <c r="C432" s="3"/>
      <c r="D432" s="5" t="str">
        <f ca="1">IF(B430="","",CONCATENATE("Dotace bude použita na:",OFFSET(List1!N$11,tisk!A429,0)))</f>
        <v>Dotace bude použita na:Příprava území, směrové, výškové a sklonové poměry, komunikace, chodníky, bezbariérový přístup a vstup do stávajících objektů, odvodnění dešťové vody a zemní práce.</v>
      </c>
      <c r="E432" s="185"/>
      <c r="F432" s="48" t="str">
        <f ca="1">IF(B430="","",OFFSET(List1!Q$11,tisk!A429,0))</f>
        <v>12/2020</v>
      </c>
      <c r="G432" s="183"/>
      <c r="H432" s="186"/>
      <c r="I432" s="184"/>
      <c r="J432" s="184"/>
      <c r="K432" s="184"/>
      <c r="L432" s="184"/>
      <c r="M432" s="183"/>
      <c r="N432" s="183"/>
      <c r="O432" s="183"/>
      <c r="P432" s="183"/>
      <c r="Q432" s="183"/>
      <c r="R432" s="183"/>
    </row>
    <row r="433" spans="1:18" s="2" customFormat="1" ht="57.6" x14ac:dyDescent="0.3">
      <c r="A433" s="51"/>
      <c r="B433" s="184">
        <v>144</v>
      </c>
      <c r="C433" s="3" t="str">
        <f ca="1">IF(B433="","",CONCATENATE(OFFSET(List1!C$11,tisk!A432,0),"
",OFFSET(List1!D$11,tisk!A432,0),"
",OFFSET(List1!E$11,tisk!A432,0),"
",OFFSET(List1!F$11,tisk!A432,0)))</f>
        <v>Obec Kokory
Kokory 57
Kokory
75105</v>
      </c>
      <c r="D433" s="74" t="str">
        <f ca="1">IF(B433="","",OFFSET(List1!L$11,tisk!A432,0))</f>
        <v>Obnova návsi v obci Kokory</v>
      </c>
      <c r="E433" s="185">
        <f ca="1">IF(B433="","",OFFSET(List1!O$11,tisk!A432,0))</f>
        <v>673000</v>
      </c>
      <c r="F433" s="48" t="str">
        <f ca="1">IF(B433="","",OFFSET(List1!P$11,tisk!A432,0))</f>
        <v>1/2020</v>
      </c>
      <c r="G433" s="183">
        <f ca="1">IF(B433="","",OFFSET(List1!R$11,tisk!A432,0))</f>
        <v>336000</v>
      </c>
      <c r="H433" s="186" t="str">
        <f ca="1">IF(B433="","",OFFSET(List1!S$11,tisk!A432,0))</f>
        <v>31.12.2020</v>
      </c>
      <c r="I433" s="184">
        <f ca="1">IF(B433="","",OFFSET(List1!T$11,tisk!A432,0))</f>
        <v>140</v>
      </c>
      <c r="J433" s="184">
        <f ca="1">IF(B433="","",OFFSET(List1!U$11,tisk!A432,0))</f>
        <v>120</v>
      </c>
      <c r="K433" s="184">
        <f ca="1">IF(B433="","",OFFSET(List1!V$11,tisk!A432,0))</f>
        <v>100</v>
      </c>
      <c r="L433" s="184">
        <f ca="1">IF(B433="","",OFFSET(List1!W$11,tisk!A432,0))</f>
        <v>360</v>
      </c>
      <c r="M433" s="183">
        <f ca="1">IF($B433="","",OFFSET(List1!X$11,tisk!$A432,0))</f>
        <v>0</v>
      </c>
      <c r="N433" s="183">
        <f ca="1">IF($B433="","",OFFSET(List1!Y$11,tisk!$A432,0))</f>
        <v>336000</v>
      </c>
      <c r="O433" s="183">
        <f ca="1">IF($B433="","",OFFSET(List1!Z$11,tisk!$A432,0))</f>
        <v>0</v>
      </c>
      <c r="P433" s="183">
        <f ca="1">IF($B433="","",OFFSET(List1!AA$11,tisk!$A432,0))</f>
        <v>336000</v>
      </c>
      <c r="Q433" s="183" t="str">
        <f ca="1">IF($B433="","",OFFSET(List1!AB$11,tisk!$A432,0))</f>
        <v>INV</v>
      </c>
      <c r="R433" s="183" t="str">
        <f ca="1">IF($B433="","",OFFSET(List1!AC$11,tisk!$A432,0))</f>
        <v>NE</v>
      </c>
    </row>
    <row r="434" spans="1:18" s="2" customFormat="1" ht="86.4" x14ac:dyDescent="0.3">
      <c r="A434" s="51"/>
      <c r="B434" s="184"/>
      <c r="C434" s="3" t="str">
        <f ca="1">IF(B433="","",CONCATENATE("Okres ",OFFSET(List1!G$11,tisk!A432,0),"
","Právní forma","
",OFFSET(List1!H$11,tisk!A432,0),"
","IČO ",OFFSET(List1!I$11,tisk!A432,0),"
 ","B.Ú. ",OFFSET(List1!J$11,tisk!A432,0)))</f>
        <v>Okres Přerov
Právní forma
Obec, městská část hlavního města Prahy
IČO 00301388
 B.Ú. 2825831/0100</v>
      </c>
      <c r="D434" s="5" t="str">
        <f ca="1">IF(B433="","",OFFSET(List1!M$11,tisk!A432,0))</f>
        <v>Obnova části návsi úpravou veřejného prostranství, její zeleně a mobiliáře v centru obce Kokory.</v>
      </c>
      <c r="E434" s="185"/>
      <c r="F434" s="47"/>
      <c r="G434" s="183"/>
      <c r="H434" s="186"/>
      <c r="I434" s="184"/>
      <c r="J434" s="184"/>
      <c r="K434" s="184"/>
      <c r="L434" s="184"/>
      <c r="M434" s="183"/>
      <c r="N434" s="183"/>
      <c r="O434" s="183"/>
      <c r="P434" s="183"/>
      <c r="Q434" s="183"/>
      <c r="R434" s="183"/>
    </row>
    <row r="435" spans="1:18" s="2" customFormat="1" ht="28.8" x14ac:dyDescent="0.3">
      <c r="A435" s="51">
        <f>ROW()/3-1</f>
        <v>144</v>
      </c>
      <c r="B435" s="184"/>
      <c r="C435" s="3"/>
      <c r="D435" s="5" t="str">
        <f ca="1">IF(B433="","",CONCATENATE("Dotace bude použita na:",OFFSET(List1!N$11,tisk!A432,0)))</f>
        <v>Dotace bude použita na:Stavební práce, zahradnické práce, pořízení zeleně, mobiliář.</v>
      </c>
      <c r="E435" s="185"/>
      <c r="F435" s="48" t="str">
        <f ca="1">IF(B433="","",OFFSET(List1!Q$11,tisk!A432,0))</f>
        <v>12/2020</v>
      </c>
      <c r="G435" s="183"/>
      <c r="H435" s="186"/>
      <c r="I435" s="184"/>
      <c r="J435" s="184"/>
      <c r="K435" s="184"/>
      <c r="L435" s="184"/>
      <c r="M435" s="183"/>
      <c r="N435" s="183"/>
      <c r="O435" s="183"/>
      <c r="P435" s="183"/>
      <c r="Q435" s="183"/>
      <c r="R435" s="183"/>
    </row>
    <row r="436" spans="1:18" s="2" customFormat="1" ht="57.6" x14ac:dyDescent="0.3">
      <c r="A436" s="51"/>
      <c r="B436" s="184">
        <v>145</v>
      </c>
      <c r="C436" s="3" t="str">
        <f ca="1">IF(B436="","",CONCATENATE(OFFSET(List1!C$11,tisk!A435,0),"
",OFFSET(List1!D$11,tisk!A435,0),"
",OFFSET(List1!E$11,tisk!A435,0),"
",OFFSET(List1!F$11,tisk!A435,0)))</f>
        <v>Obec Sobotín
Sobotín 54
Sobotín
78816</v>
      </c>
      <c r="D436" s="74" t="str">
        <f ca="1">IF(B436="","",OFFSET(List1!L$11,tisk!A435,0))</f>
        <v>Oprava povrchu místní komunikace v obci Sobotín, část Rudoltice - I.etapa</v>
      </c>
      <c r="E436" s="185">
        <f ca="1">IF(B436="","",OFFSET(List1!O$11,tisk!A435,0))</f>
        <v>1800000</v>
      </c>
      <c r="F436" s="48" t="str">
        <f ca="1">IF(B436="","",OFFSET(List1!P$11,tisk!A435,0))</f>
        <v>7/2020</v>
      </c>
      <c r="G436" s="183">
        <f ca="1">IF(B436="","",OFFSET(List1!R$11,tisk!A435,0))</f>
        <v>500000</v>
      </c>
      <c r="H436" s="186" t="str">
        <f ca="1">IF(B436="","",OFFSET(List1!S$11,tisk!A435,0))</f>
        <v>31.12.2020</v>
      </c>
      <c r="I436" s="184">
        <f ca="1">IF(B436="","",OFFSET(List1!T$11,tisk!A435,0))</f>
        <v>120</v>
      </c>
      <c r="J436" s="184">
        <f ca="1">IF(B436="","",OFFSET(List1!U$11,tisk!A435,0))</f>
        <v>140</v>
      </c>
      <c r="K436" s="184">
        <f ca="1">IF(B436="","",OFFSET(List1!V$11,tisk!A435,0))</f>
        <v>100</v>
      </c>
      <c r="L436" s="184">
        <f ca="1">IF(B436="","",OFFSET(List1!W$11,tisk!A435,0))</f>
        <v>360</v>
      </c>
      <c r="M436" s="183">
        <f ca="1">IF($B436="","",OFFSET(List1!X$11,tisk!$A435,0))</f>
        <v>0</v>
      </c>
      <c r="N436" s="183">
        <f ca="1">IF($B436="","",OFFSET(List1!Y$11,tisk!$A435,0))</f>
        <v>500000</v>
      </c>
      <c r="O436" s="183">
        <f ca="1">IF($B436="","",OFFSET(List1!Z$11,tisk!$A435,0))</f>
        <v>0</v>
      </c>
      <c r="P436" s="183">
        <f ca="1">IF($B436="","",OFFSET(List1!AA$11,tisk!$A435,0))</f>
        <v>500000</v>
      </c>
      <c r="Q436" s="183" t="str">
        <f ca="1">IF($B436="","",OFFSET(List1!AB$11,tisk!$A435,0))</f>
        <v>NEINV</v>
      </c>
      <c r="R436" s="183" t="str">
        <f ca="1">IF($B436="","",OFFSET(List1!AC$11,tisk!$A435,0))</f>
        <v>NE</v>
      </c>
    </row>
    <row r="437" spans="1:18" s="2" customFormat="1" ht="86.4" x14ac:dyDescent="0.3">
      <c r="A437" s="51"/>
      <c r="B437" s="184"/>
      <c r="C437" s="3" t="str">
        <f ca="1">IF(B436="","",CONCATENATE("Okres ",OFFSET(List1!G$11,tisk!A435,0),"
","Právní forma","
",OFFSET(List1!H$11,tisk!A435,0),"
","IČO ",OFFSET(List1!I$11,tisk!A435,0),"
 ","B.Ú. ",OFFSET(List1!J$11,tisk!A435,0)))</f>
        <v>Okres Šumperk
Právní forma
Obec, městská část hlavního města Prahy
IČO 00303348
 B.Ú. 94-4617841/0710</v>
      </c>
      <c r="D437" s="5" t="str">
        <f ca="1">IF(B436="","",OFFSET(List1!M$11,tisk!A435,0))</f>
        <v>Obnova povrchu místní komunikace v  obci Sobotín, místní části Rudoltice v délce 1 km včetně instalace svodnic. (1.etapa)</v>
      </c>
      <c r="E437" s="185"/>
      <c r="F437" s="47"/>
      <c r="G437" s="183"/>
      <c r="H437" s="186"/>
      <c r="I437" s="184"/>
      <c r="J437" s="184"/>
      <c r="K437" s="184"/>
      <c r="L437" s="184"/>
      <c r="M437" s="183"/>
      <c r="N437" s="183"/>
      <c r="O437" s="183"/>
      <c r="P437" s="183"/>
      <c r="Q437" s="183"/>
      <c r="R437" s="183"/>
    </row>
    <row r="438" spans="1:18" s="2" customFormat="1" ht="28.8" x14ac:dyDescent="0.3">
      <c r="A438" s="51">
        <f>ROW()/3-1</f>
        <v>145</v>
      </c>
      <c r="B438" s="184"/>
      <c r="C438" s="3"/>
      <c r="D438" s="5" t="str">
        <f ca="1">IF(B436="","",CONCATENATE("Dotace bude použita na:",OFFSET(List1!N$11,tisk!A435,0)))</f>
        <v>Dotace bude použita na:Obnova povrchu místní komunikace v místní části Rudoltice.</v>
      </c>
      <c r="E438" s="185"/>
      <c r="F438" s="48" t="str">
        <f ca="1">IF(B436="","",OFFSET(List1!Q$11,tisk!A435,0))</f>
        <v>9/2020</v>
      </c>
      <c r="G438" s="183"/>
      <c r="H438" s="186"/>
      <c r="I438" s="184"/>
      <c r="J438" s="184"/>
      <c r="K438" s="184"/>
      <c r="L438" s="184"/>
      <c r="M438" s="183"/>
      <c r="N438" s="183"/>
      <c r="O438" s="183"/>
      <c r="P438" s="183"/>
      <c r="Q438" s="183"/>
      <c r="R438" s="183"/>
    </row>
    <row r="439" spans="1:18" s="2" customFormat="1" ht="57.6" x14ac:dyDescent="0.3">
      <c r="A439" s="51"/>
      <c r="B439" s="184">
        <v>146</v>
      </c>
      <c r="C439" s="3" t="str">
        <f ca="1">IF(B439="","",CONCATENATE(OFFSET(List1!C$11,tisk!A438,0),"
",OFFSET(List1!D$11,tisk!A438,0),"
",OFFSET(List1!E$11,tisk!A438,0),"
",OFFSET(List1!F$11,tisk!A438,0)))</f>
        <v>Město Žulová
Hlavní 36
Žulová
79065</v>
      </c>
      <c r="D439" s="74" t="str">
        <f ca="1">IF(B439="","",OFFSET(List1!L$11,tisk!A438,0))</f>
        <v>Oprava místní komunikace č. 1B - "Nádraží - Nytra, 2. etapa".</v>
      </c>
      <c r="E439" s="185">
        <f ca="1">IF(B439="","",OFFSET(List1!O$11,tisk!A438,0))</f>
        <v>1100000</v>
      </c>
      <c r="F439" s="48" t="str">
        <f ca="1">IF(B439="","",OFFSET(List1!P$11,tisk!A438,0))</f>
        <v>7/2020</v>
      </c>
      <c r="G439" s="183">
        <f ca="1">IF(B439="","",OFFSET(List1!R$11,tisk!A438,0))</f>
        <v>500000</v>
      </c>
      <c r="H439" s="186" t="str">
        <f ca="1">IF(B439="","",OFFSET(List1!S$11,tisk!A438,0))</f>
        <v>31.12.2020</v>
      </c>
      <c r="I439" s="184">
        <f ca="1">IF(B439="","",OFFSET(List1!T$11,tisk!A438,0))</f>
        <v>100</v>
      </c>
      <c r="J439" s="184">
        <f ca="1">IF(B439="","",OFFSET(List1!U$11,tisk!A438,0))</f>
        <v>160</v>
      </c>
      <c r="K439" s="184">
        <f ca="1">IF(B439="","",OFFSET(List1!V$11,tisk!A438,0))</f>
        <v>100</v>
      </c>
      <c r="L439" s="184">
        <f ca="1">IF(B439="","",OFFSET(List1!W$11,tisk!A438,0))</f>
        <v>360</v>
      </c>
      <c r="M439" s="183">
        <f ca="1">IF($B439="","",OFFSET(List1!X$11,tisk!$A438,0))</f>
        <v>0</v>
      </c>
      <c r="N439" s="183">
        <f ca="1">IF($B439="","",OFFSET(List1!Y$11,tisk!$A438,0))</f>
        <v>500000</v>
      </c>
      <c r="O439" s="183">
        <f ca="1">IF($B439="","",OFFSET(List1!Z$11,tisk!$A438,0))</f>
        <v>0</v>
      </c>
      <c r="P439" s="183">
        <f ca="1">IF($B439="","",OFFSET(List1!AA$11,tisk!$A438,0))</f>
        <v>500000</v>
      </c>
      <c r="Q439" s="183" t="str">
        <f ca="1">IF($B439="","",OFFSET(List1!AB$11,tisk!$A438,0))</f>
        <v>INV</v>
      </c>
      <c r="R439" s="183" t="str">
        <f ca="1">IF($B439="","",OFFSET(List1!AC$11,tisk!$A438,0))</f>
        <v>NE</v>
      </c>
    </row>
    <row r="440" spans="1:18" s="2" customFormat="1" ht="86.4" x14ac:dyDescent="0.3">
      <c r="A440" s="51"/>
      <c r="B440" s="184"/>
      <c r="C440" s="3" t="str">
        <f ca="1">IF(B439="","",CONCATENATE("Okres ",OFFSET(List1!G$11,tisk!A438,0),"
","Právní forma","
",OFFSET(List1!H$11,tisk!A438,0),"
","IČO ",OFFSET(List1!I$11,tisk!A438,0),"
 ","B.Ú. ",OFFSET(List1!J$11,tisk!A438,0)))</f>
        <v>Okres Jeseník
Právní forma
Obec, městská část hlavního města Prahy
IČO 00303682
 B.Ú. 2929841/0100</v>
      </c>
      <c r="D440" s="5" t="str">
        <f ca="1">IF(B439="","",OFFSET(List1!M$11,tisk!A438,0))</f>
        <v>Oprava místní komunikace č. 1B - "Nádraží - Nytra - 2. etapa" - položení nového asfaltového povrchu.</v>
      </c>
      <c r="E440" s="185"/>
      <c r="F440" s="47"/>
      <c r="G440" s="183"/>
      <c r="H440" s="186"/>
      <c r="I440" s="184"/>
      <c r="J440" s="184"/>
      <c r="K440" s="184"/>
      <c r="L440" s="184"/>
      <c r="M440" s="183"/>
      <c r="N440" s="183"/>
      <c r="O440" s="183"/>
      <c r="P440" s="183"/>
      <c r="Q440" s="183"/>
      <c r="R440" s="183"/>
    </row>
    <row r="441" spans="1:18" s="2" customFormat="1" ht="72" x14ac:dyDescent="0.3">
      <c r="A441" s="51">
        <f>ROW()/3-1</f>
        <v>146</v>
      </c>
      <c r="B441" s="184"/>
      <c r="C441" s="3"/>
      <c r="D441" s="5" t="str">
        <f ca="1">IF(B439="","",CONCATENATE("Dotace bude použita na:",OFFSET(List1!N$11,tisk!A438,0)))</f>
        <v>Dotace bude použita na:Z poskytnuté dotace budou hrazeny stavební práce na opravě MK - srovnání stávající nevyhovující MK, stržení a srovnání krajnic, položení nového asfaltového povrchu.</v>
      </c>
      <c r="E441" s="185"/>
      <c r="F441" s="48" t="str">
        <f ca="1">IF(B439="","",OFFSET(List1!Q$11,tisk!A438,0))</f>
        <v>11/2020</v>
      </c>
      <c r="G441" s="183"/>
      <c r="H441" s="186"/>
      <c r="I441" s="184"/>
      <c r="J441" s="184"/>
      <c r="K441" s="184"/>
      <c r="L441" s="184"/>
      <c r="M441" s="183"/>
      <c r="N441" s="183"/>
      <c r="O441" s="183"/>
      <c r="P441" s="183"/>
      <c r="Q441" s="183"/>
      <c r="R441" s="183"/>
    </row>
    <row r="442" spans="1:18" s="2" customFormat="1" ht="57.6" x14ac:dyDescent="0.3">
      <c r="A442" s="51"/>
      <c r="B442" s="184">
        <v>147</v>
      </c>
      <c r="C442" s="3" t="str">
        <f ca="1">IF(B442="","",CONCATENATE(OFFSET(List1!C$11,tisk!A441,0),"
",OFFSET(List1!D$11,tisk!A441,0),"
",OFFSET(List1!E$11,tisk!A441,0),"
",OFFSET(List1!F$11,tisk!A441,0)))</f>
        <v>Město Vidnava
Mírové náměstí 80
Vidnava
79055</v>
      </c>
      <c r="D442" s="74" t="str">
        <f ca="1">IF(B442="","",OFFSET(List1!L$11,tisk!A441,0))</f>
        <v>Výstavba komunikace ulice U Lesa, Vidnava</v>
      </c>
      <c r="E442" s="185">
        <f ca="1">IF(B442="","",OFFSET(List1!O$11,tisk!A441,0))</f>
        <v>1181395.6000000001</v>
      </c>
      <c r="F442" s="48" t="str">
        <f ca="1">IF(B442="","",OFFSET(List1!P$11,tisk!A441,0))</f>
        <v>6/2020</v>
      </c>
      <c r="G442" s="183">
        <f ca="1">IF(B442="","",OFFSET(List1!R$11,tisk!A441,0))</f>
        <v>500000</v>
      </c>
      <c r="H442" s="186" t="str">
        <f ca="1">IF(B442="","",OFFSET(List1!S$11,tisk!A441,0))</f>
        <v>31.12.2020</v>
      </c>
      <c r="I442" s="184">
        <f ca="1">IF(B442="","",OFFSET(List1!T$11,tisk!A441,0))</f>
        <v>100</v>
      </c>
      <c r="J442" s="184">
        <f ca="1">IF(B442="","",OFFSET(List1!U$11,tisk!A441,0))</f>
        <v>160</v>
      </c>
      <c r="K442" s="184">
        <f ca="1">IF(B442="","",OFFSET(List1!V$11,tisk!A441,0))</f>
        <v>100</v>
      </c>
      <c r="L442" s="184">
        <f ca="1">IF(B442="","",OFFSET(List1!W$11,tisk!A441,0))</f>
        <v>360</v>
      </c>
      <c r="M442" s="183">
        <f ca="1">IF($B442="","",OFFSET(List1!X$11,tisk!$A441,0))</f>
        <v>0</v>
      </c>
      <c r="N442" s="183">
        <f ca="1">IF($B442="","",OFFSET(List1!Y$11,tisk!$A441,0))</f>
        <v>500000</v>
      </c>
      <c r="O442" s="183">
        <f ca="1">IF($B442="","",OFFSET(List1!Z$11,tisk!$A441,0))</f>
        <v>0</v>
      </c>
      <c r="P442" s="183">
        <f ca="1">IF($B442="","",OFFSET(List1!AA$11,tisk!$A441,0))</f>
        <v>500000</v>
      </c>
      <c r="Q442" s="183" t="str">
        <f ca="1">IF($B442="","",OFFSET(List1!AB$11,tisk!$A441,0))</f>
        <v>INV</v>
      </c>
      <c r="R442" s="183" t="str">
        <f ca="1">IF($B442="","",OFFSET(List1!AC$11,tisk!$A441,0))</f>
        <v>NE</v>
      </c>
    </row>
    <row r="443" spans="1:18" s="2" customFormat="1" ht="100.8" x14ac:dyDescent="0.3">
      <c r="A443" s="51"/>
      <c r="B443" s="184"/>
      <c r="C443" s="3" t="str">
        <f ca="1">IF(B442="","",CONCATENATE("Okres ",OFFSET(List1!G$11,tisk!A441,0),"
","Právní forma","
",OFFSET(List1!H$11,tisk!A441,0),"
","IČO ",OFFSET(List1!I$11,tisk!A441,0),"
 ","B.Ú. ",OFFSET(List1!J$11,tisk!A441,0)))</f>
        <v>Okres Jeseník
Právní forma
Obec, městská část hlavního města Prahy
IČO 00303585
 B.Ú. 107-1942380267/0100</v>
      </c>
      <c r="D443" s="5" t="str">
        <f ca="1">IF(B442="","",OFFSET(List1!M$11,tisk!A441,0))</f>
        <v>Výstavba nové místní komunikace na zelené louce - ulice U Lesa ve Vidnavě - u stavebních parcel, kde nyní probíhá výstavba rodinných domů a je třeba již letos zajistit nezbytnou infrastrukturu - příjezd. komunikaci k dalším stav. parcelám.</v>
      </c>
      <c r="E443" s="185"/>
      <c r="F443" s="47"/>
      <c r="G443" s="183"/>
      <c r="H443" s="186"/>
      <c r="I443" s="184"/>
      <c r="J443" s="184"/>
      <c r="K443" s="184"/>
      <c r="L443" s="184"/>
      <c r="M443" s="183"/>
      <c r="N443" s="183"/>
      <c r="O443" s="183"/>
      <c r="P443" s="183"/>
      <c r="Q443" s="183"/>
      <c r="R443" s="183"/>
    </row>
    <row r="444" spans="1:18" s="2" customFormat="1" ht="57.6" x14ac:dyDescent="0.3">
      <c r="A444" s="51">
        <f>ROW()/3-1</f>
        <v>147</v>
      </c>
      <c r="B444" s="184"/>
      <c r="C444" s="3"/>
      <c r="D444" s="5" t="str">
        <f ca="1">IF(B442="","",CONCATENATE("Dotace bude použita na:",OFFSET(List1!N$11,tisk!A441,0)))</f>
        <v>Dotace bude použita na:Zemní práce, výstavba vozovky, doplňující práce na komunikaci (obrubníky) a staveništní přesun hmot.</v>
      </c>
      <c r="E444" s="185"/>
      <c r="F444" s="48" t="str">
        <f ca="1">IF(B442="","",OFFSET(List1!Q$11,tisk!A441,0))</f>
        <v>10/2020</v>
      </c>
      <c r="G444" s="183"/>
      <c r="H444" s="186"/>
      <c r="I444" s="184"/>
      <c r="J444" s="184"/>
      <c r="K444" s="184"/>
      <c r="L444" s="184"/>
      <c r="M444" s="183"/>
      <c r="N444" s="183"/>
      <c r="O444" s="183"/>
      <c r="P444" s="183"/>
      <c r="Q444" s="183"/>
      <c r="R444" s="183"/>
    </row>
    <row r="445" spans="1:18" s="2" customFormat="1" ht="57.6" x14ac:dyDescent="0.3">
      <c r="A445" s="51"/>
      <c r="B445" s="184">
        <v>148</v>
      </c>
      <c r="C445" s="3" t="str">
        <f ca="1">IF(B445="","",CONCATENATE(OFFSET(List1!C$11,tisk!A444,0),"
",OFFSET(List1!D$11,tisk!A444,0),"
",OFFSET(List1!E$11,tisk!A444,0),"
",OFFSET(List1!F$11,tisk!A444,0)))</f>
        <v>Obec Bohdíkov
Bohdíkov 163
Bohdíkov
78964</v>
      </c>
      <c r="D445" s="74" t="str">
        <f ca="1">IF(B445="","",OFFSET(List1!L$11,tisk!A444,0))</f>
        <v>Stavební úpravy objektu č.p. 101, Požární zbrojnice Raškov</v>
      </c>
      <c r="E445" s="185">
        <f ca="1">IF(B445="","",OFFSET(List1!O$11,tisk!A444,0))</f>
        <v>6921848</v>
      </c>
      <c r="F445" s="48" t="str">
        <f ca="1">IF(B445="","",OFFSET(List1!P$11,tisk!A444,0))</f>
        <v>1/2020</v>
      </c>
      <c r="G445" s="183">
        <f ca="1">IF(B445="","",OFFSET(List1!R$11,tisk!A444,0))</f>
        <v>500000</v>
      </c>
      <c r="H445" s="186" t="str">
        <f ca="1">IF(B445="","",OFFSET(List1!S$11,tisk!A444,0))</f>
        <v>31.12.2020</v>
      </c>
      <c r="I445" s="184">
        <f ca="1">IF(B445="","",OFFSET(List1!T$11,tisk!A444,0))</f>
        <v>120</v>
      </c>
      <c r="J445" s="184">
        <f ca="1">IF(B445="","",OFFSET(List1!U$11,tisk!A444,0))</f>
        <v>140</v>
      </c>
      <c r="K445" s="184">
        <f ca="1">IF(B445="","",OFFSET(List1!V$11,tisk!A444,0))</f>
        <v>100</v>
      </c>
      <c r="L445" s="184">
        <f ca="1">IF(B445="","",OFFSET(List1!W$11,tisk!A444,0))</f>
        <v>360</v>
      </c>
      <c r="M445" s="183">
        <f ca="1">IF($B445="","",OFFSET(List1!X$11,tisk!$A444,0))</f>
        <v>0</v>
      </c>
      <c r="N445" s="183">
        <f ca="1">IF($B445="","",OFFSET(List1!Y$11,tisk!$A444,0))</f>
        <v>500000</v>
      </c>
      <c r="O445" s="183">
        <f ca="1">IF($B445="","",OFFSET(List1!Z$11,tisk!$A444,0))</f>
        <v>0</v>
      </c>
      <c r="P445" s="183">
        <f ca="1">IF($B445="","",OFFSET(List1!AA$11,tisk!$A444,0))</f>
        <v>500000</v>
      </c>
      <c r="Q445" s="183" t="str">
        <f ca="1">IF($B445="","",OFFSET(List1!AB$11,tisk!$A444,0))</f>
        <v>INV</v>
      </c>
      <c r="R445" s="183" t="str">
        <f ca="1">IF($B445="","",OFFSET(List1!AC$11,tisk!$A444,0))</f>
        <v>NE</v>
      </c>
    </row>
    <row r="446" spans="1:18" s="2" customFormat="1" ht="86.4" x14ac:dyDescent="0.3">
      <c r="A446" s="51"/>
      <c r="B446" s="184"/>
      <c r="C446" s="3" t="str">
        <f ca="1">IF(B445="","",CONCATENATE("Okres ",OFFSET(List1!G$11,tisk!A444,0),"
","Právní forma","
",OFFSET(List1!H$11,tisk!A444,0),"
","IČO ",OFFSET(List1!I$11,tisk!A444,0),"
 ","B.Ú. ",OFFSET(List1!J$11,tisk!A444,0)))</f>
        <v>Okres Šumperk
Právní forma
Obec, městská část hlavního města Prahy
IČO 00302376
 B.Ú. 94-616841/0710</v>
      </c>
      <c r="D446" s="5" t="str">
        <f ca="1">IF(B445="","",OFFSET(List1!M$11,tisk!A444,0))</f>
        <v>Jedná se o rekonstrukci objektu č.p. 101 v Raškově, podstatná část nově rekonstruovaného objektu bude sloužit jako požární zbrojnice. Na rekonstrukci je také poskytnuta dotace z MV ČR.</v>
      </c>
      <c r="E446" s="185"/>
      <c r="F446" s="47"/>
      <c r="G446" s="183"/>
      <c r="H446" s="186"/>
      <c r="I446" s="184"/>
      <c r="J446" s="184"/>
      <c r="K446" s="184"/>
      <c r="L446" s="184"/>
      <c r="M446" s="183"/>
      <c r="N446" s="183"/>
      <c r="O446" s="183"/>
      <c r="P446" s="183"/>
      <c r="Q446" s="183"/>
      <c r="R446" s="183"/>
    </row>
    <row r="447" spans="1:18" s="2" customFormat="1" ht="57.6" x14ac:dyDescent="0.3">
      <c r="A447" s="51">
        <f>ROW()/3-1</f>
        <v>148</v>
      </c>
      <c r="B447" s="184"/>
      <c r="C447" s="3"/>
      <c r="D447" s="5" t="str">
        <f ca="1">IF(B445="","",CONCATENATE("Dotace bude použita na:",OFFSET(List1!N$11,tisk!A444,0)))</f>
        <v>Dotace bude použita na:Účelem poskytnutí dotace je částečná úhrada uznatelných nákladů vzniklých v rámci rekonstrukce stávajícího objektu na Požární zbrojnici.</v>
      </c>
      <c r="E447" s="185"/>
      <c r="F447" s="48" t="str">
        <f ca="1">IF(B445="","",OFFSET(List1!Q$11,tisk!A444,0))</f>
        <v>12/2020</v>
      </c>
      <c r="G447" s="183"/>
      <c r="H447" s="186"/>
      <c r="I447" s="184"/>
      <c r="J447" s="184"/>
      <c r="K447" s="184"/>
      <c r="L447" s="184"/>
      <c r="M447" s="183"/>
      <c r="N447" s="183"/>
      <c r="O447" s="183"/>
      <c r="P447" s="183"/>
      <c r="Q447" s="183"/>
      <c r="R447" s="183"/>
    </row>
    <row r="448" spans="1:18" s="2" customFormat="1" ht="57.6" x14ac:dyDescent="0.3">
      <c r="A448" s="51"/>
      <c r="B448" s="184">
        <v>149</v>
      </c>
      <c r="C448" s="3" t="str">
        <f ca="1">IF(B448="","",CONCATENATE(OFFSET(List1!C$11,tisk!A447,0),"
",OFFSET(List1!D$11,tisk!A447,0),"
",OFFSET(List1!E$11,tisk!A447,0),"
",OFFSET(List1!F$11,tisk!A447,0)))</f>
        <v>Městys Nezamyslice
Tjabinova 111
Nezamyslice
79826</v>
      </c>
      <c r="D448" s="74" t="str">
        <f ca="1">IF(B448="","",OFFSET(List1!L$11,tisk!A447,0))</f>
        <v>Obnova veřejného osvětlení Nezamyslice 2020</v>
      </c>
      <c r="E448" s="185">
        <f ca="1">IF(B448="","",OFFSET(List1!O$11,tisk!A447,0))</f>
        <v>1100000</v>
      </c>
      <c r="F448" s="48" t="str">
        <f ca="1">IF(B448="","",OFFSET(List1!P$11,tisk!A447,0))</f>
        <v>1/2020</v>
      </c>
      <c r="G448" s="183">
        <f ca="1">IF(B448="","",OFFSET(List1!R$11,tisk!A447,0))</f>
        <v>500000</v>
      </c>
      <c r="H448" s="186" t="str">
        <f ca="1">IF(B448="","",OFFSET(List1!S$11,tisk!A447,0))</f>
        <v>31.12.2020</v>
      </c>
      <c r="I448" s="184">
        <f ca="1">IF(B448="","",OFFSET(List1!T$11,tisk!A447,0))</f>
        <v>70</v>
      </c>
      <c r="J448" s="184">
        <f ca="1">IF(B448="","",OFFSET(List1!U$11,tisk!A447,0))</f>
        <v>190</v>
      </c>
      <c r="K448" s="184">
        <f ca="1">IF(B448="","",OFFSET(List1!V$11,tisk!A447,0))</f>
        <v>100</v>
      </c>
      <c r="L448" s="184">
        <f ca="1">IF(B448="","",OFFSET(List1!W$11,tisk!A447,0))</f>
        <v>360</v>
      </c>
      <c r="M448" s="183">
        <f ca="1">IF($B448="","",OFFSET(List1!X$11,tisk!$A447,0))</f>
        <v>0</v>
      </c>
      <c r="N448" s="183">
        <f ca="1">IF($B448="","",OFFSET(List1!Y$11,tisk!$A447,0))</f>
        <v>500000</v>
      </c>
      <c r="O448" s="183">
        <f ca="1">IF($B448="","",OFFSET(List1!Z$11,tisk!$A447,0))</f>
        <v>0</v>
      </c>
      <c r="P448" s="183">
        <f ca="1">IF($B448="","",OFFSET(List1!AA$11,tisk!$A447,0))</f>
        <v>500000</v>
      </c>
      <c r="Q448" s="183" t="str">
        <f ca="1">IF($B448="","",OFFSET(List1!AB$11,tisk!$A447,0))</f>
        <v>NEINV</v>
      </c>
      <c r="R448" s="183" t="str">
        <f ca="1">IF($B448="","",OFFSET(List1!AC$11,tisk!$A447,0))</f>
        <v>NE</v>
      </c>
    </row>
    <row r="449" spans="1:18" s="2" customFormat="1" ht="86.4" x14ac:dyDescent="0.3">
      <c r="A449" s="51"/>
      <c r="B449" s="184"/>
      <c r="C449" s="3" t="str">
        <f ca="1">IF(B448="","",CONCATENATE("Okres ",OFFSET(List1!G$11,tisk!A447,0),"
","Právní forma","
",OFFSET(List1!H$11,tisk!A447,0),"
","IČO ",OFFSET(List1!I$11,tisk!A447,0),"
 ","B.Ú. ",OFFSET(List1!J$11,tisk!A447,0)))</f>
        <v>Okres Prostějov
Právní forma
Obec, městská část hlavního města Prahy
IČO 00288501
 B.Ú. 2829701/0100</v>
      </c>
      <c r="D449" s="5" t="str">
        <f ca="1">IF(B448="","",OFFSET(List1!M$11,tisk!A447,0))</f>
        <v>Projekt řeší obnovu veřejného osvětlení v Nezamyslicích. Většina veřejného osvětlení byla vybudována v 70. a 80.-tých letech minulého století, vedení v zemi je v hliníku. "Zubem času" je nutné některé sloupy vyměnit, stejně tak i rozvody v zemi.</v>
      </c>
      <c r="E449" s="185"/>
      <c r="F449" s="47"/>
      <c r="G449" s="183"/>
      <c r="H449" s="186"/>
      <c r="I449" s="184"/>
      <c r="J449" s="184"/>
      <c r="K449" s="184"/>
      <c r="L449" s="184"/>
      <c r="M449" s="183"/>
      <c r="N449" s="183"/>
      <c r="O449" s="183"/>
      <c r="P449" s="183"/>
      <c r="Q449" s="183"/>
      <c r="R449" s="183"/>
    </row>
    <row r="450" spans="1:18" s="2" customFormat="1" ht="57.6" x14ac:dyDescent="0.3">
      <c r="A450" s="51">
        <f>ROW()/3-1</f>
        <v>149</v>
      </c>
      <c r="B450" s="184"/>
      <c r="C450" s="3"/>
      <c r="D450" s="5" t="str">
        <f ca="1">IF(B448="","",CONCATENATE("Dotace bude použita na:",OFFSET(List1!N$11,tisk!A447,0)))</f>
        <v>Dotace bude použita na:Obnova části sloupů veřejného osvětlení v Nezamyslicích, obnova zemního vedení elektrické energie k VO.</v>
      </c>
      <c r="E450" s="185"/>
      <c r="F450" s="48" t="str">
        <f ca="1">IF(B448="","",OFFSET(List1!Q$11,tisk!A447,0))</f>
        <v>12/2020</v>
      </c>
      <c r="G450" s="183"/>
      <c r="H450" s="186"/>
      <c r="I450" s="184"/>
      <c r="J450" s="184"/>
      <c r="K450" s="184"/>
      <c r="L450" s="184"/>
      <c r="M450" s="183"/>
      <c r="N450" s="183"/>
      <c r="O450" s="183"/>
      <c r="P450" s="183"/>
      <c r="Q450" s="183"/>
      <c r="R450" s="183"/>
    </row>
    <row r="451" spans="1:18" s="2" customFormat="1" ht="57.6" x14ac:dyDescent="0.3">
      <c r="A451" s="51"/>
      <c r="B451" s="184">
        <v>150</v>
      </c>
      <c r="C451" s="3" t="str">
        <f ca="1">IF(B451="","",CONCATENATE(OFFSET(List1!C$11,tisk!A450,0),"
",OFFSET(List1!D$11,tisk!A450,0),"
",OFFSET(List1!E$11,tisk!A450,0),"
",OFFSET(List1!F$11,tisk!A450,0)))</f>
        <v>Obec Svésedlice
Svésedlice 58
Svésedlice
78354</v>
      </c>
      <c r="D451" s="74" t="str">
        <f ca="1">IF(B451="","",OFFSET(List1!L$11,tisk!A450,0))</f>
        <v>Vybudování parkovacích míst v obci Svésedlice</v>
      </c>
      <c r="E451" s="185">
        <f ca="1">IF(B451="","",OFFSET(List1!O$11,tisk!A450,0))</f>
        <v>400000</v>
      </c>
      <c r="F451" s="48" t="str">
        <f ca="1">IF(B451="","",OFFSET(List1!P$11,tisk!A450,0))</f>
        <v>1/2020</v>
      </c>
      <c r="G451" s="183">
        <f ca="1">IF(B451="","",OFFSET(List1!R$11,tisk!A450,0))</f>
        <v>200000</v>
      </c>
      <c r="H451" s="186" t="str">
        <f ca="1">IF(B451="","",OFFSET(List1!S$11,tisk!A450,0))</f>
        <v>31.12.2020</v>
      </c>
      <c r="I451" s="184">
        <f ca="1">IF(B451="","",OFFSET(List1!T$11,tisk!A450,0))</f>
        <v>130</v>
      </c>
      <c r="J451" s="184">
        <f ca="1">IF(B451="","",OFFSET(List1!U$11,tisk!A450,0))</f>
        <v>120</v>
      </c>
      <c r="K451" s="184">
        <f ca="1">IF(B451="","",OFFSET(List1!V$11,tisk!A450,0))</f>
        <v>100</v>
      </c>
      <c r="L451" s="184">
        <f ca="1">IF(B451="","",OFFSET(List1!W$11,tisk!A450,0))</f>
        <v>350</v>
      </c>
      <c r="M451" s="183">
        <f ca="1">IF($B451="","",OFFSET(List1!X$11,tisk!$A450,0))</f>
        <v>0</v>
      </c>
      <c r="N451" s="183">
        <f ca="1">IF($B451="","",OFFSET(List1!Y$11,tisk!$A450,0))</f>
        <v>200000</v>
      </c>
      <c r="O451" s="183">
        <f ca="1">IF($B451="","",OFFSET(List1!Z$11,tisk!$A450,0))</f>
        <v>0</v>
      </c>
      <c r="P451" s="183">
        <f ca="1">IF($B451="","",OFFSET(List1!AA$11,tisk!$A450,0))</f>
        <v>200000</v>
      </c>
      <c r="Q451" s="183" t="str">
        <f ca="1">IF($B451="","",OFFSET(List1!AB$11,tisk!$A450,0))</f>
        <v>INV</v>
      </c>
      <c r="R451" s="183" t="str">
        <f ca="1">IF($B451="","",OFFSET(List1!AC$11,tisk!$A450,0))</f>
        <v>NE</v>
      </c>
    </row>
    <row r="452" spans="1:18" s="2" customFormat="1" ht="86.4" x14ac:dyDescent="0.3">
      <c r="A452" s="51"/>
      <c r="B452" s="184"/>
      <c r="C452" s="3" t="str">
        <f ca="1">IF(B451="","",CONCATENATE("Okres ",OFFSET(List1!G$11,tisk!A450,0),"
","Právní forma","
",OFFSET(List1!H$11,tisk!A450,0),"
","IČO ",OFFSET(List1!I$11,tisk!A450,0),"
 ","B.Ú. ",OFFSET(List1!J$11,tisk!A450,0)))</f>
        <v>Okres Olomouc
Právní forma
Obec, městská část hlavního města Prahy
IČO 00576271
 B.Ú. 153151344/0300</v>
      </c>
      <c r="D452" s="5" t="str">
        <f ca="1">IF(B451="","",OFFSET(List1!M$11,tisk!A450,0))</f>
        <v>Vybudování parkovacích míst v obci Svésedlice. Jedná se o další etapu výstavby parkovacích míst v naší obci.</v>
      </c>
      <c r="E452" s="185"/>
      <c r="F452" s="47"/>
      <c r="G452" s="183"/>
      <c r="H452" s="186"/>
      <c r="I452" s="184"/>
      <c r="J452" s="184"/>
      <c r="K452" s="184"/>
      <c r="L452" s="184"/>
      <c r="M452" s="183"/>
      <c r="N452" s="183"/>
      <c r="O452" s="183"/>
      <c r="P452" s="183"/>
      <c r="Q452" s="183"/>
      <c r="R452" s="183"/>
    </row>
    <row r="453" spans="1:18" s="2" customFormat="1" ht="57.6" x14ac:dyDescent="0.3">
      <c r="A453" s="51">
        <f>ROW()/3-1</f>
        <v>150</v>
      </c>
      <c r="B453" s="184"/>
      <c r="C453" s="3"/>
      <c r="D453" s="5" t="str">
        <f ca="1">IF(B451="","",CONCATENATE("Dotace bude použita na:",OFFSET(List1!N$11,tisk!A450,0)))</f>
        <v>Dotace bude použita na:Účelem poskytnutí dotace je částečná úhrada uznatelných výdajů na výstavbu parkovacích míst v obci Svésedlice.</v>
      </c>
      <c r="E453" s="185"/>
      <c r="F453" s="48" t="str">
        <f ca="1">IF(B451="","",OFFSET(List1!Q$11,tisk!A450,0))</f>
        <v>12/2020</v>
      </c>
      <c r="G453" s="183"/>
      <c r="H453" s="186"/>
      <c r="I453" s="184"/>
      <c r="J453" s="184"/>
      <c r="K453" s="184"/>
      <c r="L453" s="184"/>
      <c r="M453" s="183"/>
      <c r="N453" s="183"/>
      <c r="O453" s="183"/>
      <c r="P453" s="183"/>
      <c r="Q453" s="183"/>
      <c r="R453" s="183"/>
    </row>
    <row r="454" spans="1:18" s="2" customFormat="1" ht="57.6" x14ac:dyDescent="0.3">
      <c r="A454" s="51"/>
      <c r="B454" s="184">
        <v>151</v>
      </c>
      <c r="C454" s="3" t="str">
        <f ca="1">IF(B454="","",CONCATENATE(OFFSET(List1!C$11,tisk!A453,0),"
",OFFSET(List1!D$11,tisk!A453,0),"
",OFFSET(List1!E$11,tisk!A453,0),"
",OFFSET(List1!F$11,tisk!A453,0)))</f>
        <v>Obec Buková
Buková 9
Buková
79848</v>
      </c>
      <c r="D454" s="74" t="str">
        <f ca="1">IF(B454="","",OFFSET(List1!L$11,tisk!A453,0))</f>
        <v>Oprava havarijního stavu místních komunikací v obci Buková</v>
      </c>
      <c r="E454" s="185">
        <f ca="1">IF(B454="","",OFFSET(List1!O$11,tisk!A453,0))</f>
        <v>760000</v>
      </c>
      <c r="F454" s="48" t="str">
        <f ca="1">IF(B454="","",OFFSET(List1!P$11,tisk!A453,0))</f>
        <v>1/2020</v>
      </c>
      <c r="G454" s="183">
        <f ca="1">IF(B454="","",OFFSET(List1!R$11,tisk!A453,0))</f>
        <v>380000</v>
      </c>
      <c r="H454" s="186" t="str">
        <f ca="1">IF(B454="","",OFFSET(List1!S$11,tisk!A453,0))</f>
        <v>31.12.2020</v>
      </c>
      <c r="I454" s="184">
        <f ca="1">IF(B454="","",OFFSET(List1!T$11,tisk!A453,0))</f>
        <v>130</v>
      </c>
      <c r="J454" s="184">
        <f ca="1">IF(B454="","",OFFSET(List1!U$11,tisk!A453,0))</f>
        <v>120</v>
      </c>
      <c r="K454" s="184">
        <f ca="1">IF(B454="","",OFFSET(List1!V$11,tisk!A453,0))</f>
        <v>100</v>
      </c>
      <c r="L454" s="184">
        <f ca="1">IF(B454="","",OFFSET(List1!W$11,tisk!A453,0))</f>
        <v>350</v>
      </c>
      <c r="M454" s="183">
        <f ca="1">IF($B454="","",OFFSET(List1!X$11,tisk!$A453,0))</f>
        <v>0</v>
      </c>
      <c r="N454" s="183">
        <f ca="1">IF($B454="","",OFFSET(List1!Y$11,tisk!$A453,0))</f>
        <v>380000</v>
      </c>
      <c r="O454" s="183">
        <f ca="1">IF($B454="","",OFFSET(List1!Z$11,tisk!$A453,0))</f>
        <v>0</v>
      </c>
      <c r="P454" s="183">
        <f ca="1">IF($B454="","",OFFSET(List1!AA$11,tisk!$A453,0))</f>
        <v>380000</v>
      </c>
      <c r="Q454" s="183" t="str">
        <f ca="1">IF($B454="","",OFFSET(List1!AB$11,tisk!$A453,0))</f>
        <v>NEINV</v>
      </c>
      <c r="R454" s="183" t="str">
        <f ca="1">IF($B454="","",OFFSET(List1!AC$11,tisk!$A453,0))</f>
        <v>NE</v>
      </c>
    </row>
    <row r="455" spans="1:18" s="2" customFormat="1" ht="86.4" x14ac:dyDescent="0.3">
      <c r="A455" s="51"/>
      <c r="B455" s="184"/>
      <c r="C455" s="3" t="str">
        <f ca="1">IF(B454="","",CONCATENATE("Okres ",OFFSET(List1!G$11,tisk!A453,0),"
","Právní forma","
",OFFSET(List1!H$11,tisk!A453,0),"
","IČO ",OFFSET(List1!I$11,tisk!A453,0),"
 ","B.Ú. ",OFFSET(List1!J$11,tisk!A453,0)))</f>
        <v>Okres Prostějov
Právní forma
Obec, městská část hlavního města Prahy
IČO 00288098
 B.Ú. 1891892309/0800</v>
      </c>
      <c r="D455" s="5" t="str">
        <f ca="1">IF(B454="","",OFFSET(List1!M$11,tisk!A453,0))</f>
        <v>Žádost řeší opravu místních komunikací na p.č. 424/46, p.č. 424/6 a p.č. 99/10, které jsou v havarijním stavu. Celková oprava by přispěla ke zkvalitnění občanského života a k zajištění bezpečnosti občanů.</v>
      </c>
      <c r="E455" s="185"/>
      <c r="F455" s="47"/>
      <c r="G455" s="183"/>
      <c r="H455" s="186"/>
      <c r="I455" s="184"/>
      <c r="J455" s="184"/>
      <c r="K455" s="184"/>
      <c r="L455" s="184"/>
      <c r="M455" s="183"/>
      <c r="N455" s="183"/>
      <c r="O455" s="183"/>
      <c r="P455" s="183"/>
      <c r="Q455" s="183"/>
      <c r="R455" s="183"/>
    </row>
    <row r="456" spans="1:18" s="2" customFormat="1" ht="57.6" x14ac:dyDescent="0.3">
      <c r="A456" s="51">
        <f>ROW()/3-1</f>
        <v>151</v>
      </c>
      <c r="B456" s="184"/>
      <c r="C456" s="3"/>
      <c r="D456" s="5" t="str">
        <f ca="1">IF(B454="","",CONCATENATE("Dotace bude použita na:",OFFSET(List1!N$11,tisk!A453,0)))</f>
        <v>Dotace bude použita na:Výdaje na opravu místních komunikací spočívají od zaříznutí propadlé části komunikace až po konečné úpravy terénu.</v>
      </c>
      <c r="E456" s="185"/>
      <c r="F456" s="48" t="str">
        <f ca="1">IF(B454="","",OFFSET(List1!Q$11,tisk!A453,0))</f>
        <v>12/2020</v>
      </c>
      <c r="G456" s="183"/>
      <c r="H456" s="186"/>
      <c r="I456" s="184"/>
      <c r="J456" s="184"/>
      <c r="K456" s="184"/>
      <c r="L456" s="184"/>
      <c r="M456" s="183"/>
      <c r="N456" s="183"/>
      <c r="O456" s="183"/>
      <c r="P456" s="183"/>
      <c r="Q456" s="183"/>
      <c r="R456" s="183"/>
    </row>
    <row r="457" spans="1:18" s="2" customFormat="1" ht="57.6" x14ac:dyDescent="0.3">
      <c r="A457" s="51"/>
      <c r="B457" s="184">
        <v>152</v>
      </c>
      <c r="C457" s="3" t="str">
        <f ca="1">IF(B457="","",CONCATENATE(OFFSET(List1!C$11,tisk!A456,0),"
",OFFSET(List1!D$11,tisk!A456,0),"
",OFFSET(List1!E$11,tisk!A456,0),"
",OFFSET(List1!F$11,tisk!A456,0)))</f>
        <v>Obec Niva
Niva 61
Niva
79861</v>
      </c>
      <c r="D457" s="74" t="str">
        <f ca="1">IF(B457="","",OFFSET(List1!L$11,tisk!A456,0))</f>
        <v>Oprava fasády a vybudování nového parkoviště u č.p. Niva 119</v>
      </c>
      <c r="E457" s="185">
        <f ca="1">IF(B457="","",OFFSET(List1!O$11,tisk!A456,0))</f>
        <v>1050000</v>
      </c>
      <c r="F457" s="48" t="str">
        <f ca="1">IF(B457="","",OFFSET(List1!P$11,tisk!A456,0))</f>
        <v>1/2020</v>
      </c>
      <c r="G457" s="183">
        <f ca="1">IF(B457="","",OFFSET(List1!R$11,tisk!A456,0))</f>
        <v>500000</v>
      </c>
      <c r="H457" s="186" t="str">
        <f ca="1">IF(B457="","",OFFSET(List1!S$11,tisk!A456,0))</f>
        <v>31.12.2020</v>
      </c>
      <c r="I457" s="184">
        <f ca="1">IF(B457="","",OFFSET(List1!T$11,tisk!A456,0))</f>
        <v>130</v>
      </c>
      <c r="J457" s="184">
        <f ca="1">IF(B457="","",OFFSET(List1!U$11,tisk!A456,0))</f>
        <v>120</v>
      </c>
      <c r="K457" s="184">
        <f ca="1">IF(B457="","",OFFSET(List1!V$11,tisk!A456,0))</f>
        <v>100</v>
      </c>
      <c r="L457" s="184">
        <f ca="1">IF(B457="","",OFFSET(List1!W$11,tisk!A456,0))</f>
        <v>350</v>
      </c>
      <c r="M457" s="183">
        <f ca="1">IF($B457="","",OFFSET(List1!X$11,tisk!$A456,0))</f>
        <v>0</v>
      </c>
      <c r="N457" s="183">
        <f ca="1">IF($B457="","",OFFSET(List1!Y$11,tisk!$A456,0))</f>
        <v>500000</v>
      </c>
      <c r="O457" s="183">
        <f ca="1">IF($B457="","",OFFSET(List1!Z$11,tisk!$A456,0))</f>
        <v>0</v>
      </c>
      <c r="P457" s="183">
        <f ca="1">IF($B457="","",OFFSET(List1!AA$11,tisk!$A456,0))</f>
        <v>500000</v>
      </c>
      <c r="Q457" s="183" t="str">
        <f ca="1">IF($B457="","",OFFSET(List1!AB$11,tisk!$A456,0))</f>
        <v>INV/NEINV</v>
      </c>
      <c r="R457" s="183" t="str">
        <f ca="1">IF($B457="","",OFFSET(List1!AC$11,tisk!$A456,0))</f>
        <v>NE</v>
      </c>
    </row>
    <row r="458" spans="1:18" s="2" customFormat="1" ht="86.4" x14ac:dyDescent="0.3">
      <c r="A458" s="51"/>
      <c r="B458" s="184"/>
      <c r="C458" s="3" t="str">
        <f ca="1">IF(B457="","",CONCATENATE("Okres ",OFFSET(List1!G$11,tisk!A456,0),"
","Právní forma","
",OFFSET(List1!H$11,tisk!A456,0),"
","IČO ",OFFSET(List1!I$11,tisk!A456,0),"
 ","B.Ú. ",OFFSET(List1!J$11,tisk!A456,0)))</f>
        <v>Okres Prostějov
Právní forma
Obec, městská část hlavního města Prahy
IČO 00288519
 B.Ú. 94-3813701/0710</v>
      </c>
      <c r="D458" s="5" t="str">
        <f ca="1">IF(B457="","",OFFSET(List1!M$11,tisk!A456,0))</f>
        <v>Oprava fasády a vybudování nového parkoviště u č.p. Niva 119.</v>
      </c>
      <c r="E458" s="185"/>
      <c r="F458" s="47"/>
      <c r="G458" s="183"/>
      <c r="H458" s="186"/>
      <c r="I458" s="184"/>
      <c r="J458" s="184"/>
      <c r="K458" s="184"/>
      <c r="L458" s="184"/>
      <c r="M458" s="183"/>
      <c r="N458" s="183"/>
      <c r="O458" s="183"/>
      <c r="P458" s="183"/>
      <c r="Q458" s="183"/>
      <c r="R458" s="183"/>
    </row>
    <row r="459" spans="1:18" s="2" customFormat="1" ht="72" x14ac:dyDescent="0.3">
      <c r="A459" s="51">
        <f>ROW()/3-1</f>
        <v>152</v>
      </c>
      <c r="B459" s="184"/>
      <c r="C459" s="3"/>
      <c r="D459" s="5" t="str">
        <f ca="1">IF(B457="","",CONCATENATE("Dotace bude použita na:",OFFSET(List1!N$11,tisk!A456,0)))</f>
        <v>Dotace bude použita na:Vybudování nového parkoviště u budovy Niva č.p. 119. Oprava fasády, nová fasáda, oprava skladu pro M.Š., oprava vstupů do budovy a jejich zastřešení na budově č.p. Niva 119.</v>
      </c>
      <c r="E459" s="185"/>
      <c r="F459" s="48" t="str">
        <f ca="1">IF(B457="","",OFFSET(List1!Q$11,tisk!A456,0))</f>
        <v>12/2020</v>
      </c>
      <c r="G459" s="183"/>
      <c r="H459" s="186"/>
      <c r="I459" s="184"/>
      <c r="J459" s="184"/>
      <c r="K459" s="184"/>
      <c r="L459" s="184"/>
      <c r="M459" s="183"/>
      <c r="N459" s="183"/>
      <c r="O459" s="183"/>
      <c r="P459" s="183"/>
      <c r="Q459" s="183"/>
      <c r="R459" s="183"/>
    </row>
    <row r="460" spans="1:18" s="2" customFormat="1" ht="57.6" x14ac:dyDescent="0.3">
      <c r="A460" s="51"/>
      <c r="B460" s="184">
        <v>153</v>
      </c>
      <c r="C460" s="3" t="str">
        <f ca="1">IF(B460="","",CONCATENATE(OFFSET(List1!C$11,tisk!A459,0),"
",OFFSET(List1!D$11,tisk!A459,0),"
",OFFSET(List1!E$11,tisk!A459,0),"
",OFFSET(List1!F$11,tisk!A459,0)))</f>
        <v>Obec Horní Loděnice
Horní Loděnice 114
Horní Loděnice
78305</v>
      </c>
      <c r="D460" s="74" t="str">
        <f ca="1">IF(B460="","",OFFSET(List1!L$11,tisk!A459,0))</f>
        <v>Obchod Horní Loděnice - Bezbariérový vstup</v>
      </c>
      <c r="E460" s="185">
        <f ca="1">IF(B460="","",OFFSET(List1!O$11,tisk!A459,0))</f>
        <v>303532</v>
      </c>
      <c r="F460" s="48" t="str">
        <f ca="1">IF(B460="","",OFFSET(List1!P$11,tisk!A459,0))</f>
        <v>3/2020</v>
      </c>
      <c r="G460" s="183">
        <f ca="1">IF(B460="","",OFFSET(List1!R$11,tisk!A459,0))</f>
        <v>151765</v>
      </c>
      <c r="H460" s="186" t="str">
        <f ca="1">IF(B460="","",OFFSET(List1!S$11,tisk!A459,0))</f>
        <v>31.12.2020</v>
      </c>
      <c r="I460" s="184">
        <f ca="1">IF(B460="","",OFFSET(List1!T$11,tisk!A459,0))</f>
        <v>130</v>
      </c>
      <c r="J460" s="184">
        <f ca="1">IF(B460="","",OFFSET(List1!U$11,tisk!A459,0))</f>
        <v>120</v>
      </c>
      <c r="K460" s="184">
        <f ca="1">IF(B460="","",OFFSET(List1!V$11,tisk!A459,0))</f>
        <v>100</v>
      </c>
      <c r="L460" s="184">
        <f ca="1">IF(B460="","",OFFSET(List1!W$11,tisk!A459,0))</f>
        <v>350</v>
      </c>
      <c r="M460" s="183">
        <f ca="1">IF($B460="","",OFFSET(List1!X$11,tisk!$A459,0))</f>
        <v>0</v>
      </c>
      <c r="N460" s="183">
        <f ca="1">IF($B460="","",OFFSET(List1!Y$11,tisk!$A459,0))</f>
        <v>151765</v>
      </c>
      <c r="O460" s="183">
        <f ca="1">IF($B460="","",OFFSET(List1!Z$11,tisk!$A459,0))</f>
        <v>0</v>
      </c>
      <c r="P460" s="183">
        <f ca="1">IF($B460="","",OFFSET(List1!AA$11,tisk!$A459,0))</f>
        <v>151765</v>
      </c>
      <c r="Q460" s="183" t="str">
        <f ca="1">IF($B460="","",OFFSET(List1!AB$11,tisk!$A459,0))</f>
        <v>INV/NEINV</v>
      </c>
      <c r="R460" s="183" t="str">
        <f ca="1">IF($B460="","",OFFSET(List1!AC$11,tisk!$A459,0))</f>
        <v>NE</v>
      </c>
    </row>
    <row r="461" spans="1:18" s="2" customFormat="1" ht="86.4" x14ac:dyDescent="0.3">
      <c r="A461" s="51"/>
      <c r="B461" s="184"/>
      <c r="C461" s="3" t="str">
        <f ca="1">IF(B460="","",CONCATENATE("Okres ",OFFSET(List1!G$11,tisk!A459,0),"
","Právní forma","
",OFFSET(List1!H$11,tisk!A459,0),"
","IČO ",OFFSET(List1!I$11,tisk!A459,0),"
 ","B.Ú. ",OFFSET(List1!J$11,tisk!A459,0)))</f>
        <v>Okres Olomouc
Právní forma
Obec, městská část hlavního města Prahy
IČO 00849499
 B.Ú. 29425811/0100</v>
      </c>
      <c r="D461" s="5" t="str">
        <f ca="1">IF(B460="","",OFFSET(List1!M$11,tisk!A459,0))</f>
        <v>Prodejna smíšeného zboží Horní Loděnice č.p. 1, nemá zřízen bezbariérový přístup pro zdravotně postižené osoby a chodník vedoucí k prodejně je ve špatném stavu.</v>
      </c>
      <c r="E461" s="185"/>
      <c r="F461" s="47"/>
      <c r="G461" s="183"/>
      <c r="H461" s="186"/>
      <c r="I461" s="184"/>
      <c r="J461" s="184"/>
      <c r="K461" s="184"/>
      <c r="L461" s="184"/>
      <c r="M461" s="183"/>
      <c r="N461" s="183"/>
      <c r="O461" s="183"/>
      <c r="P461" s="183"/>
      <c r="Q461" s="183"/>
      <c r="R461" s="183"/>
    </row>
    <row r="462" spans="1:18" s="2" customFormat="1" ht="72" x14ac:dyDescent="0.3">
      <c r="A462" s="51">
        <f>ROW()/3-1</f>
        <v>153</v>
      </c>
      <c r="B462" s="184"/>
      <c r="C462" s="3"/>
      <c r="D462" s="5" t="str">
        <f ca="1">IF(B460="","",CONCATENATE("Dotace bude použita na:",OFFSET(List1!N$11,tisk!A459,0)))</f>
        <v>Dotace bude použita na:Vybudování bezbariérového vstupu (rampa), rozebrání stávajícího chodníku, vyspravení podkladu, osazení silničních obrubníků a nové zámkové dlažby.</v>
      </c>
      <c r="E462" s="185"/>
      <c r="F462" s="48" t="str">
        <f ca="1">IF(B460="","",OFFSET(List1!Q$11,tisk!A459,0))</f>
        <v>6/2020</v>
      </c>
      <c r="G462" s="183"/>
      <c r="H462" s="186"/>
      <c r="I462" s="184"/>
      <c r="J462" s="184"/>
      <c r="K462" s="184"/>
      <c r="L462" s="184"/>
      <c r="M462" s="183"/>
      <c r="N462" s="183"/>
      <c r="O462" s="183"/>
      <c r="P462" s="183"/>
      <c r="Q462" s="183"/>
      <c r="R462" s="183"/>
    </row>
    <row r="463" spans="1:18" s="2" customFormat="1" ht="57.6" x14ac:dyDescent="0.3">
      <c r="A463" s="51"/>
      <c r="B463" s="184">
        <v>154</v>
      </c>
      <c r="C463" s="3" t="str">
        <f ca="1">IF(B463="","",CONCATENATE(OFFSET(List1!C$11,tisk!A462,0),"
",OFFSET(List1!D$11,tisk!A462,0),"
",OFFSET(List1!E$11,tisk!A462,0),"
",OFFSET(List1!F$11,tisk!A462,0)))</f>
        <v>Obec Bušín
Bušín 84
Bušín
78962</v>
      </c>
      <c r="D463" s="74" t="str">
        <f ca="1">IF(B463="","",OFFSET(List1!L$11,tisk!A462,0))</f>
        <v>Úpravy školní zahrady</v>
      </c>
      <c r="E463" s="185">
        <f ca="1">IF(B463="","",OFFSET(List1!O$11,tisk!A462,0))</f>
        <v>798500</v>
      </c>
      <c r="F463" s="48" t="str">
        <f ca="1">IF(B463="","",OFFSET(List1!P$11,tisk!A462,0))</f>
        <v>1/2020</v>
      </c>
      <c r="G463" s="183">
        <f ca="1">IF(B463="","",OFFSET(List1!R$11,tisk!A462,0))</f>
        <v>399250</v>
      </c>
      <c r="H463" s="186" t="str">
        <f ca="1">IF(B463="","",OFFSET(List1!S$11,tisk!A462,0))</f>
        <v>31.12.2020</v>
      </c>
      <c r="I463" s="184">
        <f ca="1">IF(B463="","",OFFSET(List1!T$11,tisk!A462,0))</f>
        <v>110</v>
      </c>
      <c r="J463" s="184">
        <f ca="1">IF(B463="","",OFFSET(List1!U$11,tisk!A462,0))</f>
        <v>140</v>
      </c>
      <c r="K463" s="184">
        <f ca="1">IF(B463="","",OFFSET(List1!V$11,tisk!A462,0))</f>
        <v>100</v>
      </c>
      <c r="L463" s="184">
        <f ca="1">IF(B463="","",OFFSET(List1!W$11,tisk!A462,0))</f>
        <v>350</v>
      </c>
      <c r="M463" s="183">
        <f ca="1">IF($B463="","",OFFSET(List1!X$11,tisk!$A462,0))</f>
        <v>0</v>
      </c>
      <c r="N463" s="183">
        <f ca="1">IF($B463="","",OFFSET(List1!Y$11,tisk!$A462,0))</f>
        <v>399250</v>
      </c>
      <c r="O463" s="183">
        <f ca="1">IF($B463="","",OFFSET(List1!Z$11,tisk!$A462,0))</f>
        <v>0</v>
      </c>
      <c r="P463" s="183">
        <f ca="1">IF($B463="","",OFFSET(List1!AA$11,tisk!$A462,0))</f>
        <v>399250</v>
      </c>
      <c r="Q463" s="183" t="str">
        <f ca="1">IF($B463="","",OFFSET(List1!AB$11,tisk!$A462,0))</f>
        <v>INV</v>
      </c>
      <c r="R463" s="183" t="str">
        <f ca="1">IF($B463="","",OFFSET(List1!AC$11,tisk!$A462,0))</f>
        <v>NE</v>
      </c>
    </row>
    <row r="464" spans="1:18" s="2" customFormat="1" ht="86.4" x14ac:dyDescent="0.3">
      <c r="A464" s="51"/>
      <c r="B464" s="184"/>
      <c r="C464" s="3" t="str">
        <f ca="1">IF(B463="","",CONCATENATE("Okres ",OFFSET(List1!G$11,tisk!A462,0),"
","Právní forma","
",OFFSET(List1!H$11,tisk!A462,0),"
","IČO ",OFFSET(List1!I$11,tisk!A462,0),"
 ","B.Ú. ",OFFSET(List1!J$11,tisk!A462,0)))</f>
        <v>Okres Šumperk
Právní forma
Obec, městská část hlavního města Prahy
IČO 00302457
 B.Ú. 94-2910841/0710</v>
      </c>
      <c r="D464" s="5" t="str">
        <f ca="1">IF(B463="","",OFFSET(List1!M$11,tisk!A462,0))</f>
        <v>Předmětem projektu jsou úpravy školní zahrady  - konkrétně nové oplocení zahrady, úpravy dlážděných ploch v areálu, nové pískoviště a vybudování hmatového chodníku.</v>
      </c>
      <c r="E464" s="185"/>
      <c r="F464" s="47"/>
      <c r="G464" s="183"/>
      <c r="H464" s="186"/>
      <c r="I464" s="184"/>
      <c r="J464" s="184"/>
      <c r="K464" s="184"/>
      <c r="L464" s="184"/>
      <c r="M464" s="183"/>
      <c r="N464" s="183"/>
      <c r="O464" s="183"/>
      <c r="P464" s="183"/>
      <c r="Q464" s="183"/>
      <c r="R464" s="183"/>
    </row>
    <row r="465" spans="1:18" s="2" customFormat="1" ht="57.6" x14ac:dyDescent="0.3">
      <c r="A465" s="51">
        <f>ROW()/3-1</f>
        <v>154</v>
      </c>
      <c r="B465" s="184"/>
      <c r="C465" s="3"/>
      <c r="D465" s="5" t="str">
        <f ca="1">IF(B463="","",CONCATENATE("Dotace bude použita na:",OFFSET(List1!N$11,tisk!A462,0)))</f>
        <v>Dotace bude použita na:Stavební úpravy - rekonstrukce oplocení školní zahrady, nové zpevněné plochy, pískoviště a hmatový chodník.</v>
      </c>
      <c r="E465" s="185"/>
      <c r="F465" s="48" t="str">
        <f ca="1">IF(B463="","",OFFSET(List1!Q$11,tisk!A462,0))</f>
        <v>12/2020</v>
      </c>
      <c r="G465" s="183"/>
      <c r="H465" s="186"/>
      <c r="I465" s="184"/>
      <c r="J465" s="184"/>
      <c r="K465" s="184"/>
      <c r="L465" s="184"/>
      <c r="M465" s="183"/>
      <c r="N465" s="183"/>
      <c r="O465" s="183"/>
      <c r="P465" s="183"/>
      <c r="Q465" s="183"/>
      <c r="R465" s="183"/>
    </row>
    <row r="466" spans="1:18" s="2" customFormat="1" ht="57.6" x14ac:dyDescent="0.3">
      <c r="A466" s="51"/>
      <c r="B466" s="184">
        <v>155</v>
      </c>
      <c r="C466" s="3" t="str">
        <f ca="1">IF(B466="","",CONCATENATE(OFFSET(List1!C$11,tisk!A465,0),"
",OFFSET(List1!D$11,tisk!A465,0),"
",OFFSET(List1!E$11,tisk!A465,0),"
",OFFSET(List1!F$11,tisk!A465,0)))</f>
        <v>Obec Luběnice
Luběnice 140
Luběnice
78346</v>
      </c>
      <c r="D466" s="74" t="str">
        <f ca="1">IF(B466="","",OFFSET(List1!L$11,tisk!A465,0))</f>
        <v>Rekonstrukce chodníků a vjezdů Luběnice - I. etapa</v>
      </c>
      <c r="E466" s="185">
        <f ca="1">IF(B466="","",OFFSET(List1!O$11,tisk!A465,0))</f>
        <v>1200000</v>
      </c>
      <c r="F466" s="48" t="str">
        <f ca="1">IF(B466="","",OFFSET(List1!P$11,tisk!A465,0))</f>
        <v>1/2020</v>
      </c>
      <c r="G466" s="183">
        <f ca="1">IF(B466="","",OFFSET(List1!R$11,tisk!A465,0))</f>
        <v>500000</v>
      </c>
      <c r="H466" s="186" t="str">
        <f ca="1">IF(B466="","",OFFSET(List1!S$11,tisk!A465,0))</f>
        <v>31.12.2020</v>
      </c>
      <c r="I466" s="184">
        <f ca="1">IF(B466="","",OFFSET(List1!T$11,tisk!A465,0))</f>
        <v>130</v>
      </c>
      <c r="J466" s="184">
        <f ca="1">IF(B466="","",OFFSET(List1!U$11,tisk!A465,0))</f>
        <v>120</v>
      </c>
      <c r="K466" s="184">
        <f ca="1">IF(B466="","",OFFSET(List1!V$11,tisk!A465,0))</f>
        <v>100</v>
      </c>
      <c r="L466" s="184">
        <f ca="1">IF(B466="","",OFFSET(List1!W$11,tisk!A465,0))</f>
        <v>350</v>
      </c>
      <c r="M466" s="183">
        <f ca="1">IF($B466="","",OFFSET(List1!X$11,tisk!$A465,0))</f>
        <v>0</v>
      </c>
      <c r="N466" s="183">
        <f ca="1">IF($B466="","",OFFSET(List1!Y$11,tisk!$A465,0))</f>
        <v>500000</v>
      </c>
      <c r="O466" s="183">
        <f ca="1">IF($B466="","",OFFSET(List1!Z$11,tisk!$A465,0))</f>
        <v>0</v>
      </c>
      <c r="P466" s="183">
        <f ca="1">IF($B466="","",OFFSET(List1!AA$11,tisk!$A465,0))</f>
        <v>500000</v>
      </c>
      <c r="Q466" s="183" t="str">
        <f ca="1">IF($B466="","",OFFSET(List1!AB$11,tisk!$A465,0))</f>
        <v>INV</v>
      </c>
      <c r="R466" s="183" t="str">
        <f ca="1">IF($B466="","",OFFSET(List1!AC$11,tisk!$A465,0))</f>
        <v>NE</v>
      </c>
    </row>
    <row r="467" spans="1:18" s="2" customFormat="1" ht="86.4" x14ac:dyDescent="0.3">
      <c r="A467" s="51"/>
      <c r="B467" s="184"/>
      <c r="C467" s="3" t="str">
        <f ca="1">IF(B466="","",CONCATENATE("Okres ",OFFSET(List1!G$11,tisk!A465,0),"
","Právní forma","
",OFFSET(List1!H$11,tisk!A465,0),"
","IČO ",OFFSET(List1!I$11,tisk!A465,0),"
 ","B.Ú. ",OFFSET(List1!J$11,tisk!A465,0)))</f>
        <v>Okres Olomouc
Právní forma
Obec, městská část hlavního města Prahy
IČO 00635642
 B.Ú. 1814213309/0800</v>
      </c>
      <c r="D467" s="5" t="str">
        <f ca="1">IF(B466="","",OFFSET(List1!M$11,tisk!A465,0))</f>
        <v>Investiční akce "Rekonstrukce chodníků a vjezdů Luběnice - I. etapa" zahrnuje opravu chodníků a vjezdů na několika místech v obci. Tyto chodníky a vjezdy svými parametry nevyhovují současným požadavkům.</v>
      </c>
      <c r="E467" s="185"/>
      <c r="F467" s="47"/>
      <c r="G467" s="183"/>
      <c r="H467" s="186"/>
      <c r="I467" s="184"/>
      <c r="J467" s="184"/>
      <c r="K467" s="184"/>
      <c r="L467" s="184"/>
      <c r="M467" s="183"/>
      <c r="N467" s="183"/>
      <c r="O467" s="183"/>
      <c r="P467" s="183"/>
      <c r="Q467" s="183"/>
      <c r="R467" s="183"/>
    </row>
    <row r="468" spans="1:18" s="2" customFormat="1" ht="43.2" x14ac:dyDescent="0.3">
      <c r="A468" s="51">
        <f>ROW()/3-1</f>
        <v>155</v>
      </c>
      <c r="B468" s="184"/>
      <c r="C468" s="3"/>
      <c r="D468" s="5" t="str">
        <f ca="1">IF(B466="","",CONCATENATE("Dotace bude použita na:",OFFSET(List1!N$11,tisk!A465,0)))</f>
        <v>Dotace bude použita na:Úhrada faktur zhotovitelské firmě za provedené práce na chodnících a vjezdech.</v>
      </c>
      <c r="E468" s="185"/>
      <c r="F468" s="48" t="str">
        <f ca="1">IF(B466="","",OFFSET(List1!Q$11,tisk!A465,0))</f>
        <v>12/2020</v>
      </c>
      <c r="G468" s="183"/>
      <c r="H468" s="186"/>
      <c r="I468" s="184"/>
      <c r="J468" s="184"/>
      <c r="K468" s="184"/>
      <c r="L468" s="184"/>
      <c r="M468" s="183"/>
      <c r="N468" s="183"/>
      <c r="O468" s="183"/>
      <c r="P468" s="183"/>
      <c r="Q468" s="183"/>
      <c r="R468" s="183"/>
    </row>
    <row r="469" spans="1:18" s="2" customFormat="1" ht="57.6" x14ac:dyDescent="0.3">
      <c r="A469" s="51"/>
      <c r="B469" s="184">
        <v>156</v>
      </c>
      <c r="C469" s="3" t="str">
        <f ca="1">IF(B469="","",CONCATENATE(OFFSET(List1!C$11,tisk!A468,0),"
",OFFSET(List1!D$11,tisk!A468,0),"
",OFFSET(List1!E$11,tisk!A468,0),"
",OFFSET(List1!F$11,tisk!A468,0)))</f>
        <v>Obec Klopina
Klopina 116
Klopina
78973</v>
      </c>
      <c r="D469" s="74" t="str">
        <f ca="1">IF(B469="","",OFFSET(List1!L$11,tisk!A468,0))</f>
        <v>Rekonstrukce zázemí pro odpočinkový areál v Klopině</v>
      </c>
      <c r="E469" s="185">
        <f ca="1">IF(B469="","",OFFSET(List1!O$11,tisk!A468,0))</f>
        <v>700000</v>
      </c>
      <c r="F469" s="48" t="str">
        <f ca="1">IF(B469="","",OFFSET(List1!P$11,tisk!A468,0))</f>
        <v>3/2020</v>
      </c>
      <c r="G469" s="183">
        <f ca="1">IF(B469="","",OFFSET(List1!R$11,tisk!A468,0))</f>
        <v>350000</v>
      </c>
      <c r="H469" s="186" t="str">
        <f ca="1">IF(B469="","",OFFSET(List1!S$11,tisk!A468,0))</f>
        <v>31.12.2020</v>
      </c>
      <c r="I469" s="184">
        <f ca="1">IF(B469="","",OFFSET(List1!T$11,tisk!A468,0))</f>
        <v>110</v>
      </c>
      <c r="J469" s="184">
        <f ca="1">IF(B469="","",OFFSET(List1!U$11,tisk!A468,0))</f>
        <v>140</v>
      </c>
      <c r="K469" s="184">
        <f ca="1">IF(B469="","",OFFSET(List1!V$11,tisk!A468,0))</f>
        <v>100</v>
      </c>
      <c r="L469" s="184">
        <f ca="1">IF(B469="","",OFFSET(List1!W$11,tisk!A468,0))</f>
        <v>350</v>
      </c>
      <c r="M469" s="183">
        <f ca="1">IF($B469="","",OFFSET(List1!X$11,tisk!$A468,0))</f>
        <v>0</v>
      </c>
      <c r="N469" s="183">
        <f ca="1">IF($B469="","",OFFSET(List1!Y$11,tisk!$A468,0))</f>
        <v>350000</v>
      </c>
      <c r="O469" s="183">
        <f ca="1">IF($B469="","",OFFSET(List1!Z$11,tisk!$A468,0))</f>
        <v>0</v>
      </c>
      <c r="P469" s="183">
        <f ca="1">IF($B469="","",OFFSET(List1!AA$11,tisk!$A468,0))</f>
        <v>350000</v>
      </c>
      <c r="Q469" s="183" t="str">
        <f ca="1">IF($B469="","",OFFSET(List1!AB$11,tisk!$A468,0))</f>
        <v>INV</v>
      </c>
      <c r="R469" s="183" t="str">
        <f ca="1">IF($B469="","",OFFSET(List1!AC$11,tisk!$A468,0))</f>
        <v>NE</v>
      </c>
    </row>
    <row r="470" spans="1:18" s="2" customFormat="1" ht="86.4" x14ac:dyDescent="0.3">
      <c r="A470" s="51"/>
      <c r="B470" s="184"/>
      <c r="C470" s="3" t="str">
        <f ca="1">IF(B469="","",CONCATENATE("Okres ",OFFSET(List1!G$11,tisk!A468,0),"
","Právní forma","
",OFFSET(List1!H$11,tisk!A468,0),"
","IČO ",OFFSET(List1!I$11,tisk!A468,0),"
 ","B.Ú. ",OFFSET(List1!J$11,tisk!A468,0)))</f>
        <v>Okres Šumperk
Právní forma
Obec, městská část hlavního města Prahy
IČO 00302775
 B.Ú. 9725841/0100</v>
      </c>
      <c r="D470" s="5" t="str">
        <f ca="1">IF(B469="","",OFFSET(List1!M$11,tisk!A468,0))</f>
        <v>Akcí dojde k rekonstrukci budovy, která dříve sloužila jako šatny a nyní jako sklad a také jako prostor pro prodej občerstvení.
V budově se vybuduje nové sociální zázemí pro areál (WC a sprcha) a upraví se prostor pro prodej občerstvení.</v>
      </c>
      <c r="E470" s="185"/>
      <c r="F470" s="47"/>
      <c r="G470" s="183"/>
      <c r="H470" s="186"/>
      <c r="I470" s="184"/>
      <c r="J470" s="184"/>
      <c r="K470" s="184"/>
      <c r="L470" s="184"/>
      <c r="M470" s="183"/>
      <c r="N470" s="183"/>
      <c r="O470" s="183"/>
      <c r="P470" s="183"/>
      <c r="Q470" s="183"/>
      <c r="R470" s="183"/>
    </row>
    <row r="471" spans="1:18" s="2" customFormat="1" ht="72" x14ac:dyDescent="0.3">
      <c r="A471" s="51">
        <f>ROW()/3-1</f>
        <v>156</v>
      </c>
      <c r="B471" s="184"/>
      <c r="C471" s="3"/>
      <c r="D471" s="5" t="str">
        <f ca="1">IF(B469="","",CONCATENATE("Dotace bude použita na:",OFFSET(List1!N$11,tisk!A468,0)))</f>
        <v>Dotace bude použita na:Z dotace bude hrazeno vybudování sociálního zázemí (WC a sprcha), výměna elektro rozvodů, opravy omítek a podlah, nátěry dřevěných prvků a výměna dveří.</v>
      </c>
      <c r="E471" s="185"/>
      <c r="F471" s="48" t="str">
        <f ca="1">IF(B469="","",OFFSET(List1!Q$11,tisk!A468,0))</f>
        <v>12/2020</v>
      </c>
      <c r="G471" s="183"/>
      <c r="H471" s="186"/>
      <c r="I471" s="184"/>
      <c r="J471" s="184"/>
      <c r="K471" s="184"/>
      <c r="L471" s="184"/>
      <c r="M471" s="183"/>
      <c r="N471" s="183"/>
      <c r="O471" s="183"/>
      <c r="P471" s="183"/>
      <c r="Q471" s="183"/>
      <c r="R471" s="183"/>
    </row>
    <row r="472" spans="1:18" s="2" customFormat="1" ht="57.6" x14ac:dyDescent="0.3">
      <c r="A472" s="51"/>
      <c r="B472" s="184">
        <v>157</v>
      </c>
      <c r="C472" s="3" t="str">
        <f ca="1">IF(B472="","",CONCATENATE(OFFSET(List1!C$11,tisk!A471,0),"
",OFFSET(List1!D$11,tisk!A471,0),"
",OFFSET(List1!E$11,tisk!A471,0),"
",OFFSET(List1!F$11,tisk!A471,0)))</f>
        <v>Městys Protivanov
Náměstí 32
Protivanov
79848</v>
      </c>
      <c r="D472" s="74" t="str">
        <f ca="1">IF(B472="","",OFFSET(List1!L$11,tisk!A471,0))</f>
        <v>Stavba místní komunikace, VO, VR, Protivanov</v>
      </c>
      <c r="E472" s="185">
        <f ca="1">IF(B472="","",OFFSET(List1!O$11,tisk!A471,0))</f>
        <v>2023929</v>
      </c>
      <c r="F472" s="48" t="str">
        <f ca="1">IF(B472="","",OFFSET(List1!P$11,tisk!A471,0))</f>
        <v>1/2020</v>
      </c>
      <c r="G472" s="183">
        <f ca="1">IF(B472="","",OFFSET(List1!R$11,tisk!A471,0))</f>
        <v>500000</v>
      </c>
      <c r="H472" s="186" t="str">
        <f ca="1">IF(B472="","",OFFSET(List1!S$11,tisk!A471,0))</f>
        <v>31.12.2020</v>
      </c>
      <c r="I472" s="184">
        <f ca="1">IF(B472="","",OFFSET(List1!T$11,tisk!A471,0))</f>
        <v>120</v>
      </c>
      <c r="J472" s="184">
        <f ca="1">IF(B472="","",OFFSET(List1!U$11,tisk!A471,0))</f>
        <v>130</v>
      </c>
      <c r="K472" s="184">
        <f ca="1">IF(B472="","",OFFSET(List1!V$11,tisk!A471,0))</f>
        <v>100</v>
      </c>
      <c r="L472" s="184">
        <f ca="1">IF(B472="","",OFFSET(List1!W$11,tisk!A471,0))</f>
        <v>350</v>
      </c>
      <c r="M472" s="183">
        <f ca="1">IF($B472="","",OFFSET(List1!X$11,tisk!$A471,0))</f>
        <v>0</v>
      </c>
      <c r="N472" s="183">
        <f ca="1">IF($B472="","",OFFSET(List1!Y$11,tisk!$A471,0))</f>
        <v>500000</v>
      </c>
      <c r="O472" s="183">
        <f ca="1">IF($B472="","",OFFSET(List1!Z$11,tisk!$A471,0))</f>
        <v>0</v>
      </c>
      <c r="P472" s="183">
        <f ca="1">IF($B472="","",OFFSET(List1!AA$11,tisk!$A471,0))</f>
        <v>500000</v>
      </c>
      <c r="Q472" s="183" t="str">
        <f ca="1">IF($B472="","",OFFSET(List1!AB$11,tisk!$A471,0))</f>
        <v>INV</v>
      </c>
      <c r="R472" s="183" t="str">
        <f ca="1">IF($B472="","",OFFSET(List1!AC$11,tisk!$A471,0))</f>
        <v>NE</v>
      </c>
    </row>
    <row r="473" spans="1:18" s="2" customFormat="1" ht="86.4" x14ac:dyDescent="0.3">
      <c r="A473" s="51"/>
      <c r="B473" s="184"/>
      <c r="C473" s="3" t="str">
        <f ca="1">IF(B472="","",CONCATENATE("Okres ",OFFSET(List1!G$11,tisk!A471,0),"
","Právní forma","
",OFFSET(List1!H$11,tisk!A471,0),"
","IČO ",OFFSET(List1!I$11,tisk!A471,0),"
 ","B.Ú. ",OFFSET(List1!J$11,tisk!A471,0)))</f>
        <v>Okres Prostějov
Právní forma
Obec, městská část hlavního města Prahy
IČO 00288675
 B.Ú. 1922701/0100</v>
      </c>
      <c r="D473" s="5" t="str">
        <f ca="1">IF(B472="","",OFFSET(List1!M$11,tisk!A471,0))</f>
        <v>Novostavba místní komunikace vč. chodníku, veřejného osvětlení a rozhlasu pro plánovanou zástavbu 7 rodinných domů na parc. č. 836/39, 853/10, 836/60, 1144/1 k. ú. Protivanov.</v>
      </c>
      <c r="E473" s="185"/>
      <c r="F473" s="47"/>
      <c r="G473" s="183"/>
      <c r="H473" s="186"/>
      <c r="I473" s="184"/>
      <c r="J473" s="184"/>
      <c r="K473" s="184"/>
      <c r="L473" s="184"/>
      <c r="M473" s="183"/>
      <c r="N473" s="183"/>
      <c r="O473" s="183"/>
      <c r="P473" s="183"/>
      <c r="Q473" s="183"/>
      <c r="R473" s="183"/>
    </row>
    <row r="474" spans="1:18" s="2" customFormat="1" ht="57.6" x14ac:dyDescent="0.3">
      <c r="A474" s="51">
        <f>ROW()/3-1</f>
        <v>157</v>
      </c>
      <c r="B474" s="184"/>
      <c r="C474" s="3"/>
      <c r="D474" s="5" t="str">
        <f ca="1">IF(B472="","",CONCATENATE("Dotace bude použita na:",OFFSET(List1!N$11,tisk!A471,0)))</f>
        <v>Dotace bude použita na:Stavba místní komunikace, veřejného osvětlení a rozhlasu na parc. č. 836/39, 853/10, 836/60, 1144/1 k. ú. Protivanov.</v>
      </c>
      <c r="E474" s="185"/>
      <c r="F474" s="48" t="str">
        <f ca="1">IF(B472="","",OFFSET(List1!Q$11,tisk!A471,0))</f>
        <v>12/2020</v>
      </c>
      <c r="G474" s="183"/>
      <c r="H474" s="186"/>
      <c r="I474" s="184"/>
      <c r="J474" s="184"/>
      <c r="K474" s="184"/>
      <c r="L474" s="184"/>
      <c r="M474" s="183"/>
      <c r="N474" s="183"/>
      <c r="O474" s="183"/>
      <c r="P474" s="183"/>
      <c r="Q474" s="183"/>
      <c r="R474" s="183"/>
    </row>
    <row r="475" spans="1:18" s="2" customFormat="1" ht="57.6" x14ac:dyDescent="0.3">
      <c r="A475" s="51"/>
      <c r="B475" s="184">
        <v>158</v>
      </c>
      <c r="C475" s="3" t="str">
        <f ca="1">IF(B475="","",CONCATENATE(OFFSET(List1!C$11,tisk!A474,0),"
",OFFSET(List1!D$11,tisk!A474,0),"
",OFFSET(List1!E$11,tisk!A474,0),"
",OFFSET(List1!F$11,tisk!A474,0)))</f>
        <v>Obec Doloplazy
Doloplazy 82
Doloplazy
78356</v>
      </c>
      <c r="D475" s="74" t="str">
        <f ca="1">IF(B475="","",OFFSET(List1!L$11,tisk!A474,0))</f>
        <v>Rekonstrukce veřejného osvětlení Doloplazy</v>
      </c>
      <c r="E475" s="185">
        <f ca="1">IF(B475="","",OFFSET(List1!O$11,tisk!A474,0))</f>
        <v>5500000</v>
      </c>
      <c r="F475" s="48" t="str">
        <f ca="1">IF(B475="","",OFFSET(List1!P$11,tisk!A474,0))</f>
        <v>1/2020</v>
      </c>
      <c r="G475" s="183">
        <f ca="1">IF(B475="","",OFFSET(List1!R$11,tisk!A474,0))</f>
        <v>500000</v>
      </c>
      <c r="H475" s="186" t="str">
        <f ca="1">IF(B475="","",OFFSET(List1!S$11,tisk!A474,0))</f>
        <v>31.12.2020</v>
      </c>
      <c r="I475" s="184">
        <f ca="1">IF(B475="","",OFFSET(List1!T$11,tisk!A474,0))</f>
        <v>120</v>
      </c>
      <c r="J475" s="184">
        <f ca="1">IF(B475="","",OFFSET(List1!U$11,tisk!A474,0))</f>
        <v>130</v>
      </c>
      <c r="K475" s="184">
        <f ca="1">IF(B475="","",OFFSET(List1!V$11,tisk!A474,0))</f>
        <v>100</v>
      </c>
      <c r="L475" s="184">
        <f ca="1">IF(B475="","",OFFSET(List1!W$11,tisk!A474,0))</f>
        <v>350</v>
      </c>
      <c r="M475" s="183">
        <f ca="1">IF($B475="","",OFFSET(List1!X$11,tisk!$A474,0))</f>
        <v>0</v>
      </c>
      <c r="N475" s="183">
        <f ca="1">IF($B475="","",OFFSET(List1!Y$11,tisk!$A474,0))</f>
        <v>500000</v>
      </c>
      <c r="O475" s="183">
        <f ca="1">IF($B475="","",OFFSET(List1!Z$11,tisk!$A474,0))</f>
        <v>0</v>
      </c>
      <c r="P475" s="183">
        <f ca="1">IF($B475="","",OFFSET(List1!AA$11,tisk!$A474,0))</f>
        <v>500000</v>
      </c>
      <c r="Q475" s="183" t="str">
        <f ca="1">IF($B475="","",OFFSET(List1!AB$11,tisk!$A474,0))</f>
        <v>INV</v>
      </c>
      <c r="R475" s="183" t="str">
        <f ca="1">IF($B475="","",OFFSET(List1!AC$11,tisk!$A474,0))</f>
        <v>NE</v>
      </c>
    </row>
    <row r="476" spans="1:18" s="2" customFormat="1" ht="100.8" x14ac:dyDescent="0.3">
      <c r="A476" s="51"/>
      <c r="B476" s="184"/>
      <c r="C476" s="3" t="str">
        <f ca="1">IF(B475="","",CONCATENATE("Okres ",OFFSET(List1!G$11,tisk!A474,0),"
","Právní forma","
",OFFSET(List1!H$11,tisk!A474,0),"
","IČO ",OFFSET(List1!I$11,tisk!A474,0),"
 ","B.Ú. ",OFFSET(List1!J$11,tisk!A474,0)))</f>
        <v>Okres Olomouc
Právní forma
Obec, městská část hlavního města Prahy
IČO 00534927
 B.Ú. 1801427359/0800</v>
      </c>
      <c r="D476" s="5" t="str">
        <f ca="1">IF(B475="","",OFFSET(List1!M$11,tisk!A474,0))</f>
        <v>Při rekonstrukci vedení elektrické energie firmou ČEZ v obci Doloplazy, dojde k demontáži prvků, které zároveň zajišťují i veřejné osvětlení obce Doloplazy a to i podél krajské silnice II. třídy č. 436. Obec musí vybudovat nové VO na 1/2 svého území.</v>
      </c>
      <c r="E476" s="185"/>
      <c r="F476" s="47"/>
      <c r="G476" s="183"/>
      <c r="H476" s="186"/>
      <c r="I476" s="184"/>
      <c r="J476" s="184"/>
      <c r="K476" s="184"/>
      <c r="L476" s="184"/>
      <c r="M476" s="183"/>
      <c r="N476" s="183"/>
      <c r="O476" s="183"/>
      <c r="P476" s="183"/>
      <c r="Q476" s="183"/>
      <c r="R476" s="183"/>
    </row>
    <row r="477" spans="1:18" s="2" customFormat="1" ht="57.6" x14ac:dyDescent="0.3">
      <c r="A477" s="51">
        <f>ROW()/3-1</f>
        <v>158</v>
      </c>
      <c r="B477" s="184"/>
      <c r="C477" s="3"/>
      <c r="D477" s="5" t="str">
        <f ca="1">IF(B475="","",CONCATENATE("Dotace bude použita na:",OFFSET(List1!N$11,tisk!A474,0)))</f>
        <v>Dotace bude použita na:Pokládka propojovacích kabelů, instalace sloupů veřejného osvětlení s led svítidly, instalace rozvodných a ovládacích prvků.</v>
      </c>
      <c r="E477" s="185"/>
      <c r="F477" s="48" t="str">
        <f ca="1">IF(B475="","",OFFSET(List1!Q$11,tisk!A474,0))</f>
        <v>12/2020</v>
      </c>
      <c r="G477" s="183"/>
      <c r="H477" s="186"/>
      <c r="I477" s="184"/>
      <c r="J477" s="184"/>
      <c r="K477" s="184"/>
      <c r="L477" s="184"/>
      <c r="M477" s="183"/>
      <c r="N477" s="183"/>
      <c r="O477" s="183"/>
      <c r="P477" s="183"/>
      <c r="Q477" s="183"/>
      <c r="R477" s="183"/>
    </row>
    <row r="478" spans="1:18" s="2" customFormat="1" ht="57.6" x14ac:dyDescent="0.3">
      <c r="A478" s="51"/>
      <c r="B478" s="184">
        <v>159</v>
      </c>
      <c r="C478" s="3" t="str">
        <f ca="1">IF(B478="","",CONCATENATE(OFFSET(List1!C$11,tisk!A477,0),"
",OFFSET(List1!D$11,tisk!A477,0),"
",OFFSET(List1!E$11,tisk!A477,0),"
",OFFSET(List1!F$11,tisk!A477,0)))</f>
        <v>Obec Čelčice
Čelčice 86
Čelčice
79823</v>
      </c>
      <c r="D478" s="74" t="str">
        <f ca="1">IF(B478="","",OFFSET(List1!L$11,tisk!A477,0))</f>
        <v>Oprava a úprava hřbitova v obci Čelčice</v>
      </c>
      <c r="E478" s="185">
        <f ca="1">IF(B478="","",OFFSET(List1!O$11,tisk!A477,0))</f>
        <v>665000</v>
      </c>
      <c r="F478" s="48" t="str">
        <f ca="1">IF(B478="","",OFFSET(List1!P$11,tisk!A477,0))</f>
        <v>1/2020</v>
      </c>
      <c r="G478" s="183">
        <f ca="1">IF(B478="","",OFFSET(List1!R$11,tisk!A477,0))</f>
        <v>330000</v>
      </c>
      <c r="H478" s="186" t="str">
        <f ca="1">IF(B478="","",OFFSET(List1!S$11,tisk!A477,0))</f>
        <v>31.12.2020</v>
      </c>
      <c r="I478" s="184">
        <f ca="1">IF(B478="","",OFFSET(List1!T$11,tisk!A477,0))</f>
        <v>110</v>
      </c>
      <c r="J478" s="184">
        <f ca="1">IF(B478="","",OFFSET(List1!U$11,tisk!A477,0))</f>
        <v>85</v>
      </c>
      <c r="K478" s="184">
        <f ca="1">IF(B478="","",OFFSET(List1!V$11,tisk!A477,0))</f>
        <v>150</v>
      </c>
      <c r="L478" s="184">
        <f ca="1">IF(B478="","",OFFSET(List1!W$11,tisk!A477,0))</f>
        <v>345</v>
      </c>
      <c r="M478" s="183">
        <f ca="1">IF($B478="","",OFFSET(List1!X$11,tisk!$A477,0))</f>
        <v>0</v>
      </c>
      <c r="N478" s="183">
        <f ca="1">IF($B478="","",OFFSET(List1!Y$11,tisk!$A477,0))</f>
        <v>330000</v>
      </c>
      <c r="O478" s="183">
        <f ca="1">IF($B478="","",OFFSET(List1!Z$11,tisk!$A477,0))</f>
        <v>0</v>
      </c>
      <c r="P478" s="183">
        <f ca="1">IF($B478="","",OFFSET(List1!AA$11,tisk!$A477,0))</f>
        <v>330000</v>
      </c>
      <c r="Q478" s="183" t="str">
        <f ca="1">IF($B478="","",OFFSET(List1!AB$11,tisk!$A477,0))</f>
        <v>NEINV</v>
      </c>
      <c r="R478" s="183" t="str">
        <f ca="1">IF($B478="","",OFFSET(List1!AC$11,tisk!$A477,0))</f>
        <v>NE</v>
      </c>
    </row>
    <row r="479" spans="1:18" s="2" customFormat="1" ht="86.4" x14ac:dyDescent="0.3">
      <c r="A479" s="51"/>
      <c r="B479" s="184"/>
      <c r="C479" s="3" t="str">
        <f ca="1">IF(B478="","",CONCATENATE("Okres ",OFFSET(List1!G$11,tisk!A477,0),"
","Právní forma","
",OFFSET(List1!H$11,tisk!A477,0),"
","IČO ",OFFSET(List1!I$11,tisk!A477,0),"
 ","B.Ú. ",OFFSET(List1!J$11,tisk!A477,0)))</f>
        <v>Okres Prostějov
Právní forma
Obec, městská část hlavního města Prahy
IČO 00288136
 B.Ú. 6221701/0100</v>
      </c>
      <c r="D479" s="5" t="str">
        <f ca="1">IF(B478="","",OFFSET(List1!M$11,tisk!A477,0))</f>
        <v>Jedná se o opravy a úpravy zeleně, chodníků, části hřbitovní zdi s bránou, brankami a oplocením, a hlavního kříže na hřbitově v Čelčicích.</v>
      </c>
      <c r="E479" s="185"/>
      <c r="F479" s="47"/>
      <c r="G479" s="183"/>
      <c r="H479" s="186"/>
      <c r="I479" s="184"/>
      <c r="J479" s="184"/>
      <c r="K479" s="184"/>
      <c r="L479" s="184"/>
      <c r="M479" s="183"/>
      <c r="N479" s="183"/>
      <c r="O479" s="183"/>
      <c r="P479" s="183"/>
      <c r="Q479" s="183"/>
      <c r="R479" s="183"/>
    </row>
    <row r="480" spans="1:18" s="2" customFormat="1" ht="57.6" x14ac:dyDescent="0.3">
      <c r="A480" s="51">
        <f>ROW()/3-1</f>
        <v>159</v>
      </c>
      <c r="B480" s="184"/>
      <c r="C480" s="3"/>
      <c r="D480" s="5" t="str">
        <f ca="1">IF(B478="","",CONCATENATE("Dotace bude použita na:",OFFSET(List1!N$11,tisk!A477,0)))</f>
        <v>Dotace bude použita na:Stavební a výsadbové práce, doprava materiálů, odvoz suti a rostlinného materiálu, výkopové práce.</v>
      </c>
      <c r="E480" s="185"/>
      <c r="F480" s="48" t="str">
        <f ca="1">IF(B478="","",OFFSET(List1!Q$11,tisk!A477,0))</f>
        <v>12/2020</v>
      </c>
      <c r="G480" s="183"/>
      <c r="H480" s="186"/>
      <c r="I480" s="184"/>
      <c r="J480" s="184"/>
      <c r="K480" s="184"/>
      <c r="L480" s="184"/>
      <c r="M480" s="183"/>
      <c r="N480" s="183"/>
      <c r="O480" s="183"/>
      <c r="P480" s="183"/>
      <c r="Q480" s="183"/>
      <c r="R480" s="183"/>
    </row>
    <row r="481" spans="1:18" s="2" customFormat="1" ht="57.6" x14ac:dyDescent="0.3">
      <c r="A481" s="51"/>
      <c r="B481" s="184">
        <v>160</v>
      </c>
      <c r="C481" s="3" t="str">
        <f ca="1">IF(B481="","",CONCATENATE(OFFSET(List1!C$11,tisk!A480,0),"
",OFFSET(List1!D$11,tisk!A480,0),"
",OFFSET(List1!E$11,tisk!A480,0),"
",OFFSET(List1!F$11,tisk!A480,0)))</f>
        <v>Obec Horní Studénky
Horní Studénky 44
Horní Studénky
78901</v>
      </c>
      <c r="D481" s="74" t="str">
        <f ca="1">IF(B481="","",OFFSET(List1!L$11,tisk!A480,0))</f>
        <v>Rekonstrukce obecního úřadu Horní Studénky - III. etapa</v>
      </c>
      <c r="E481" s="185">
        <f ca="1">IF(B481="","",OFFSET(List1!O$11,tisk!A480,0))</f>
        <v>1165000</v>
      </c>
      <c r="F481" s="48" t="str">
        <f ca="1">IF(B481="","",OFFSET(List1!P$11,tisk!A480,0))</f>
        <v>1/2020</v>
      </c>
      <c r="G481" s="183">
        <f ca="1">IF(B481="","",OFFSET(List1!R$11,tisk!A480,0))</f>
        <v>500000</v>
      </c>
      <c r="H481" s="186" t="str">
        <f ca="1">IF(B481="","",OFFSET(List1!S$11,tisk!A480,0))</f>
        <v>31.12.2020</v>
      </c>
      <c r="I481" s="184">
        <f ca="1">IF(B481="","",OFFSET(List1!T$11,tisk!A480,0))</f>
        <v>110</v>
      </c>
      <c r="J481" s="184">
        <f ca="1">IF(B481="","",OFFSET(List1!U$11,tisk!A480,0))</f>
        <v>130</v>
      </c>
      <c r="K481" s="184">
        <f ca="1">IF(B481="","",OFFSET(List1!V$11,tisk!A480,0))</f>
        <v>100</v>
      </c>
      <c r="L481" s="184">
        <f ca="1">IF(B481="","",OFFSET(List1!W$11,tisk!A480,0))</f>
        <v>340</v>
      </c>
      <c r="M481" s="183">
        <f ca="1">IF($B481="","",OFFSET(List1!X$11,tisk!$A480,0))</f>
        <v>0</v>
      </c>
      <c r="N481" s="183">
        <f ca="1">IF($B481="","",OFFSET(List1!Y$11,tisk!$A480,0))</f>
        <v>500000</v>
      </c>
      <c r="O481" s="183">
        <f ca="1">IF($B481="","",OFFSET(List1!Z$11,tisk!$A480,0))</f>
        <v>0</v>
      </c>
      <c r="P481" s="183">
        <f ca="1">IF($B481="","",OFFSET(List1!AA$11,tisk!$A480,0))</f>
        <v>500000</v>
      </c>
      <c r="Q481" s="183" t="str">
        <f ca="1">IF($B481="","",OFFSET(List1!AB$11,tisk!$A480,0))</f>
        <v>INV</v>
      </c>
      <c r="R481" s="183" t="str">
        <f ca="1">IF($B481="","",OFFSET(List1!AC$11,tisk!$A480,0))</f>
        <v>NE</v>
      </c>
    </row>
    <row r="482" spans="1:18" s="2" customFormat="1" ht="86.4" x14ac:dyDescent="0.3">
      <c r="A482" s="51"/>
      <c r="B482" s="184"/>
      <c r="C482" s="3" t="str">
        <f ca="1">IF(B481="","",CONCATENATE("Okres ",OFFSET(List1!G$11,tisk!A480,0),"
","Právní forma","
",OFFSET(List1!H$11,tisk!A480,0),"
","IČO ",OFFSET(List1!I$11,tisk!A480,0),"
 ","B.Ú. ",OFFSET(List1!J$11,tisk!A480,0)))</f>
        <v>Okres Šumperk
Právní forma
Obec, městská část hlavního města Prahy
IČO 00635944
 B.Ú. 13628841/0100</v>
      </c>
      <c r="D482" s="5" t="str">
        <f ca="1">IF(B481="","",OFFSET(List1!M$11,tisk!A480,0))</f>
        <v>Rekonstrukce OÚ Horní Studénky - III. etapa - zateplení vnější obvodové konstrukce včetně fasády, zastřešení vstupů do budovy.</v>
      </c>
      <c r="E482" s="185"/>
      <c r="F482" s="47"/>
      <c r="G482" s="183"/>
      <c r="H482" s="186"/>
      <c r="I482" s="184"/>
      <c r="J482" s="184"/>
      <c r="K482" s="184"/>
      <c r="L482" s="184"/>
      <c r="M482" s="183"/>
      <c r="N482" s="183"/>
      <c r="O482" s="183"/>
      <c r="P482" s="183"/>
      <c r="Q482" s="183"/>
      <c r="R482" s="183"/>
    </row>
    <row r="483" spans="1:18" s="2" customFormat="1" ht="43.2" x14ac:dyDescent="0.3">
      <c r="A483" s="51">
        <f>ROW()/3-1</f>
        <v>160</v>
      </c>
      <c r="B483" s="184"/>
      <c r="C483" s="3"/>
      <c r="D483" s="5" t="str">
        <f ca="1">IF(B481="","",CONCATENATE("Dotace bude použita na:",OFFSET(List1!N$11,tisk!A480,0)))</f>
        <v>Dotace bude použita na:Zateplení obvodového pláště budovy obecního úřadu včetně fasády, zastřešení vstupů do budovy.</v>
      </c>
      <c r="E483" s="185"/>
      <c r="F483" s="48" t="str">
        <f ca="1">IF(B481="","",OFFSET(List1!Q$11,tisk!A480,0))</f>
        <v>12/2020</v>
      </c>
      <c r="G483" s="183"/>
      <c r="H483" s="186"/>
      <c r="I483" s="184"/>
      <c r="J483" s="184"/>
      <c r="K483" s="184"/>
      <c r="L483" s="184"/>
      <c r="M483" s="183"/>
      <c r="N483" s="183"/>
      <c r="O483" s="183"/>
      <c r="P483" s="183"/>
      <c r="Q483" s="183"/>
      <c r="R483" s="183"/>
    </row>
    <row r="484" spans="1:18" s="2" customFormat="1" ht="57.6" x14ac:dyDescent="0.3">
      <c r="A484" s="51"/>
      <c r="B484" s="184">
        <v>161</v>
      </c>
      <c r="C484" s="3" t="str">
        <f ca="1">IF(B484="","",CONCATENATE(OFFSET(List1!C$11,tisk!A483,0),"
",OFFSET(List1!D$11,tisk!A483,0),"
",OFFSET(List1!E$11,tisk!A483,0),"
",OFFSET(List1!F$11,tisk!A483,0)))</f>
        <v>Obec Vícov
Vícov 46
Vícov
79803</v>
      </c>
      <c r="D484" s="74" t="str">
        <f ca="1">IF(B484="","",OFFSET(List1!L$11,tisk!A483,0))</f>
        <v>Oprava fasády Obecního úřadu ve Vícově</v>
      </c>
      <c r="E484" s="185">
        <f ca="1">IF(B484="","",OFFSET(List1!O$11,tisk!A483,0))</f>
        <v>511507</v>
      </c>
      <c r="F484" s="48" t="str">
        <f ca="1">IF(B484="","",OFFSET(List1!P$11,tisk!A483,0))</f>
        <v>1/2020</v>
      </c>
      <c r="G484" s="183">
        <f ca="1">IF(B484="","",OFFSET(List1!R$11,tisk!A483,0))</f>
        <v>255000</v>
      </c>
      <c r="H484" s="186" t="str">
        <f ca="1">IF(B484="","",OFFSET(List1!S$11,tisk!A483,0))</f>
        <v>31.12.2020</v>
      </c>
      <c r="I484" s="184">
        <f ca="1">IF(B484="","",OFFSET(List1!T$11,tisk!A483,0))</f>
        <v>130</v>
      </c>
      <c r="J484" s="184">
        <f ca="1">IF(B484="","",OFFSET(List1!U$11,tisk!A483,0))</f>
        <v>110</v>
      </c>
      <c r="K484" s="184">
        <f ca="1">IF(B484="","",OFFSET(List1!V$11,tisk!A483,0))</f>
        <v>100</v>
      </c>
      <c r="L484" s="184">
        <f ca="1">IF(B484="","",OFFSET(List1!W$11,tisk!A483,0))</f>
        <v>340</v>
      </c>
      <c r="M484" s="183">
        <f ca="1">IF($B484="","",OFFSET(List1!X$11,tisk!$A483,0))</f>
        <v>0</v>
      </c>
      <c r="N484" s="183">
        <f ca="1">IF($B484="","",OFFSET(List1!Y$11,tisk!$A483,0))</f>
        <v>255000</v>
      </c>
      <c r="O484" s="183">
        <f ca="1">IF($B484="","",OFFSET(List1!Z$11,tisk!$A483,0))</f>
        <v>0</v>
      </c>
      <c r="P484" s="183">
        <f ca="1">IF($B484="","",OFFSET(List1!AA$11,tisk!$A483,0))</f>
        <v>255000</v>
      </c>
      <c r="Q484" s="183" t="str">
        <f ca="1">IF($B484="","",OFFSET(List1!AB$11,tisk!$A483,0))</f>
        <v>NEINV</v>
      </c>
      <c r="R484" s="183" t="str">
        <f ca="1">IF($B484="","",OFFSET(List1!AC$11,tisk!$A483,0))</f>
        <v>NE</v>
      </c>
    </row>
    <row r="485" spans="1:18" s="2" customFormat="1" ht="86.4" x14ac:dyDescent="0.3">
      <c r="A485" s="51"/>
      <c r="B485" s="184"/>
      <c r="C485" s="3" t="str">
        <f ca="1">IF(B484="","",CONCATENATE("Okres ",OFFSET(List1!G$11,tisk!A483,0),"
","Právní forma","
",OFFSET(List1!H$11,tisk!A483,0),"
","IČO ",OFFSET(List1!I$11,tisk!A483,0),"
 ","B.Ú. ",OFFSET(List1!J$11,tisk!A483,0)))</f>
        <v>Okres Prostějov
Právní forma
Obec, městská část hlavního města Prahy
IČO 00288896
 B.Ú. 94-9318701/0710</v>
      </c>
      <c r="D485" s="5" t="str">
        <f ca="1">IF(B484="","",OFFSET(List1!M$11,tisk!A483,0))</f>
        <v>Záměrem projektu je oprava fasády budovy Obecního úřadu ve Vícově, zahrnující opravu vnějších omítek a zajištění trvalého snížení vlhkosti nadzákladového zdiva budovy.</v>
      </c>
      <c r="E485" s="185"/>
      <c r="F485" s="47"/>
      <c r="G485" s="183"/>
      <c r="H485" s="186"/>
      <c r="I485" s="184"/>
      <c r="J485" s="184"/>
      <c r="K485" s="184"/>
      <c r="L485" s="184"/>
      <c r="M485" s="183"/>
      <c r="N485" s="183"/>
      <c r="O485" s="183"/>
      <c r="P485" s="183"/>
      <c r="Q485" s="183"/>
      <c r="R485" s="183"/>
    </row>
    <row r="486" spans="1:18" s="2" customFormat="1" ht="28.8" x14ac:dyDescent="0.3">
      <c r="A486" s="51">
        <f>ROW()/3-1</f>
        <v>161</v>
      </c>
      <c r="B486" s="184"/>
      <c r="C486" s="3"/>
      <c r="D486" s="5" t="str">
        <f ca="1">IF(B484="","",CONCATENATE("Dotace bude použita na:",OFFSET(List1!N$11,tisk!A483,0)))</f>
        <v>Dotace bude použita na:Úhrada materiálu a stavební práce.</v>
      </c>
      <c r="E486" s="185"/>
      <c r="F486" s="48" t="str">
        <f ca="1">IF(B484="","",OFFSET(List1!Q$11,tisk!A483,0))</f>
        <v>12/2020</v>
      </c>
      <c r="G486" s="183"/>
      <c r="H486" s="186"/>
      <c r="I486" s="184"/>
      <c r="J486" s="184"/>
      <c r="K486" s="184"/>
      <c r="L486" s="184"/>
      <c r="M486" s="183"/>
      <c r="N486" s="183"/>
      <c r="O486" s="183"/>
      <c r="P486" s="183"/>
      <c r="Q486" s="183"/>
      <c r="R486" s="183"/>
    </row>
    <row r="487" spans="1:18" s="2" customFormat="1" ht="57.6" x14ac:dyDescent="0.3">
      <c r="A487" s="51"/>
      <c r="B487" s="184">
        <v>162</v>
      </c>
      <c r="C487" s="3" t="str">
        <f ca="1">IF(B487="","",CONCATENATE(OFFSET(List1!C$11,tisk!A486,0),"
",OFFSET(List1!D$11,tisk!A486,0),"
",OFFSET(List1!E$11,tisk!A486,0),"
",OFFSET(List1!F$11,tisk!A486,0)))</f>
        <v>Obec Bratrušov
Bratrušov 176
Bratrušov
78701</v>
      </c>
      <c r="D487" s="74" t="str">
        <f ca="1">IF(B487="","",OFFSET(List1!L$11,tisk!A486,0))</f>
        <v>Stavební úpravy požární zbrojnice v Bratrušově</v>
      </c>
      <c r="E487" s="185">
        <f ca="1">IF(B487="","",OFFSET(List1!O$11,tisk!A486,0))</f>
        <v>11231098</v>
      </c>
      <c r="F487" s="48" t="str">
        <f ca="1">IF(B487="","",OFFSET(List1!P$11,tisk!A486,0))</f>
        <v>1/2020</v>
      </c>
      <c r="G487" s="183">
        <f ca="1">IF(B487="","",OFFSET(List1!R$11,tisk!A486,0))</f>
        <v>500000</v>
      </c>
      <c r="H487" s="186" t="str">
        <f ca="1">IF(B487="","",OFFSET(List1!S$11,tisk!A486,0))</f>
        <v>31.12.2020</v>
      </c>
      <c r="I487" s="184">
        <f ca="1">IF(B487="","",OFFSET(List1!T$11,tisk!A486,0))</f>
        <v>90</v>
      </c>
      <c r="J487" s="184">
        <f ca="1">IF(B487="","",OFFSET(List1!U$11,tisk!A486,0))</f>
        <v>150</v>
      </c>
      <c r="K487" s="184">
        <f ca="1">IF(B487="","",OFFSET(List1!V$11,tisk!A486,0))</f>
        <v>100</v>
      </c>
      <c r="L487" s="184">
        <f ca="1">IF(B487="","",OFFSET(List1!W$11,tisk!A486,0))</f>
        <v>340</v>
      </c>
      <c r="M487" s="183">
        <f ca="1">IF($B487="","",OFFSET(List1!X$11,tisk!$A486,0))</f>
        <v>0</v>
      </c>
      <c r="N487" s="183">
        <f ca="1">IF($B487="","",OFFSET(List1!Y$11,tisk!$A486,0))</f>
        <v>500000</v>
      </c>
      <c r="O487" s="183">
        <f ca="1">IF($B487="","",OFFSET(List1!Z$11,tisk!$A486,0))</f>
        <v>0</v>
      </c>
      <c r="P487" s="183">
        <f ca="1">IF($B487="","",OFFSET(List1!AA$11,tisk!$A486,0))</f>
        <v>500000</v>
      </c>
      <c r="Q487" s="183" t="str">
        <f ca="1">IF($B487="","",OFFSET(List1!AB$11,tisk!$A486,0))</f>
        <v>INV</v>
      </c>
      <c r="R487" s="183" t="str">
        <f ca="1">IF($B487="","",OFFSET(List1!AC$11,tisk!$A486,0))</f>
        <v>NE</v>
      </c>
    </row>
    <row r="488" spans="1:18" s="2" customFormat="1" ht="86.4" x14ac:dyDescent="0.3">
      <c r="A488" s="51"/>
      <c r="B488" s="184"/>
      <c r="C488" s="3" t="str">
        <f ca="1">IF(B487="","",CONCATENATE("Okres ",OFFSET(List1!G$11,tisk!A486,0),"
","Právní forma","
",OFFSET(List1!H$11,tisk!A486,0),"
","IČO ",OFFSET(List1!I$11,tisk!A486,0),"
 ","B.Ú. ",OFFSET(List1!J$11,tisk!A486,0)))</f>
        <v>Okres Šumperk
Právní forma
Obec, městská část hlavního města Prahy
IČO 00635847
 B.Ú. 22129841/0100</v>
      </c>
      <c r="D488" s="5" t="str">
        <f ca="1">IF(B487="","",OFFSET(List1!M$11,tisk!A486,0))</f>
        <v>Projekt předkládá vybudování stanice základní složky IZS (kategorie je JPO III.) v Bratrušově. Projektem bude zvýšena odolnost stanice vůči účinkům mimořádných událostí tak, aby jednotka a její vybavení mohla plnit své úkoly.</v>
      </c>
      <c r="E488" s="185"/>
      <c r="F488" s="47"/>
      <c r="G488" s="183"/>
      <c r="H488" s="186"/>
      <c r="I488" s="184"/>
      <c r="J488" s="184"/>
      <c r="K488" s="184"/>
      <c r="L488" s="184"/>
      <c r="M488" s="183"/>
      <c r="N488" s="183"/>
      <c r="O488" s="183"/>
      <c r="P488" s="183"/>
      <c r="Q488" s="183"/>
      <c r="R488" s="183"/>
    </row>
    <row r="489" spans="1:18" s="2" customFormat="1" x14ac:dyDescent="0.3">
      <c r="A489" s="51">
        <f>ROW()/3-1</f>
        <v>162</v>
      </c>
      <c r="B489" s="184"/>
      <c r="C489" s="3"/>
      <c r="D489" s="5" t="str">
        <f ca="1">IF(B487="","",CONCATENATE("Dotace bude použita na:",OFFSET(List1!N$11,tisk!A486,0)))</f>
        <v>Dotace bude použita na:Stavební práce.</v>
      </c>
      <c r="E489" s="185"/>
      <c r="F489" s="48" t="str">
        <f ca="1">IF(B487="","",OFFSET(List1!Q$11,tisk!A486,0))</f>
        <v>12/2020</v>
      </c>
      <c r="G489" s="183"/>
      <c r="H489" s="186"/>
      <c r="I489" s="184"/>
      <c r="J489" s="184"/>
      <c r="K489" s="184"/>
      <c r="L489" s="184"/>
      <c r="M489" s="183"/>
      <c r="N489" s="183"/>
      <c r="O489" s="183"/>
      <c r="P489" s="183"/>
      <c r="Q489" s="183"/>
      <c r="R489" s="183"/>
    </row>
    <row r="490" spans="1:18" s="2" customFormat="1" ht="57.6" x14ac:dyDescent="0.3">
      <c r="A490" s="51"/>
      <c r="B490" s="184">
        <v>163</v>
      </c>
      <c r="C490" s="3" t="str">
        <f ca="1">IF(B490="","",CONCATENATE(OFFSET(List1!C$11,tisk!A489,0),"
",OFFSET(List1!D$11,tisk!A489,0),"
",OFFSET(List1!E$11,tisk!A489,0),"
",OFFSET(List1!F$11,tisk!A489,0)))</f>
        <v>Městys Dřevohostice
Náměstí 74
Dřevohostice
75114</v>
      </c>
      <c r="D490" s="74" t="str">
        <f ca="1">IF(B490="","",OFFSET(List1!L$11,tisk!A489,0))</f>
        <v>Dřevohostice ul. Lapač - chodníky a zpevněné plochy</v>
      </c>
      <c r="E490" s="185">
        <f ca="1">IF(B490="","",OFFSET(List1!O$11,tisk!A489,0))</f>
        <v>1247089</v>
      </c>
      <c r="F490" s="48" t="str">
        <f ca="1">IF(B490="","",OFFSET(List1!P$11,tisk!A489,0))</f>
        <v>5/2020</v>
      </c>
      <c r="G490" s="183">
        <f ca="1">IF(B490="","",OFFSET(List1!R$11,tisk!A489,0))</f>
        <v>500000</v>
      </c>
      <c r="H490" s="186" t="str">
        <f ca="1">IF(B490="","",OFFSET(List1!S$11,tisk!A489,0))</f>
        <v>31.12.2020</v>
      </c>
      <c r="I490" s="184">
        <f ca="1">IF(B490="","",OFFSET(List1!T$11,tisk!A489,0))</f>
        <v>80</v>
      </c>
      <c r="J490" s="184">
        <f ca="1">IF(B490="","",OFFSET(List1!U$11,tisk!A489,0))</f>
        <v>160</v>
      </c>
      <c r="K490" s="184">
        <f ca="1">IF(B490="","",OFFSET(List1!V$11,tisk!A489,0))</f>
        <v>100</v>
      </c>
      <c r="L490" s="184">
        <f ca="1">IF(B490="","",OFFSET(List1!W$11,tisk!A489,0))</f>
        <v>340</v>
      </c>
      <c r="M490" s="183">
        <f ca="1">IF($B490="","",OFFSET(List1!X$11,tisk!$A489,0))</f>
        <v>0</v>
      </c>
      <c r="N490" s="183">
        <f ca="1">IF($B490="","",OFFSET(List1!Y$11,tisk!$A489,0))</f>
        <v>500000</v>
      </c>
      <c r="O490" s="183">
        <f ca="1">IF($B490="","",OFFSET(List1!Z$11,tisk!$A489,0))</f>
        <v>0</v>
      </c>
      <c r="P490" s="183">
        <f ca="1">IF($B490="","",OFFSET(List1!AA$11,tisk!$A489,0))</f>
        <v>500000</v>
      </c>
      <c r="Q490" s="183" t="str">
        <f ca="1">IF($B490="","",OFFSET(List1!AB$11,tisk!$A489,0))</f>
        <v>INV</v>
      </c>
      <c r="R490" s="183" t="str">
        <f ca="1">IF($B490="","",OFFSET(List1!AC$11,tisk!$A489,0))</f>
        <v>NE</v>
      </c>
    </row>
    <row r="491" spans="1:18" s="2" customFormat="1" ht="86.4" x14ac:dyDescent="0.3">
      <c r="A491" s="51"/>
      <c r="B491" s="184"/>
      <c r="C491" s="3" t="str">
        <f ca="1">IF(B490="","",CONCATENATE("Okres ",OFFSET(List1!G$11,tisk!A489,0),"
","Právní forma","
",OFFSET(List1!H$11,tisk!A489,0),"
","IČO ",OFFSET(List1!I$11,tisk!A489,0),"
 ","B.Ú. ",OFFSET(List1!J$11,tisk!A489,0)))</f>
        <v>Okres Přerov
Právní forma
Obec, městská část hlavního města Prahy
IČO 00301213
 B.Ú. 187721747/0300</v>
      </c>
      <c r="D491" s="5" t="str">
        <f ca="1">IF(B490="","",OFFSET(List1!M$11,tisk!A489,0))</f>
        <v>Předmětem tohoto projektu jsou stavební úpravy v ulici Lapač v Dřevohosticích, navazující na rekonstrukci komunikace, která byla provedena v roce 2019. Nově budou vybudovány chodníky, vjezdy ze zámkové dlažby a zpevněné plochy.</v>
      </c>
      <c r="E491" s="185"/>
      <c r="F491" s="47"/>
      <c r="G491" s="183"/>
      <c r="H491" s="186"/>
      <c r="I491" s="184"/>
      <c r="J491" s="184"/>
      <c r="K491" s="184"/>
      <c r="L491" s="184"/>
      <c r="M491" s="183"/>
      <c r="N491" s="183"/>
      <c r="O491" s="183"/>
      <c r="P491" s="183"/>
      <c r="Q491" s="183"/>
      <c r="R491" s="183"/>
    </row>
    <row r="492" spans="1:18" s="2" customFormat="1" ht="86.4" x14ac:dyDescent="0.3">
      <c r="A492" s="51">
        <f>ROW()/3-1</f>
        <v>163</v>
      </c>
      <c r="B492" s="184"/>
      <c r="C492" s="3"/>
      <c r="D492" s="5" t="str">
        <f ca="1">IF(B490="","",CONCATENATE("Dotace bude použita na:",OFFSET(List1!N$11,tisk!A489,0)))</f>
        <v>Dotace bude použita na:Účelem poskytnuté dotace je částečná úhrada uznatelných investičních výdajů na vybudování chodníků, vjezdů, zpevněných ploch a s tím souvisejících činností na ulici Lapač v Dřevohosticích.</v>
      </c>
      <c r="E492" s="185"/>
      <c r="F492" s="48" t="str">
        <f ca="1">IF(B490="","",OFFSET(List1!Q$11,tisk!A489,0))</f>
        <v>12/2020</v>
      </c>
      <c r="G492" s="183"/>
      <c r="H492" s="186"/>
      <c r="I492" s="184"/>
      <c r="J492" s="184"/>
      <c r="K492" s="184"/>
      <c r="L492" s="184"/>
      <c r="M492" s="183"/>
      <c r="N492" s="183"/>
      <c r="O492" s="183"/>
      <c r="P492" s="183"/>
      <c r="Q492" s="183"/>
      <c r="R492" s="183"/>
    </row>
    <row r="493" spans="1:18" s="2" customFormat="1" ht="57.6" x14ac:dyDescent="0.3">
      <c r="A493" s="51"/>
      <c r="B493" s="184">
        <v>164</v>
      </c>
      <c r="C493" s="3" t="str">
        <f ca="1">IF(B493="","",CONCATENATE(OFFSET(List1!C$11,tisk!A492,0),"
",OFFSET(List1!D$11,tisk!A492,0),"
",OFFSET(List1!E$11,tisk!A492,0),"
",OFFSET(List1!F$11,tisk!A492,0)))</f>
        <v>Obec Malé Hradisko
Malé Hradisko 60
Malé Hradisko
79849</v>
      </c>
      <c r="D493" s="74" t="str">
        <f ca="1">IF(B493="","",OFFSET(List1!L$11,tisk!A492,0))</f>
        <v>Oprava místní komunikace ke Šlepru</v>
      </c>
      <c r="E493" s="185">
        <f ca="1">IF(B493="","",OFFSET(List1!O$11,tisk!A492,0))</f>
        <v>920000</v>
      </c>
      <c r="F493" s="48" t="str">
        <f ca="1">IF(B493="","",OFFSET(List1!P$11,tisk!A492,0))</f>
        <v>1/2020</v>
      </c>
      <c r="G493" s="183">
        <f ca="1">IF(B493="","",OFFSET(List1!R$11,tisk!A492,0))</f>
        <v>460000</v>
      </c>
      <c r="H493" s="186" t="str">
        <f ca="1">IF(B493="","",OFFSET(List1!S$11,tisk!A492,0))</f>
        <v>31.12.2020</v>
      </c>
      <c r="I493" s="184">
        <f ca="1">IF(B493="","",OFFSET(List1!T$11,tisk!A492,0))</f>
        <v>110</v>
      </c>
      <c r="J493" s="184">
        <f ca="1">IF(B493="","",OFFSET(List1!U$11,tisk!A492,0))</f>
        <v>120</v>
      </c>
      <c r="K493" s="184">
        <f ca="1">IF(B493="","",OFFSET(List1!V$11,tisk!A492,0))</f>
        <v>100</v>
      </c>
      <c r="L493" s="184">
        <f ca="1">IF(B493="","",OFFSET(List1!W$11,tisk!A492,0))</f>
        <v>330</v>
      </c>
      <c r="M493" s="183">
        <f ca="1">IF($B493="","",OFFSET(List1!X$11,tisk!$A492,0))</f>
        <v>0</v>
      </c>
      <c r="N493" s="183">
        <f ca="1">IF($B493="","",OFFSET(List1!Y$11,tisk!$A492,0))</f>
        <v>460000</v>
      </c>
      <c r="O493" s="183">
        <f ca="1">IF($B493="","",OFFSET(List1!Z$11,tisk!$A492,0))</f>
        <v>0</v>
      </c>
      <c r="P493" s="183">
        <f ca="1">IF($B493="","",OFFSET(List1!AA$11,tisk!$A492,0))</f>
        <v>460000</v>
      </c>
      <c r="Q493" s="183" t="str">
        <f ca="1">IF($B493="","",OFFSET(List1!AB$11,tisk!$A492,0))</f>
        <v>NEINV</v>
      </c>
      <c r="R493" s="183" t="str">
        <f ca="1">IF($B493="","",OFFSET(List1!AC$11,tisk!$A492,0))</f>
        <v>NE</v>
      </c>
    </row>
    <row r="494" spans="1:18" s="2" customFormat="1" ht="86.4" x14ac:dyDescent="0.3">
      <c r="A494" s="51"/>
      <c r="B494" s="184"/>
      <c r="C494" s="3" t="str">
        <f ca="1">IF(B493="","",CONCATENATE("Okres ",OFFSET(List1!G$11,tisk!A492,0),"
","Právní forma","
",OFFSET(List1!H$11,tisk!A492,0),"
","IČO ",OFFSET(List1!I$11,tisk!A492,0),"
 ","B.Ú. ",OFFSET(List1!J$11,tisk!A492,0)))</f>
        <v>Okres Prostějov
Právní forma
Obec, městská část hlavního města Prahy
IČO 00288454
 B.Ú. 135644292/0300</v>
      </c>
      <c r="D494" s="5" t="str">
        <f ca="1">IF(B493="","",OFFSET(List1!M$11,tisk!A492,0))</f>
        <v>Oprava místní komunikace ke Šlepru.
Morálně a fyzicky časem znehodnocená. Délka 312 m.
Součástí naučné stezky na Keltské oppidum Staré hradisko.</v>
      </c>
      <c r="E494" s="185"/>
      <c r="F494" s="47"/>
      <c r="G494" s="183"/>
      <c r="H494" s="186"/>
      <c r="I494" s="184"/>
      <c r="J494" s="184"/>
      <c r="K494" s="184"/>
      <c r="L494" s="184"/>
      <c r="M494" s="183"/>
      <c r="N494" s="183"/>
      <c r="O494" s="183"/>
      <c r="P494" s="183"/>
      <c r="Q494" s="183"/>
      <c r="R494" s="183"/>
    </row>
    <row r="495" spans="1:18" s="2" customFormat="1" ht="28.8" x14ac:dyDescent="0.3">
      <c r="A495" s="51">
        <f>ROW()/3-1</f>
        <v>164</v>
      </c>
      <c r="B495" s="184"/>
      <c r="C495" s="3"/>
      <c r="D495" s="5" t="str">
        <f ca="1">IF(B493="","",CONCATENATE("Dotace bude použita na:",OFFSET(List1!N$11,tisk!A492,0)))</f>
        <v>Dotace bude použita na:Oprava místní komunikace ke Šlepru.</v>
      </c>
      <c r="E495" s="185"/>
      <c r="F495" s="48" t="str">
        <f ca="1">IF(B493="","",OFFSET(List1!Q$11,tisk!A492,0))</f>
        <v>12/2020</v>
      </c>
      <c r="G495" s="183"/>
      <c r="H495" s="186"/>
      <c r="I495" s="184"/>
      <c r="J495" s="184"/>
      <c r="K495" s="184"/>
      <c r="L495" s="184"/>
      <c r="M495" s="183"/>
      <c r="N495" s="183"/>
      <c r="O495" s="183"/>
      <c r="P495" s="183"/>
      <c r="Q495" s="183"/>
      <c r="R495" s="183"/>
    </row>
    <row r="496" spans="1:18" s="2" customFormat="1" ht="57.6" x14ac:dyDescent="0.3">
      <c r="A496" s="51"/>
      <c r="B496" s="184">
        <v>165</v>
      </c>
      <c r="C496" s="3" t="str">
        <f ca="1">IF(B496="","",CONCATENATE(OFFSET(List1!C$11,tisk!A495,0),"
",OFFSET(List1!D$11,tisk!A495,0),"
",OFFSET(List1!E$11,tisk!A495,0),"
",OFFSET(List1!F$11,tisk!A495,0)))</f>
        <v>Obec Milenov
Milenov 120
Milenov
75361</v>
      </c>
      <c r="D496" s="74" t="str">
        <f ca="1">IF(B496="","",OFFSET(List1!L$11,tisk!A495,0))</f>
        <v>Stavební úpravy vjezdu k rodinným domům v obci Milenov</v>
      </c>
      <c r="E496" s="185">
        <f ca="1">IF(B496="","",OFFSET(List1!O$11,tisk!A495,0))</f>
        <v>440000</v>
      </c>
      <c r="F496" s="48" t="str">
        <f ca="1">IF(B496="","",OFFSET(List1!P$11,tisk!A495,0))</f>
        <v>1/2020</v>
      </c>
      <c r="G496" s="183">
        <f ca="1">IF(B496="","",OFFSET(List1!R$11,tisk!A495,0))</f>
        <v>220000</v>
      </c>
      <c r="H496" s="186" t="str">
        <f ca="1">IF(B496="","",OFFSET(List1!S$11,tisk!A495,0))</f>
        <v>31.12.2020</v>
      </c>
      <c r="I496" s="184">
        <f ca="1">IF(B496="","",OFFSET(List1!T$11,tisk!A495,0))</f>
        <v>110</v>
      </c>
      <c r="J496" s="184">
        <f ca="1">IF(B496="","",OFFSET(List1!U$11,tisk!A495,0))</f>
        <v>120</v>
      </c>
      <c r="K496" s="184">
        <f ca="1">IF(B496="","",OFFSET(List1!V$11,tisk!A495,0))</f>
        <v>100</v>
      </c>
      <c r="L496" s="184">
        <f ca="1">IF(B496="","",OFFSET(List1!W$11,tisk!A495,0))</f>
        <v>330</v>
      </c>
      <c r="M496" s="183">
        <f ca="1">IF($B496="","",OFFSET(List1!X$11,tisk!$A495,0))</f>
        <v>0</v>
      </c>
      <c r="N496" s="183">
        <f ca="1">IF($B496="","",OFFSET(List1!Y$11,tisk!$A495,0))</f>
        <v>220000</v>
      </c>
      <c r="O496" s="183">
        <f ca="1">IF($B496="","",OFFSET(List1!Z$11,tisk!$A495,0))</f>
        <v>0</v>
      </c>
      <c r="P496" s="183">
        <f ca="1">IF($B496="","",OFFSET(List1!AA$11,tisk!$A495,0))</f>
        <v>220000</v>
      </c>
      <c r="Q496" s="183" t="str">
        <f ca="1">IF($B496="","",OFFSET(List1!AB$11,tisk!$A495,0))</f>
        <v>INV</v>
      </c>
      <c r="R496" s="183" t="str">
        <f ca="1">IF($B496="","",OFFSET(List1!AC$11,tisk!$A495,0))</f>
        <v>NE</v>
      </c>
    </row>
    <row r="497" spans="1:18" s="2" customFormat="1" ht="86.4" x14ac:dyDescent="0.3">
      <c r="A497" s="51"/>
      <c r="B497" s="184"/>
      <c r="C497" s="3" t="str">
        <f ca="1">IF(B496="","",CONCATENATE("Okres ",OFFSET(List1!G$11,tisk!A495,0),"
","Právní forma","
",OFFSET(List1!H$11,tisk!A495,0),"
","IČO ",OFFSET(List1!I$11,tisk!A495,0),"
 ","B.Ú. ",OFFSET(List1!J$11,tisk!A495,0)))</f>
        <v>Okres Přerov
Právní forma
Obec, městská část hlavního města Prahy
IČO 00301582
 B.Ú. 6826831/0100</v>
      </c>
      <c r="D497" s="5" t="str">
        <f ca="1">IF(B496="","",OFFSET(List1!M$11,tisk!A495,0))</f>
        <v>Odstranění stávajícího povrchu vč. odstranění stávajícíh panelů na toku potoka Milenovce, položení nových panelů, provedení úpravy povrchu ze vsakovací betonové dlažby vč. obrubníků a odvodnění uličními vpustěmi a následké terénní úpravy.</v>
      </c>
      <c r="E497" s="185"/>
      <c r="F497" s="47"/>
      <c r="G497" s="183"/>
      <c r="H497" s="186"/>
      <c r="I497" s="184"/>
      <c r="J497" s="184"/>
      <c r="K497" s="184"/>
      <c r="L497" s="184"/>
      <c r="M497" s="183"/>
      <c r="N497" s="183"/>
      <c r="O497" s="183"/>
      <c r="P497" s="183"/>
      <c r="Q497" s="183"/>
      <c r="R497" s="183"/>
    </row>
    <row r="498" spans="1:18" s="2" customFormat="1" ht="100.8" x14ac:dyDescent="0.3">
      <c r="A498" s="51">
        <f>ROW()/3-1</f>
        <v>165</v>
      </c>
      <c r="B498" s="184"/>
      <c r="C498" s="3"/>
      <c r="D498" s="5" t="str">
        <f ca="1">IF(B496="","",CONCATENATE("Dotace bude použita na:",OFFSET(List1!N$11,tisk!A495,0)))</f>
        <v>Dotace bude použita na:Odstranění stávajícího povrchu vč. panelů, položení nových panelů, vybudování nového vjezdu z drenážní betonové dlažby vč. obrubníků, odvodnění pomocí uličních vpustí, napojení na přilehlou místní komunikaci a konečné terénní úpravy.</v>
      </c>
      <c r="E498" s="185"/>
      <c r="F498" s="48" t="str">
        <f ca="1">IF(B496="","",OFFSET(List1!Q$11,tisk!A495,0))</f>
        <v>12/2020</v>
      </c>
      <c r="G498" s="183"/>
      <c r="H498" s="186"/>
      <c r="I498" s="184"/>
      <c r="J498" s="184"/>
      <c r="K498" s="184"/>
      <c r="L498" s="184"/>
      <c r="M498" s="183"/>
      <c r="N498" s="183"/>
      <c r="O498" s="183"/>
      <c r="P498" s="183"/>
      <c r="Q498" s="183"/>
      <c r="R498" s="183"/>
    </row>
    <row r="499" spans="1:18" s="2" customFormat="1" ht="57.6" x14ac:dyDescent="0.3">
      <c r="A499" s="51"/>
      <c r="B499" s="184">
        <v>166</v>
      </c>
      <c r="C499" s="3" t="str">
        <f ca="1">IF(B499="","",CONCATENATE(OFFSET(List1!C$11,tisk!A498,0),"
",OFFSET(List1!D$11,tisk!A498,0),"
",OFFSET(List1!E$11,tisk!A498,0),"
",OFFSET(List1!F$11,tisk!A498,0)))</f>
        <v>Obec Rouské
Rouské 64
Rouské
75353</v>
      </c>
      <c r="D499" s="74" t="str">
        <f ca="1">IF(B499="","",OFFSET(List1!L$11,tisk!A498,0))</f>
        <v>Úprava veřejného prostranství za kaplí Povýšení sv. Kříže v Rouském</v>
      </c>
      <c r="E499" s="185">
        <f ca="1">IF(B499="","",OFFSET(List1!O$11,tisk!A498,0))</f>
        <v>1100000</v>
      </c>
      <c r="F499" s="48" t="str">
        <f ca="1">IF(B499="","",OFFSET(List1!P$11,tisk!A498,0))</f>
        <v>1/2020</v>
      </c>
      <c r="G499" s="183">
        <f ca="1">IF(B499="","",OFFSET(List1!R$11,tisk!A498,0))</f>
        <v>500000</v>
      </c>
      <c r="H499" s="186" t="str">
        <f ca="1">IF(B499="","",OFFSET(List1!S$11,tisk!A498,0))</f>
        <v>31.12.2020</v>
      </c>
      <c r="I499" s="184">
        <f ca="1">IF(B499="","",OFFSET(List1!T$11,tisk!A498,0))</f>
        <v>130</v>
      </c>
      <c r="J499" s="184">
        <f ca="1">IF(B499="","",OFFSET(List1!U$11,tisk!A498,0))</f>
        <v>95</v>
      </c>
      <c r="K499" s="184">
        <f ca="1">IF(B499="","",OFFSET(List1!V$11,tisk!A498,0))</f>
        <v>100</v>
      </c>
      <c r="L499" s="184">
        <f ca="1">IF(B499="","",OFFSET(List1!W$11,tisk!A498,0))</f>
        <v>325</v>
      </c>
      <c r="M499" s="183">
        <f ca="1">IF($B499="","",OFFSET(List1!X$11,tisk!$A498,0))</f>
        <v>0</v>
      </c>
      <c r="N499" s="183">
        <f ca="1">IF($B499="","",OFFSET(List1!Y$11,tisk!$A498,0))</f>
        <v>500000</v>
      </c>
      <c r="O499" s="183">
        <f ca="1">IF($B499="","",OFFSET(List1!Z$11,tisk!$A498,0))</f>
        <v>0</v>
      </c>
      <c r="P499" s="183">
        <f ca="1">IF($B499="","",OFFSET(List1!AA$11,tisk!$A498,0))</f>
        <v>500000</v>
      </c>
      <c r="Q499" s="183" t="str">
        <f ca="1">IF($B499="","",OFFSET(List1!AB$11,tisk!$A498,0))</f>
        <v>INV</v>
      </c>
      <c r="R499" s="183" t="str">
        <f ca="1">IF($B499="","",OFFSET(List1!AC$11,tisk!$A498,0))</f>
        <v>NE</v>
      </c>
    </row>
    <row r="500" spans="1:18" s="2" customFormat="1" ht="86.4" x14ac:dyDescent="0.3">
      <c r="A500" s="51"/>
      <c r="B500" s="184"/>
      <c r="C500" s="3" t="str">
        <f ca="1">IF(B499="","",CONCATENATE("Okres ",OFFSET(List1!G$11,tisk!A498,0),"
","Právní forma","
",OFFSET(List1!H$11,tisk!A498,0),"
","IČO ",OFFSET(List1!I$11,tisk!A498,0),"
 ","B.Ú. ",OFFSET(List1!J$11,tisk!A498,0)))</f>
        <v>Okres Přerov
Právní forma
Obec, městská část hlavního města Prahy
IČO 00636550
 B.Ú. 25322831/0100</v>
      </c>
      <c r="D500" s="5" t="str">
        <f ca="1">IF(B499="","",OFFSET(List1!M$11,tisk!A498,0))</f>
        <v>Hlavním cílem projektu je úprava veřejného prostranství za kaplí Povýšení sv. Kříže v Rouském.</v>
      </c>
      <c r="E500" s="185"/>
      <c r="F500" s="47"/>
      <c r="G500" s="183"/>
      <c r="H500" s="186"/>
      <c r="I500" s="184"/>
      <c r="J500" s="184"/>
      <c r="K500" s="184"/>
      <c r="L500" s="184"/>
      <c r="M500" s="183"/>
      <c r="N500" s="183"/>
      <c r="O500" s="183"/>
      <c r="P500" s="183"/>
      <c r="Q500" s="183"/>
      <c r="R500" s="183"/>
    </row>
    <row r="501" spans="1:18" s="2" customFormat="1" ht="72" x14ac:dyDescent="0.3">
      <c r="A501" s="51">
        <f>ROW()/3-1</f>
        <v>166</v>
      </c>
      <c r="B501" s="184"/>
      <c r="C501" s="3"/>
      <c r="D501" s="5" t="str">
        <f ca="1">IF(B499="","",CONCATENATE("Dotace bude použita na:",OFFSET(List1!N$11,tisk!A498,0)))</f>
        <v>Dotace bude použita na:Dotace bude použita na nákup materiálu a stavební práce vyplývající z úpravy veřejných prostranství včetně všech uznatelných nákladů s úpravou souvisejících.</v>
      </c>
      <c r="E501" s="185"/>
      <c r="F501" s="48" t="str">
        <f ca="1">IF(B499="","",OFFSET(List1!Q$11,tisk!A498,0))</f>
        <v>12/2020</v>
      </c>
      <c r="G501" s="183"/>
      <c r="H501" s="186"/>
      <c r="I501" s="184"/>
      <c r="J501" s="184"/>
      <c r="K501" s="184"/>
      <c r="L501" s="184"/>
      <c r="M501" s="183"/>
      <c r="N501" s="183"/>
      <c r="O501" s="183"/>
      <c r="P501" s="183"/>
      <c r="Q501" s="183"/>
      <c r="R501" s="183"/>
    </row>
    <row r="502" spans="1:18" s="2" customFormat="1" ht="72" x14ac:dyDescent="0.3">
      <c r="A502" s="51"/>
      <c r="B502" s="184">
        <v>167</v>
      </c>
      <c r="C502" s="3" t="str">
        <f ca="1">IF(B502="","",CONCATENATE(OFFSET(List1!C$11,tisk!A501,0),"
",OFFSET(List1!D$11,tisk!A501,0),"
",OFFSET(List1!E$11,tisk!A501,0),"
",OFFSET(List1!F$11,tisk!A501,0)))</f>
        <v>Obec Milotice nad Bečvou
Milotice nad Bečvou 59
Milotice nad Bečvou
75367</v>
      </c>
      <c r="D502" s="74" t="str">
        <f ca="1">IF(B502="","",OFFSET(List1!L$11,tisk!A501,0))</f>
        <v>Revitalizace obce Milotice nad Bečvou - část 2 - kašna Žlebek a okolí</v>
      </c>
      <c r="E502" s="185">
        <f ca="1">IF(B502="","",OFFSET(List1!O$11,tisk!A501,0))</f>
        <v>947793</v>
      </c>
      <c r="F502" s="48" t="str">
        <f ca="1">IF(B502="","",OFFSET(List1!P$11,tisk!A501,0))</f>
        <v>1/2020</v>
      </c>
      <c r="G502" s="183">
        <f ca="1">IF(B502="","",OFFSET(List1!R$11,tisk!A501,0))</f>
        <v>400000</v>
      </c>
      <c r="H502" s="186" t="str">
        <f ca="1">IF(B502="","",OFFSET(List1!S$11,tisk!A501,0))</f>
        <v>31.12.2020</v>
      </c>
      <c r="I502" s="184">
        <f ca="1">IF(B502="","",OFFSET(List1!T$11,tisk!A501,0))</f>
        <v>130</v>
      </c>
      <c r="J502" s="184">
        <f ca="1">IF(B502="","",OFFSET(List1!U$11,tisk!A501,0))</f>
        <v>95</v>
      </c>
      <c r="K502" s="184">
        <f ca="1">IF(B502="","",OFFSET(List1!V$11,tisk!A501,0))</f>
        <v>100</v>
      </c>
      <c r="L502" s="184">
        <f ca="1">IF(B502="","",OFFSET(List1!W$11,tisk!A501,0))</f>
        <v>325</v>
      </c>
      <c r="M502" s="183">
        <f ca="1">IF($B502="","",OFFSET(List1!X$11,tisk!$A501,0))</f>
        <v>0</v>
      </c>
      <c r="N502" s="183">
        <f ca="1">IF($B502="","",OFFSET(List1!Y$11,tisk!$A501,0))</f>
        <v>400000</v>
      </c>
      <c r="O502" s="183">
        <f ca="1">IF($B502="","",OFFSET(List1!Z$11,tisk!$A501,0))</f>
        <v>0</v>
      </c>
      <c r="P502" s="183">
        <f ca="1">IF($B502="","",OFFSET(List1!AA$11,tisk!$A501,0))</f>
        <v>400000</v>
      </c>
      <c r="Q502" s="183" t="str">
        <f ca="1">IF($B502="","",OFFSET(List1!AB$11,tisk!$A501,0))</f>
        <v>INV/NEINV</v>
      </c>
      <c r="R502" s="183" t="str">
        <f ca="1">IF($B502="","",OFFSET(List1!AC$11,tisk!$A501,0))</f>
        <v>NE</v>
      </c>
    </row>
    <row r="503" spans="1:18" s="2" customFormat="1" ht="86.4" x14ac:dyDescent="0.3">
      <c r="A503" s="51"/>
      <c r="B503" s="184"/>
      <c r="C503" s="3" t="str">
        <f ca="1">IF(B502="","",CONCATENATE("Okres ",OFFSET(List1!G$11,tisk!A501,0),"
","Právní forma","
",OFFSET(List1!H$11,tisk!A501,0),"
","IČO ",OFFSET(List1!I$11,tisk!A501,0),"
 ","B.Ú. ",OFFSET(List1!J$11,tisk!A501,0)))</f>
        <v>Okres Přerov
Právní forma
Obec, městská část hlavního města Prahy
IČO 00636398
 B.Ú. 1883118399/0800</v>
      </c>
      <c r="D503" s="5" t="str">
        <f ca="1">IF(B502="","",OFFSET(List1!M$11,tisk!A501,0))</f>
        <v>Revitalizace veřejných prostranství obce Milotice nad Bečvou - rekonstrukce a obnova - 2. část - kašna Žlebek a okolí.</v>
      </c>
      <c r="E503" s="185"/>
      <c r="F503" s="47"/>
      <c r="G503" s="183"/>
      <c r="H503" s="186"/>
      <c r="I503" s="184"/>
      <c r="J503" s="184"/>
      <c r="K503" s="184"/>
      <c r="L503" s="184"/>
      <c r="M503" s="183"/>
      <c r="N503" s="183"/>
      <c r="O503" s="183"/>
      <c r="P503" s="183"/>
      <c r="Q503" s="183"/>
      <c r="R503" s="183"/>
    </row>
    <row r="504" spans="1:18" s="2" customFormat="1" ht="72" x14ac:dyDescent="0.3">
      <c r="A504" s="51">
        <f>ROW()/3-1</f>
        <v>167</v>
      </c>
      <c r="B504" s="184"/>
      <c r="C504" s="3"/>
      <c r="D504" s="5" t="str">
        <f ca="1">IF(B502="","",CONCATENATE("Dotace bude použita na:",OFFSET(List1!N$11,tisk!A501,0)))</f>
        <v>Dotace bude použita na:Rekonstrukce kašny (vnitřní i vnější obklady, osvěltení kašny, zpevněné plochy kolem kašny a příjezdové plochy, a zemní úpravy a práce, venkovní lavička a výsadba zeleně.</v>
      </c>
      <c r="E504" s="185"/>
      <c r="F504" s="48" t="str">
        <f ca="1">IF(B502="","",OFFSET(List1!Q$11,tisk!A501,0))</f>
        <v>12/2020</v>
      </c>
      <c r="G504" s="183"/>
      <c r="H504" s="186"/>
      <c r="I504" s="184"/>
      <c r="J504" s="184"/>
      <c r="K504" s="184"/>
      <c r="L504" s="184"/>
      <c r="M504" s="183"/>
      <c r="N504" s="183"/>
      <c r="O504" s="183"/>
      <c r="P504" s="183"/>
      <c r="Q504" s="183"/>
      <c r="R504" s="183"/>
    </row>
    <row r="505" spans="1:18" s="2" customFormat="1" ht="57.6" x14ac:dyDescent="0.3">
      <c r="A505" s="51"/>
      <c r="B505" s="184">
        <v>168</v>
      </c>
      <c r="C505" s="3" t="str">
        <f ca="1">IF(B505="","",CONCATENATE(OFFSET(List1!C$11,tisk!A504,0),"
",OFFSET(List1!D$11,tisk!A504,0),"
",OFFSET(List1!E$11,tisk!A504,0),"
",OFFSET(List1!F$11,tisk!A504,0)))</f>
        <v>Obec Velké Kunětice
Velké Kunětice 146
Velké Kunětice
79052</v>
      </c>
      <c r="D505" s="74" t="str">
        <f ca="1">IF(B505="","",OFFSET(List1!L$11,tisk!A504,0))</f>
        <v>Oprava sociálního zázemí - OÚ Velké Kunětice</v>
      </c>
      <c r="E505" s="185">
        <f ca="1">IF(B505="","",OFFSET(List1!O$11,tisk!A504,0))</f>
        <v>402344</v>
      </c>
      <c r="F505" s="48" t="str">
        <f ca="1">IF(B505="","",OFFSET(List1!P$11,tisk!A504,0))</f>
        <v>1/2020</v>
      </c>
      <c r="G505" s="183">
        <f ca="1">IF(B505="","",OFFSET(List1!R$11,tisk!A504,0))</f>
        <v>201172</v>
      </c>
      <c r="H505" s="186" t="str">
        <f ca="1">IF(B505="","",OFFSET(List1!S$11,tisk!A504,0))</f>
        <v>31.12.2020</v>
      </c>
      <c r="I505" s="184">
        <f ca="1">IF(B505="","",OFFSET(List1!T$11,tisk!A504,0))</f>
        <v>130</v>
      </c>
      <c r="J505" s="184">
        <f ca="1">IF(B505="","",OFFSET(List1!U$11,tisk!A504,0))</f>
        <v>90</v>
      </c>
      <c r="K505" s="184">
        <f ca="1">IF(B505="","",OFFSET(List1!V$11,tisk!A504,0))</f>
        <v>100</v>
      </c>
      <c r="L505" s="184">
        <f ca="1">IF(B505="","",OFFSET(List1!W$11,tisk!A504,0))</f>
        <v>320</v>
      </c>
      <c r="M505" s="183">
        <f ca="1">IF($B505="","",OFFSET(List1!X$11,tisk!$A504,0))</f>
        <v>0</v>
      </c>
      <c r="N505" s="183">
        <f ca="1">IF($B505="","",OFFSET(List1!Y$11,tisk!$A504,0))</f>
        <v>201172</v>
      </c>
      <c r="O505" s="183">
        <f ca="1">IF($B505="","",OFFSET(List1!Z$11,tisk!$A504,0))</f>
        <v>0</v>
      </c>
      <c r="P505" s="183">
        <f ca="1">IF($B505="","",OFFSET(List1!AA$11,tisk!$A504,0))</f>
        <v>201172</v>
      </c>
      <c r="Q505" s="183" t="str">
        <f ca="1">IF($B505="","",OFFSET(List1!AB$11,tisk!$A504,0))</f>
        <v>NEINV</v>
      </c>
      <c r="R505" s="183" t="str">
        <f ca="1">IF($B505="","",OFFSET(List1!AC$11,tisk!$A504,0))</f>
        <v>NE</v>
      </c>
    </row>
    <row r="506" spans="1:18" s="2" customFormat="1" ht="86.4" x14ac:dyDescent="0.3">
      <c r="A506" s="51"/>
      <c r="B506" s="184"/>
      <c r="C506" s="3" t="str">
        <f ca="1">IF(B505="","",CONCATENATE("Okres ",OFFSET(List1!G$11,tisk!A504,0),"
","Právní forma","
",OFFSET(List1!H$11,tisk!A504,0),"
","IČO ",OFFSET(List1!I$11,tisk!A504,0),"
 ","B.Ú. ",OFFSET(List1!J$11,tisk!A504,0)))</f>
        <v>Okres Jeseník
Právní forma
Obec, městská část hlavního města Prahy
IČO 00635952
 B.Ú. 94-311861/0710</v>
      </c>
      <c r="D506" s="5" t="str">
        <f ca="1">IF(B505="","",OFFSET(List1!M$11,tisk!A504,0))</f>
        <v>Oprava vstupního schodiště a sociálního zařízení obecního úřadu.</v>
      </c>
      <c r="E506" s="185"/>
      <c r="F506" s="47"/>
      <c r="G506" s="183"/>
      <c r="H506" s="186"/>
      <c r="I506" s="184"/>
      <c r="J506" s="184"/>
      <c r="K506" s="184"/>
      <c r="L506" s="184"/>
      <c r="M506" s="183"/>
      <c r="N506" s="183"/>
      <c r="O506" s="183"/>
      <c r="P506" s="183"/>
      <c r="Q506" s="183"/>
      <c r="R506" s="183"/>
    </row>
    <row r="507" spans="1:18" s="2" customFormat="1" ht="43.2" x14ac:dyDescent="0.3">
      <c r="A507" s="51">
        <f>ROW()/3-1</f>
        <v>168</v>
      </c>
      <c r="B507" s="184"/>
      <c r="C507" s="3"/>
      <c r="D507" s="5" t="str">
        <f ca="1">IF(B505="","",CONCATENATE("Dotace bude použita na:",OFFSET(List1!N$11,tisk!A504,0)))</f>
        <v>Dotace bude použita na:Oprava sociálního zázemí OÚ, nákup materiálu a stavební práce.</v>
      </c>
      <c r="E507" s="185"/>
      <c r="F507" s="48" t="str">
        <f ca="1">IF(B505="","",OFFSET(List1!Q$11,tisk!A504,0))</f>
        <v>12/2020</v>
      </c>
      <c r="G507" s="183"/>
      <c r="H507" s="186"/>
      <c r="I507" s="184"/>
      <c r="J507" s="184"/>
      <c r="K507" s="184"/>
      <c r="L507" s="184"/>
      <c r="M507" s="183"/>
      <c r="N507" s="183"/>
      <c r="O507" s="183"/>
      <c r="P507" s="183"/>
      <c r="Q507" s="183"/>
      <c r="R507" s="183"/>
    </row>
    <row r="508" spans="1:18" s="2" customFormat="1" ht="57.6" x14ac:dyDescent="0.3">
      <c r="A508" s="51"/>
      <c r="B508" s="184">
        <v>169</v>
      </c>
      <c r="C508" s="3" t="str">
        <f ca="1">IF(B508="","",CONCATENATE(OFFSET(List1!C$11,tisk!A507,0),"
",OFFSET(List1!D$11,tisk!A507,0),"
",OFFSET(List1!E$11,tisk!A507,0),"
",OFFSET(List1!F$11,tisk!A507,0)))</f>
        <v>Obec Majetín
Lipová 25
Majetín
751 03</v>
      </c>
      <c r="D508" s="74" t="str">
        <f ca="1">IF(B508="","",OFFSET(List1!L$11,tisk!A507,0))</f>
        <v>Výstavba parkovacích stání v obci Majetín</v>
      </c>
      <c r="E508" s="185">
        <f ca="1">IF(B508="","",OFFSET(List1!O$11,tisk!A507,0))</f>
        <v>346000</v>
      </c>
      <c r="F508" s="48" t="str">
        <f ca="1">IF(B508="","",OFFSET(List1!P$11,tisk!A507,0))</f>
        <v>4/2020</v>
      </c>
      <c r="G508" s="183">
        <f ca="1">IF(B508="","",OFFSET(List1!R$11,tisk!A507,0))</f>
        <v>173000</v>
      </c>
      <c r="H508" s="186" t="str">
        <f ca="1">IF(B508="","",OFFSET(List1!S$11,tisk!A507,0))</f>
        <v>31.12.2020</v>
      </c>
      <c r="I508" s="184">
        <f ca="1">IF(B508="","",OFFSET(List1!T$11,tisk!A507,0))</f>
        <v>100</v>
      </c>
      <c r="J508" s="184">
        <f ca="1">IF(B508="","",OFFSET(List1!U$11,tisk!A507,0))</f>
        <v>120</v>
      </c>
      <c r="K508" s="184">
        <f ca="1">IF(B508="","",OFFSET(List1!V$11,tisk!A507,0))</f>
        <v>100</v>
      </c>
      <c r="L508" s="184">
        <f ca="1">IF(B508="","",OFFSET(List1!W$11,tisk!A507,0))</f>
        <v>320</v>
      </c>
      <c r="M508" s="183">
        <f ca="1">IF($B508="","",OFFSET(List1!X$11,tisk!$A507,0))</f>
        <v>0</v>
      </c>
      <c r="N508" s="183">
        <f ca="1">IF($B508="","",OFFSET(List1!Y$11,tisk!$A507,0))</f>
        <v>173000</v>
      </c>
      <c r="O508" s="183">
        <f ca="1">IF($B508="","",OFFSET(List1!Z$11,tisk!$A507,0))</f>
        <v>0</v>
      </c>
      <c r="P508" s="183">
        <f ca="1">IF($B508="","",OFFSET(List1!AA$11,tisk!$A507,0))</f>
        <v>173000</v>
      </c>
      <c r="Q508" s="183" t="str">
        <f ca="1">IF($B508="","",OFFSET(List1!AB$11,tisk!$A507,0))</f>
        <v>INV</v>
      </c>
      <c r="R508" s="183" t="str">
        <f ca="1">IF($B508="","",OFFSET(List1!AC$11,tisk!$A507,0))</f>
        <v>NE</v>
      </c>
    </row>
    <row r="509" spans="1:18" s="2" customFormat="1" ht="86.4" x14ac:dyDescent="0.3">
      <c r="A509" s="51"/>
      <c r="B509" s="184"/>
      <c r="C509" s="3" t="str">
        <f ca="1">IF(B508="","",CONCATENATE("Okres ",OFFSET(List1!G$11,tisk!A507,0),"
","Právní forma","
",OFFSET(List1!H$11,tisk!A507,0),"
","IČO ",OFFSET(List1!I$11,tisk!A507,0),"
 ","B.Ú. ",OFFSET(List1!J$11,tisk!A507,0)))</f>
        <v>Okres Olomouc
Právní forma
Obec, městská část hlavního města Prahy
IČO 00299197
 B.Ú. 1883114339/0800</v>
      </c>
      <c r="D509" s="5" t="str">
        <f ca="1">IF(B508="","",OFFSET(List1!M$11,tisk!A507,0))</f>
        <v>V rámci projektu bude v centru obce Majetín vybudováno 5 parkovacích stání, doplněných o sadové úpravy. Nová podélná stání podél silnice III/0552 přispějí ke zvýšení kapacity parkovacích míst a zmírnění dopravní zátěže v lokalitě.</v>
      </c>
      <c r="E509" s="185"/>
      <c r="F509" s="47"/>
      <c r="G509" s="183"/>
      <c r="H509" s="186"/>
      <c r="I509" s="184"/>
      <c r="J509" s="184"/>
      <c r="K509" s="184"/>
      <c r="L509" s="184"/>
      <c r="M509" s="183"/>
      <c r="N509" s="183"/>
      <c r="O509" s="183"/>
      <c r="P509" s="183"/>
      <c r="Q509" s="183"/>
      <c r="R509" s="183"/>
    </row>
    <row r="510" spans="1:18" s="2" customFormat="1" ht="43.2" x14ac:dyDescent="0.3">
      <c r="A510" s="51">
        <f>ROW()/3-1</f>
        <v>169</v>
      </c>
      <c r="B510" s="184"/>
      <c r="C510" s="3"/>
      <c r="D510" s="5" t="str">
        <f ca="1">IF(B508="","",CONCATENATE("Dotace bude použita na:",OFFSET(List1!N$11,tisk!A507,0)))</f>
        <v>Dotace bude použita na:Náklady realizace stavby (vybudování parkovacích míst, sadové úpravy).</v>
      </c>
      <c r="E510" s="185"/>
      <c r="F510" s="48" t="str">
        <f ca="1">IF(B508="","",OFFSET(List1!Q$11,tisk!A507,0))</f>
        <v>11/2020</v>
      </c>
      <c r="G510" s="183"/>
      <c r="H510" s="186"/>
      <c r="I510" s="184"/>
      <c r="J510" s="184"/>
      <c r="K510" s="184"/>
      <c r="L510" s="184"/>
      <c r="M510" s="183"/>
      <c r="N510" s="183"/>
      <c r="O510" s="183"/>
      <c r="P510" s="183"/>
      <c r="Q510" s="183"/>
      <c r="R510" s="183"/>
    </row>
    <row r="511" spans="1:18" s="2" customFormat="1" ht="57.6" x14ac:dyDescent="0.3">
      <c r="A511" s="51"/>
      <c r="B511" s="184">
        <v>170</v>
      </c>
      <c r="C511" s="3" t="str">
        <f ca="1">IF(B511="","",CONCATENATE(OFFSET(List1!C$11,tisk!A510,0),"
",OFFSET(List1!D$11,tisk!A510,0),"
",OFFSET(List1!E$11,tisk!A510,0),"
",OFFSET(List1!F$11,tisk!A510,0)))</f>
        <v>Obec Těšetice
Těšetice 75
Těšetice
78346</v>
      </c>
      <c r="D511" s="74" t="str">
        <f ca="1">IF(B511="","",OFFSET(List1!L$11,tisk!A510,0))</f>
        <v>Oprava chodníku z Těšetic do Vojnic</v>
      </c>
      <c r="E511" s="185">
        <f ca="1">IF(B511="","",OFFSET(List1!O$11,tisk!A510,0))</f>
        <v>1000000</v>
      </c>
      <c r="F511" s="48" t="str">
        <f ca="1">IF(B511="","",OFFSET(List1!P$11,tisk!A510,0))</f>
        <v>1/2020</v>
      </c>
      <c r="G511" s="183">
        <f ca="1">IF(B511="","",OFFSET(List1!R$11,tisk!A510,0))</f>
        <v>500000</v>
      </c>
      <c r="H511" s="186" t="str">
        <f ca="1">IF(B511="","",OFFSET(List1!S$11,tisk!A510,0))</f>
        <v>31.12.2020</v>
      </c>
      <c r="I511" s="184">
        <f ca="1">IF(B511="","",OFFSET(List1!T$11,tisk!A510,0))</f>
        <v>100</v>
      </c>
      <c r="J511" s="184">
        <f ca="1">IF(B511="","",OFFSET(List1!U$11,tisk!A510,0))</f>
        <v>120</v>
      </c>
      <c r="K511" s="184">
        <f ca="1">IF(B511="","",OFFSET(List1!V$11,tisk!A510,0))</f>
        <v>100</v>
      </c>
      <c r="L511" s="184">
        <f ca="1">IF(B511="","",OFFSET(List1!W$11,tisk!A510,0))</f>
        <v>320</v>
      </c>
      <c r="M511" s="183">
        <f ca="1">IF($B511="","",OFFSET(List1!X$11,tisk!$A510,0))</f>
        <v>0</v>
      </c>
      <c r="N511" s="183">
        <f ca="1">IF($B511="","",OFFSET(List1!Y$11,tisk!$A510,0))</f>
        <v>500000</v>
      </c>
      <c r="O511" s="183">
        <f ca="1">IF($B511="","",OFFSET(List1!Z$11,tisk!$A510,0))</f>
        <v>0</v>
      </c>
      <c r="P511" s="183">
        <f ca="1">IF($B511="","",OFFSET(List1!AA$11,tisk!$A510,0))</f>
        <v>500000</v>
      </c>
      <c r="Q511" s="183" t="str">
        <f ca="1">IF($B511="","",OFFSET(List1!AB$11,tisk!$A510,0))</f>
        <v>NEINV</v>
      </c>
      <c r="R511" s="183" t="str">
        <f ca="1">IF($B511="","",OFFSET(List1!AC$11,tisk!$A510,0))</f>
        <v>NE</v>
      </c>
    </row>
    <row r="512" spans="1:18" s="2" customFormat="1" ht="86.4" x14ac:dyDescent="0.3">
      <c r="A512" s="51"/>
      <c r="B512" s="184"/>
      <c r="C512" s="3" t="str">
        <f ca="1">IF(B511="","",CONCATENATE("Okres ",OFFSET(List1!G$11,tisk!A510,0),"
","Právní forma","
",OFFSET(List1!H$11,tisk!A510,0),"
","IČO ",OFFSET(List1!I$11,tisk!A510,0),"
 ","B.Ú. ",OFFSET(List1!J$11,tisk!A510,0)))</f>
        <v>Okres Olomouc
Právní forma
Obec, městská část hlavního města Prahy
IČO 00299545
 B.Ú. 94-24010641/0710</v>
      </c>
      <c r="D512" s="5" t="str">
        <f ca="1">IF(B511="","",OFFSET(List1!M$11,tisk!A510,0))</f>
        <v>Oprava chodníku z Těšetic do Vojnic v délce cca 370 metrů, šířka 2 metry.</v>
      </c>
      <c r="E512" s="185"/>
      <c r="F512" s="47"/>
      <c r="G512" s="183"/>
      <c r="H512" s="186"/>
      <c r="I512" s="184"/>
      <c r="J512" s="184"/>
      <c r="K512" s="184"/>
      <c r="L512" s="184"/>
      <c r="M512" s="183"/>
      <c r="N512" s="183"/>
      <c r="O512" s="183"/>
      <c r="P512" s="183"/>
      <c r="Q512" s="183"/>
      <c r="R512" s="183"/>
    </row>
    <row r="513" spans="1:18" s="2" customFormat="1" ht="100.8" x14ac:dyDescent="0.3">
      <c r="A513" s="51">
        <f>ROW()/3-1</f>
        <v>170</v>
      </c>
      <c r="B513" s="184"/>
      <c r="C513" s="3"/>
      <c r="D513" s="5" t="str">
        <f ca="1">IF(B511="","",CONCATENATE("Dotace bude použita na:",OFFSET(List1!N$11,tisk!A510,0)))</f>
        <v>Dotace bude použita na:Oprava chodníku z Těšetic do Vojnic v úseku od konce zástavby RD v Těšeticích po začátek Vojnic, včetně opravy dřevěné lávky.
stavební dodávky práce - oprava afaltového povrchu, nová zámková dlažba, nové krycí desky lávky.</v>
      </c>
      <c r="E513" s="185"/>
      <c r="F513" s="48" t="str">
        <f ca="1">IF(B511="","",OFFSET(List1!Q$11,tisk!A510,0))</f>
        <v>12/2020</v>
      </c>
      <c r="G513" s="183"/>
      <c r="H513" s="186"/>
      <c r="I513" s="184"/>
      <c r="J513" s="184"/>
      <c r="K513" s="184"/>
      <c r="L513" s="184"/>
      <c r="M513" s="183"/>
      <c r="N513" s="183"/>
      <c r="O513" s="183"/>
      <c r="P513" s="183"/>
      <c r="Q513" s="183"/>
      <c r="R513" s="183"/>
    </row>
    <row r="514" spans="1:18" s="2" customFormat="1" ht="57.6" x14ac:dyDescent="0.3">
      <c r="A514" s="51"/>
      <c r="B514" s="184">
        <v>171</v>
      </c>
      <c r="C514" s="3" t="str">
        <f ca="1">IF(B514="","",CONCATENATE(OFFSET(List1!C$11,tisk!A513,0),"
",OFFSET(List1!D$11,tisk!A513,0),"
",OFFSET(List1!E$11,tisk!A513,0),"
",OFFSET(List1!F$11,tisk!A513,0)))</f>
        <v>Obec Charváty
Charváty 98
Charváty
78375</v>
      </c>
      <c r="D514" s="74" t="str">
        <f ca="1">IF(B514="","",OFFSET(List1!L$11,tisk!A513,0))</f>
        <v>Oprava obecní stodoly</v>
      </c>
      <c r="E514" s="185">
        <f ca="1">IF(B514="","",OFFSET(List1!O$11,tisk!A513,0))</f>
        <v>700000</v>
      </c>
      <c r="F514" s="48" t="str">
        <f ca="1">IF(B514="","",OFFSET(List1!P$11,tisk!A513,0))</f>
        <v>1/2020</v>
      </c>
      <c r="G514" s="183">
        <f ca="1">IF(B514="","",OFFSET(List1!R$11,tisk!A513,0))</f>
        <v>350000</v>
      </c>
      <c r="H514" s="186" t="str">
        <f ca="1">IF(B514="","",OFFSET(List1!S$11,tisk!A513,0))</f>
        <v>31.12.2020</v>
      </c>
      <c r="I514" s="184">
        <f ca="1">IF(B514="","",OFFSET(List1!T$11,tisk!A513,0))</f>
        <v>110</v>
      </c>
      <c r="J514" s="184">
        <f ca="1">IF(B514="","",OFFSET(List1!U$11,tisk!A513,0))</f>
        <v>75</v>
      </c>
      <c r="K514" s="184">
        <f ca="1">IF(B514="","",OFFSET(List1!V$11,tisk!A513,0))</f>
        <v>100</v>
      </c>
      <c r="L514" s="184">
        <f ca="1">IF(B514="","",OFFSET(List1!W$11,tisk!A513,0))</f>
        <v>285</v>
      </c>
      <c r="M514" s="183">
        <f ca="1">IF($B514="","",OFFSET(List1!X$11,tisk!$A513,0))</f>
        <v>0</v>
      </c>
      <c r="N514" s="183">
        <f ca="1">IF($B514="","",OFFSET(List1!Y$11,tisk!$A513,0))</f>
        <v>350000</v>
      </c>
      <c r="O514" s="183">
        <f ca="1">IF($B514="","",OFFSET(List1!Z$11,tisk!$A513,0))</f>
        <v>0</v>
      </c>
      <c r="P514" s="183">
        <f ca="1">IF($B514="","",OFFSET(List1!AA$11,tisk!$A513,0))</f>
        <v>350000</v>
      </c>
      <c r="Q514" s="183" t="str">
        <f ca="1">IF($B514="","",OFFSET(List1!AB$11,tisk!$A513,0))</f>
        <v>INV</v>
      </c>
      <c r="R514" s="183" t="str">
        <f ca="1">IF($B514="","",OFFSET(List1!AC$11,tisk!$A513,0))</f>
        <v>NE</v>
      </c>
    </row>
    <row r="515" spans="1:18" s="2" customFormat="1" ht="100.8" x14ac:dyDescent="0.3">
      <c r="A515" s="51"/>
      <c r="B515" s="184"/>
      <c r="C515" s="3" t="str">
        <f ca="1">IF(B514="","",CONCATENATE("Okres ",OFFSET(List1!G$11,tisk!A513,0),"
","Právní forma","
",OFFSET(List1!H$11,tisk!A513,0),"
","IČO ",OFFSET(List1!I$11,tisk!A513,0),"
 ","B.Ú. ",OFFSET(List1!J$11,tisk!A513,0)))</f>
        <v>Okres Olomouc
Právní forma
Obec, městská část hlavního města Prahy
IČO 00635715
 B.Ú. 1801823319/0800</v>
      </c>
      <c r="D515" s="5" t="str">
        <f ca="1">IF(B514="","",OFFSET(List1!M$11,tisk!A513,0))</f>
        <v>Projekt řeší opravu obecní stodoly, která je využívána jako zázemí pro techniku na údržbu veřejné zeleně, sklad materiálů a nářadí. Současný stav vykazuje nedostatky k naplnění požadavků BOZP v oblasti nerovnosti podlah a zapravení nosných pilířů.</v>
      </c>
      <c r="E515" s="185"/>
      <c r="F515" s="47"/>
      <c r="G515" s="183"/>
      <c r="H515" s="186"/>
      <c r="I515" s="184"/>
      <c r="J515" s="184"/>
      <c r="K515" s="184"/>
      <c r="L515" s="184"/>
      <c r="M515" s="183"/>
      <c r="N515" s="183"/>
      <c r="O515" s="183"/>
      <c r="P515" s="183"/>
      <c r="Q515" s="183"/>
      <c r="R515" s="183"/>
    </row>
    <row r="516" spans="1:18" s="2" customFormat="1" ht="86.4" x14ac:dyDescent="0.3">
      <c r="A516" s="51">
        <f>ROW()/3-1</f>
        <v>171</v>
      </c>
      <c r="B516" s="184"/>
      <c r="C516" s="3"/>
      <c r="D516" s="5" t="str">
        <f ca="1">IF(B514="","",CONCATENATE("Dotace bude použita na:",OFFSET(List1!N$11,tisk!A513,0)))</f>
        <v>Dotace bude použita na:Zděné konstrukce,  betonáže, zámečnické výrobky - osazení ocelových nosníků a sekčních vrat, vodorovné konstrukce - provedení celé skladby nové podlahy a ostatní a vedlejší náklady.</v>
      </c>
      <c r="E516" s="185"/>
      <c r="F516" s="48" t="str">
        <f ca="1">IF(B514="","",OFFSET(List1!Q$11,tisk!A513,0))</f>
        <v>12/2020</v>
      </c>
      <c r="G516" s="183"/>
      <c r="H516" s="186"/>
      <c r="I516" s="184"/>
      <c r="J516" s="184"/>
      <c r="K516" s="184"/>
      <c r="L516" s="184"/>
      <c r="M516" s="183"/>
      <c r="N516" s="183"/>
      <c r="O516" s="183"/>
      <c r="P516" s="183"/>
      <c r="Q516" s="183"/>
      <c r="R516" s="183"/>
    </row>
    <row r="517" spans="1:18" s="2" customFormat="1" x14ac:dyDescent="0.3">
      <c r="A517" s="51"/>
      <c r="B517" s="184" t="str">
        <f ca="1">IF(OFFSET(List1!B$11,tisk!A516,0)&gt;0,OFFSET(List1!B$11,tisk!A516,0),"")</f>
        <v/>
      </c>
      <c r="C517" s="3" t="str">
        <f ca="1">IF(B517="","",CONCATENATE(OFFSET(List1!C$11,tisk!A516,0),"
",OFFSET(List1!D$11,tisk!A516,0),"
",OFFSET(List1!E$11,tisk!A516,0),"
",OFFSET(List1!F$11,tisk!A516,0)))</f>
        <v/>
      </c>
      <c r="D517" s="74" t="str">
        <f ca="1">IF(B517="","",OFFSET(List1!L$11,tisk!A516,0))</f>
        <v/>
      </c>
      <c r="E517" s="185" t="str">
        <f ca="1">IF(B517="","",OFFSET(List1!O$11,tisk!A516,0))</f>
        <v/>
      </c>
      <c r="F517" s="48" t="str">
        <f ca="1">IF(B517="","",OFFSET(List1!P$11,tisk!A516,0))</f>
        <v/>
      </c>
      <c r="G517" s="183" t="str">
        <f ca="1">IF(B517="","",OFFSET(List1!R$11,tisk!A516,0))</f>
        <v/>
      </c>
      <c r="H517" s="186" t="str">
        <f ca="1">IF(B517="","",OFFSET(List1!S$11,tisk!A516,0))</f>
        <v/>
      </c>
      <c r="I517" s="184" t="str">
        <f ca="1">IF(B517="","",OFFSET(List1!T$11,tisk!A516,0))</f>
        <v/>
      </c>
      <c r="J517" s="184" t="str">
        <f ca="1">IF(B517="","",OFFSET(List1!U$11,tisk!A516,0))</f>
        <v/>
      </c>
      <c r="K517" s="184" t="str">
        <f ca="1">IF(B517="","",OFFSET(List1!V$11,tisk!A516,0))</f>
        <v/>
      </c>
      <c r="L517" s="184" t="str">
        <f ca="1">IF(B517="","",OFFSET(List1!W$11,tisk!A516,0))</f>
        <v/>
      </c>
      <c r="M517" s="183" t="str">
        <f ca="1">IF($B517="","",OFFSET(List1!X$11,tisk!$A516,0))</f>
        <v/>
      </c>
      <c r="N517" s="183" t="str">
        <f ca="1">IF($B517="","",OFFSET(List1!Y$11,tisk!$A516,0))</f>
        <v/>
      </c>
      <c r="O517" s="183" t="str">
        <f ca="1">IF($B517="","",OFFSET(List1!Z$11,tisk!$A516,0))</f>
        <v/>
      </c>
      <c r="P517" s="183" t="str">
        <f ca="1">IF($B517="","",OFFSET(List1!AA$11,tisk!$A516,0))</f>
        <v/>
      </c>
      <c r="Q517" s="183" t="str">
        <f ca="1">IF($B517="","",OFFSET(List1!AB$11,tisk!$A516,0))</f>
        <v/>
      </c>
      <c r="R517" s="183" t="str">
        <f ca="1">IF($B517="","",OFFSET(List1!AC$11,tisk!$A516,0))</f>
        <v/>
      </c>
    </row>
    <row r="518" spans="1:18" s="2" customFormat="1" x14ac:dyDescent="0.3">
      <c r="A518" s="51"/>
      <c r="B518" s="184"/>
      <c r="C518" s="3" t="str">
        <f ca="1">IF(B517="","",CONCATENATE("Okres ",OFFSET(List1!G$11,tisk!A516,0),"
","Právní forma","
",OFFSET(List1!H$11,tisk!A516,0),"
","IČO ",OFFSET(List1!I$11,tisk!A516,0),"
 ","B.Ú. ",OFFSET(List1!J$11,tisk!A516,0)))</f>
        <v/>
      </c>
      <c r="D518" s="5" t="str">
        <f ca="1">IF(B517="","",OFFSET(List1!M$11,tisk!A516,0))</f>
        <v/>
      </c>
      <c r="E518" s="185"/>
      <c r="F518" s="47"/>
      <c r="G518" s="183"/>
      <c r="H518" s="186"/>
      <c r="I518" s="184"/>
      <c r="J518" s="184"/>
      <c r="K518" s="184"/>
      <c r="L518" s="184"/>
      <c r="M518" s="183"/>
      <c r="N518" s="183"/>
      <c r="O518" s="183"/>
      <c r="P518" s="183"/>
      <c r="Q518" s="183"/>
      <c r="R518" s="183"/>
    </row>
    <row r="519" spans="1:18" s="2" customFormat="1" x14ac:dyDescent="0.3">
      <c r="A519" s="51">
        <f>ROW()/3-1</f>
        <v>172</v>
      </c>
      <c r="B519" s="184"/>
      <c r="C519" s="3" t="str">
        <f ca="1">IF(B517="","",CONCATENATE("Zástupce","
",OFFSET(List1!K$11,tisk!A516,0)))</f>
        <v/>
      </c>
      <c r="D519" s="5" t="str">
        <f ca="1">IF(B517="","",CONCATENATE("Dotace bude použita na:",OFFSET(List1!N$11,tisk!A516,0)))</f>
        <v/>
      </c>
      <c r="E519" s="185"/>
      <c r="F519" s="48" t="str">
        <f ca="1">IF(B517="","",OFFSET(List1!Q$11,tisk!A516,0))</f>
        <v/>
      </c>
      <c r="G519" s="183"/>
      <c r="H519" s="186"/>
      <c r="I519" s="184"/>
      <c r="J519" s="184"/>
      <c r="K519" s="184"/>
      <c r="L519" s="184"/>
      <c r="M519" s="183"/>
      <c r="N519" s="183"/>
      <c r="O519" s="183"/>
      <c r="P519" s="183"/>
      <c r="Q519" s="183"/>
      <c r="R519" s="183"/>
    </row>
    <row r="520" spans="1:18" s="2" customFormat="1" x14ac:dyDescent="0.3">
      <c r="A520" s="52"/>
      <c r="C520" s="3"/>
      <c r="D520" s="5"/>
      <c r="E520" s="9"/>
      <c r="F520" s="49"/>
      <c r="G520" s="7"/>
      <c r="M520" s="7"/>
    </row>
    <row r="521" spans="1:18" s="2" customFormat="1" x14ac:dyDescent="0.3">
      <c r="A521" s="52"/>
      <c r="C521" s="3"/>
      <c r="D521" s="5"/>
      <c r="E521" s="9"/>
      <c r="F521" s="49"/>
      <c r="G521" s="7"/>
      <c r="M521" s="7"/>
    </row>
    <row r="522" spans="1:18" s="2" customFormat="1" x14ac:dyDescent="0.3">
      <c r="A522" s="52"/>
      <c r="C522" s="3"/>
      <c r="D522" s="5"/>
      <c r="E522" s="9"/>
      <c r="F522" s="49"/>
      <c r="G522" s="7"/>
      <c r="M522" s="7"/>
    </row>
    <row r="523" spans="1:18" s="2" customFormat="1" x14ac:dyDescent="0.3">
      <c r="A523" s="52"/>
      <c r="C523" s="3"/>
      <c r="D523" s="5"/>
      <c r="E523" s="9"/>
      <c r="F523" s="49"/>
      <c r="G523" s="7"/>
      <c r="M523" s="7"/>
    </row>
    <row r="524" spans="1:18" s="2" customFormat="1" x14ac:dyDescent="0.3">
      <c r="A524" s="52"/>
      <c r="C524" s="3"/>
      <c r="D524" s="5"/>
      <c r="E524" s="9"/>
      <c r="F524" s="49"/>
      <c r="G524" s="7"/>
      <c r="M524" s="7"/>
    </row>
    <row r="525" spans="1:18" s="2" customFormat="1" x14ac:dyDescent="0.3">
      <c r="A525" s="52"/>
      <c r="C525" s="3"/>
      <c r="D525" s="5"/>
      <c r="E525" s="9"/>
      <c r="F525" s="49"/>
      <c r="G525" s="7"/>
      <c r="M525" s="7"/>
    </row>
    <row r="526" spans="1:18" s="2" customFormat="1" x14ac:dyDescent="0.3">
      <c r="A526" s="52"/>
      <c r="C526" s="3"/>
      <c r="D526" s="5"/>
      <c r="E526" s="9"/>
      <c r="F526" s="49"/>
      <c r="G526" s="7"/>
      <c r="M526" s="7"/>
    </row>
    <row r="527" spans="1:18" s="2" customFormat="1" x14ac:dyDescent="0.3">
      <c r="A527" s="52"/>
      <c r="C527" s="3"/>
      <c r="D527" s="5"/>
      <c r="E527" s="9"/>
      <c r="F527" s="49"/>
      <c r="G527" s="7"/>
      <c r="M527" s="7"/>
    </row>
    <row r="528" spans="1:18" s="2" customFormat="1" x14ac:dyDescent="0.3">
      <c r="A528" s="52"/>
      <c r="C528" s="3"/>
      <c r="D528" s="5"/>
      <c r="E528" s="9"/>
      <c r="F528" s="49"/>
      <c r="G528" s="7"/>
      <c r="M528" s="7"/>
    </row>
    <row r="529" spans="1:13" s="2" customFormat="1" x14ac:dyDescent="0.3">
      <c r="A529" s="52"/>
      <c r="C529" s="3"/>
      <c r="D529" s="5"/>
      <c r="E529" s="9"/>
      <c r="F529" s="49"/>
      <c r="G529" s="7"/>
      <c r="M529" s="7"/>
    </row>
    <row r="530" spans="1:13" s="2" customFormat="1" x14ac:dyDescent="0.3">
      <c r="A530" s="52"/>
      <c r="C530" s="3"/>
      <c r="D530" s="5"/>
      <c r="E530" s="9"/>
      <c r="F530" s="49"/>
      <c r="G530" s="7"/>
      <c r="M530" s="7"/>
    </row>
    <row r="531" spans="1:13" s="2" customFormat="1" x14ac:dyDescent="0.3">
      <c r="A531" s="52"/>
      <c r="C531" s="3"/>
      <c r="D531" s="5"/>
      <c r="E531" s="9"/>
      <c r="F531" s="49"/>
      <c r="G531" s="7"/>
      <c r="M531" s="7"/>
    </row>
    <row r="532" spans="1:13" s="2" customFormat="1" x14ac:dyDescent="0.3">
      <c r="A532" s="52"/>
      <c r="C532" s="3"/>
      <c r="D532" s="5"/>
      <c r="E532" s="9"/>
      <c r="F532" s="49"/>
      <c r="G532" s="7"/>
      <c r="M532" s="7"/>
    </row>
    <row r="533" spans="1:13" s="2" customFormat="1" x14ac:dyDescent="0.3">
      <c r="A533" s="52"/>
      <c r="C533" s="3"/>
      <c r="D533" s="5"/>
      <c r="E533" s="9"/>
      <c r="F533" s="49"/>
      <c r="G533" s="7"/>
      <c r="M533" s="7"/>
    </row>
    <row r="534" spans="1:13" x14ac:dyDescent="0.3">
      <c r="C534" s="3"/>
      <c r="D534" s="5"/>
      <c r="E534" s="9"/>
      <c r="F534" s="49"/>
      <c r="G534" s="7"/>
      <c r="H534" s="2"/>
      <c r="I534" s="2"/>
      <c r="J534" s="2"/>
      <c r="K534" s="2"/>
      <c r="L534" s="2"/>
      <c r="M534" s="7"/>
    </row>
    <row r="535" spans="1:13" x14ac:dyDescent="0.3">
      <c r="C535" s="3"/>
      <c r="D535" s="5"/>
      <c r="E535" s="9"/>
      <c r="F535" s="49"/>
      <c r="G535" s="7"/>
      <c r="H535" s="2"/>
      <c r="I535" s="2"/>
      <c r="J535" s="2"/>
      <c r="K535" s="2"/>
      <c r="L535" s="2"/>
      <c r="M535" s="7"/>
    </row>
    <row r="536" spans="1:13" x14ac:dyDescent="0.3">
      <c r="C536" s="3"/>
      <c r="D536" s="5"/>
      <c r="E536" s="9"/>
      <c r="F536" s="49"/>
      <c r="G536" s="7"/>
      <c r="H536" s="2"/>
      <c r="I536" s="2"/>
      <c r="J536" s="2"/>
      <c r="K536" s="2"/>
      <c r="L536" s="2"/>
      <c r="M536" s="7"/>
    </row>
    <row r="537" spans="1:13" x14ac:dyDescent="0.3">
      <c r="C537" s="3"/>
      <c r="D537" s="5"/>
      <c r="E537" s="9"/>
      <c r="F537" s="49"/>
      <c r="G537" s="7"/>
      <c r="H537" s="2"/>
      <c r="I537" s="2"/>
      <c r="J537" s="2"/>
      <c r="K537" s="2"/>
      <c r="L537" s="2"/>
      <c r="M537" s="7"/>
    </row>
    <row r="538" spans="1:13" x14ac:dyDescent="0.3">
      <c r="C538" s="3"/>
      <c r="D538" s="5"/>
      <c r="E538" s="9"/>
      <c r="F538" s="49"/>
      <c r="G538" s="7"/>
      <c r="H538" s="2"/>
      <c r="I538" s="2"/>
      <c r="J538" s="2"/>
      <c r="K538" s="2"/>
      <c r="L538" s="2"/>
      <c r="M538" s="7"/>
    </row>
    <row r="539" spans="1:13" x14ac:dyDescent="0.3">
      <c r="C539" s="3"/>
      <c r="D539" s="5"/>
      <c r="E539" s="9"/>
      <c r="F539" s="49"/>
      <c r="G539" s="7"/>
      <c r="H539" s="2"/>
      <c r="I539" s="2"/>
      <c r="J539" s="2"/>
      <c r="K539" s="2"/>
      <c r="L539" s="2"/>
      <c r="M539" s="7"/>
    </row>
    <row r="540" spans="1:13" x14ac:dyDescent="0.3">
      <c r="C540" s="3"/>
      <c r="D540" s="5"/>
      <c r="E540" s="9"/>
      <c r="F540" s="49"/>
      <c r="G540" s="7"/>
      <c r="H540" s="2"/>
      <c r="I540" s="2"/>
      <c r="J540" s="2"/>
      <c r="K540" s="2"/>
      <c r="L540" s="2"/>
      <c r="M540" s="7"/>
    </row>
    <row r="541" spans="1:13" x14ac:dyDescent="0.3">
      <c r="C541" s="3"/>
      <c r="D541" s="5"/>
      <c r="E541" s="9"/>
      <c r="F541" s="49"/>
      <c r="G541" s="7"/>
      <c r="H541" s="2"/>
      <c r="I541" s="2"/>
      <c r="J541" s="2"/>
      <c r="K541" s="2"/>
      <c r="L541" s="2"/>
      <c r="M541" s="7"/>
    </row>
  </sheetData>
  <mergeCells count="2418">
    <mergeCell ref="O511:O513"/>
    <mergeCell ref="P511:P513"/>
    <mergeCell ref="O514:O516"/>
    <mergeCell ref="P514:P516"/>
    <mergeCell ref="M1:M3"/>
    <mergeCell ref="N517:N519"/>
    <mergeCell ref="O517:O519"/>
    <mergeCell ref="P517:P519"/>
    <mergeCell ref="Q517:Q519"/>
    <mergeCell ref="R517:R519"/>
    <mergeCell ref="O493:O495"/>
    <mergeCell ref="P493:P495"/>
    <mergeCell ref="O496:O498"/>
    <mergeCell ref="P496:P498"/>
    <mergeCell ref="O499:O501"/>
    <mergeCell ref="P499:P501"/>
    <mergeCell ref="O502:O504"/>
    <mergeCell ref="P502:P504"/>
    <mergeCell ref="O505:O507"/>
    <mergeCell ref="P505:P507"/>
    <mergeCell ref="O508:O510"/>
    <mergeCell ref="P508:P510"/>
    <mergeCell ref="O475:O477"/>
    <mergeCell ref="P475:P477"/>
    <mergeCell ref="O478:O480"/>
    <mergeCell ref="P478:P480"/>
    <mergeCell ref="O481:O483"/>
    <mergeCell ref="P481:P483"/>
    <mergeCell ref="O484:O486"/>
    <mergeCell ref="P484:P486"/>
    <mergeCell ref="O487:O489"/>
    <mergeCell ref="P487:P489"/>
    <mergeCell ref="O490:O492"/>
    <mergeCell ref="P490:P492"/>
    <mergeCell ref="O457:O459"/>
    <mergeCell ref="P457:P459"/>
    <mergeCell ref="O460:O462"/>
    <mergeCell ref="P460:P462"/>
    <mergeCell ref="O463:O465"/>
    <mergeCell ref="P463:P465"/>
    <mergeCell ref="O466:O468"/>
    <mergeCell ref="P466:P468"/>
    <mergeCell ref="O469:O471"/>
    <mergeCell ref="P469:P471"/>
    <mergeCell ref="O472:O474"/>
    <mergeCell ref="P472:P474"/>
    <mergeCell ref="O442:O444"/>
    <mergeCell ref="P442:P444"/>
    <mergeCell ref="O445:O447"/>
    <mergeCell ref="P445:P447"/>
    <mergeCell ref="O448:O450"/>
    <mergeCell ref="P448:P450"/>
    <mergeCell ref="O451:O453"/>
    <mergeCell ref="P451:P453"/>
    <mergeCell ref="O454:O456"/>
    <mergeCell ref="P454:P456"/>
    <mergeCell ref="O421:O423"/>
    <mergeCell ref="P421:P423"/>
    <mergeCell ref="O424:O426"/>
    <mergeCell ref="P424:P426"/>
    <mergeCell ref="O427:O429"/>
    <mergeCell ref="P427:P429"/>
    <mergeCell ref="O430:O432"/>
    <mergeCell ref="P430:P432"/>
    <mergeCell ref="O433:O435"/>
    <mergeCell ref="P433:P435"/>
    <mergeCell ref="O436:O438"/>
    <mergeCell ref="P436:P438"/>
    <mergeCell ref="O400:O402"/>
    <mergeCell ref="P400:P402"/>
    <mergeCell ref="O403:O405"/>
    <mergeCell ref="P403:P405"/>
    <mergeCell ref="O406:O408"/>
    <mergeCell ref="P406:P408"/>
    <mergeCell ref="O409:O411"/>
    <mergeCell ref="P409:P411"/>
    <mergeCell ref="O412:O414"/>
    <mergeCell ref="P412:P414"/>
    <mergeCell ref="O358:O360"/>
    <mergeCell ref="P358:P360"/>
    <mergeCell ref="O361:O363"/>
    <mergeCell ref="P361:P363"/>
    <mergeCell ref="O364:O366"/>
    <mergeCell ref="P364:P366"/>
    <mergeCell ref="O367:O369"/>
    <mergeCell ref="P367:P369"/>
    <mergeCell ref="O370:O372"/>
    <mergeCell ref="P370:P372"/>
    <mergeCell ref="O373:O375"/>
    <mergeCell ref="P373:P375"/>
    <mergeCell ref="O340:O342"/>
    <mergeCell ref="P340:P342"/>
    <mergeCell ref="O343:O345"/>
    <mergeCell ref="P343:P345"/>
    <mergeCell ref="O346:O348"/>
    <mergeCell ref="P346:P348"/>
    <mergeCell ref="O349:O351"/>
    <mergeCell ref="P349:P351"/>
    <mergeCell ref="O352:O354"/>
    <mergeCell ref="P352:P354"/>
    <mergeCell ref="O355:O357"/>
    <mergeCell ref="P355:P357"/>
    <mergeCell ref="O322:O324"/>
    <mergeCell ref="P322:P324"/>
    <mergeCell ref="O325:O327"/>
    <mergeCell ref="P325:P327"/>
    <mergeCell ref="O328:O330"/>
    <mergeCell ref="P328:P330"/>
    <mergeCell ref="O331:O333"/>
    <mergeCell ref="P331:P333"/>
    <mergeCell ref="O334:O336"/>
    <mergeCell ref="P334:P336"/>
    <mergeCell ref="O337:O339"/>
    <mergeCell ref="P337:P339"/>
    <mergeCell ref="P307:P309"/>
    <mergeCell ref="O310:O312"/>
    <mergeCell ref="P310:P312"/>
    <mergeCell ref="O313:O315"/>
    <mergeCell ref="P313:P315"/>
    <mergeCell ref="O316:O318"/>
    <mergeCell ref="P316:P318"/>
    <mergeCell ref="O319:O321"/>
    <mergeCell ref="P319:P321"/>
    <mergeCell ref="O283:O285"/>
    <mergeCell ref="P283:P285"/>
    <mergeCell ref="O286:O288"/>
    <mergeCell ref="P286:P288"/>
    <mergeCell ref="O289:O291"/>
    <mergeCell ref="P289:P291"/>
    <mergeCell ref="O292:O294"/>
    <mergeCell ref="P292:P294"/>
    <mergeCell ref="O295:O297"/>
    <mergeCell ref="P295:P297"/>
    <mergeCell ref="P256:P258"/>
    <mergeCell ref="O259:O261"/>
    <mergeCell ref="P259:P261"/>
    <mergeCell ref="O262:O264"/>
    <mergeCell ref="P262:P264"/>
    <mergeCell ref="O265:O267"/>
    <mergeCell ref="P265:P267"/>
    <mergeCell ref="O268:O270"/>
    <mergeCell ref="P268:P270"/>
    <mergeCell ref="O271:O273"/>
    <mergeCell ref="P271:P273"/>
    <mergeCell ref="P229:P231"/>
    <mergeCell ref="O232:O234"/>
    <mergeCell ref="P232:P234"/>
    <mergeCell ref="O235:O237"/>
    <mergeCell ref="P235:P237"/>
    <mergeCell ref="O238:O240"/>
    <mergeCell ref="P238:P240"/>
    <mergeCell ref="O241:O243"/>
    <mergeCell ref="P241:P243"/>
    <mergeCell ref="O244:O246"/>
    <mergeCell ref="P244:P246"/>
    <mergeCell ref="O247:O249"/>
    <mergeCell ref="P247:P249"/>
    <mergeCell ref="P214:P216"/>
    <mergeCell ref="O217:O219"/>
    <mergeCell ref="P217:P219"/>
    <mergeCell ref="O220:O222"/>
    <mergeCell ref="P220:P222"/>
    <mergeCell ref="O223:O225"/>
    <mergeCell ref="P223:P225"/>
    <mergeCell ref="O226:O228"/>
    <mergeCell ref="P226:P228"/>
    <mergeCell ref="O202:O204"/>
    <mergeCell ref="P202:P204"/>
    <mergeCell ref="O205:O207"/>
    <mergeCell ref="P205:P207"/>
    <mergeCell ref="O208:O210"/>
    <mergeCell ref="P208:P210"/>
    <mergeCell ref="P169:P171"/>
    <mergeCell ref="O172:O174"/>
    <mergeCell ref="P172:P174"/>
    <mergeCell ref="O175:O177"/>
    <mergeCell ref="P175:P177"/>
    <mergeCell ref="O178:O180"/>
    <mergeCell ref="P178:P180"/>
    <mergeCell ref="O181:O183"/>
    <mergeCell ref="P181:P183"/>
    <mergeCell ref="O184:O186"/>
    <mergeCell ref="P184:P186"/>
    <mergeCell ref="O55:O57"/>
    <mergeCell ref="P55:P57"/>
    <mergeCell ref="O58:O60"/>
    <mergeCell ref="P58:P60"/>
    <mergeCell ref="O61:O63"/>
    <mergeCell ref="P61:P63"/>
    <mergeCell ref="O64:O66"/>
    <mergeCell ref="P64:P66"/>
    <mergeCell ref="P142:P144"/>
    <mergeCell ref="O145:O147"/>
    <mergeCell ref="P145:P147"/>
    <mergeCell ref="O148:O150"/>
    <mergeCell ref="P148:P150"/>
    <mergeCell ref="O151:O153"/>
    <mergeCell ref="P151:P153"/>
    <mergeCell ref="O154:O156"/>
    <mergeCell ref="P154:P156"/>
    <mergeCell ref="O127:O129"/>
    <mergeCell ref="P127:P129"/>
    <mergeCell ref="O130:O132"/>
    <mergeCell ref="P130:P132"/>
    <mergeCell ref="O133:O135"/>
    <mergeCell ref="P133:P135"/>
    <mergeCell ref="O136:O138"/>
    <mergeCell ref="P136:P138"/>
    <mergeCell ref="O16:O18"/>
    <mergeCell ref="P16:P18"/>
    <mergeCell ref="O19:O21"/>
    <mergeCell ref="P19:P21"/>
    <mergeCell ref="O22:O24"/>
    <mergeCell ref="P22:P24"/>
    <mergeCell ref="O25:O27"/>
    <mergeCell ref="P25:P27"/>
    <mergeCell ref="O28:O30"/>
    <mergeCell ref="P28:P30"/>
    <mergeCell ref="O31:O33"/>
    <mergeCell ref="P31:P33"/>
    <mergeCell ref="Q469:Q471"/>
    <mergeCell ref="Q472:Q474"/>
    <mergeCell ref="P94:P96"/>
    <mergeCell ref="O97:O99"/>
    <mergeCell ref="P97:P99"/>
    <mergeCell ref="O100:O102"/>
    <mergeCell ref="P100:P102"/>
    <mergeCell ref="O103:O105"/>
    <mergeCell ref="P103:P105"/>
    <mergeCell ref="O106:O108"/>
    <mergeCell ref="P106:P108"/>
    <mergeCell ref="O109:O111"/>
    <mergeCell ref="P109:P111"/>
    <mergeCell ref="O112:O114"/>
    <mergeCell ref="P112:P114"/>
    <mergeCell ref="O88:O90"/>
    <mergeCell ref="P88:P90"/>
    <mergeCell ref="P46:P48"/>
    <mergeCell ref="O49:O51"/>
    <mergeCell ref="P49:P51"/>
    <mergeCell ref="Q475:Q477"/>
    <mergeCell ref="Q478:Q480"/>
    <mergeCell ref="Q481:Q483"/>
    <mergeCell ref="Q367:Q369"/>
    <mergeCell ref="Q370:Q372"/>
    <mergeCell ref="Q373:Q375"/>
    <mergeCell ref="Q376:Q378"/>
    <mergeCell ref="Q379:Q381"/>
    <mergeCell ref="Q382:Q384"/>
    <mergeCell ref="P70:P72"/>
    <mergeCell ref="O73:O75"/>
    <mergeCell ref="P73:P75"/>
    <mergeCell ref="O76:O78"/>
    <mergeCell ref="P76:P78"/>
    <mergeCell ref="O79:O81"/>
    <mergeCell ref="P79:P81"/>
    <mergeCell ref="O82:O84"/>
    <mergeCell ref="P82:P84"/>
    <mergeCell ref="P118:P120"/>
    <mergeCell ref="O121:O123"/>
    <mergeCell ref="P121:P123"/>
    <mergeCell ref="O157:O159"/>
    <mergeCell ref="P157:P159"/>
    <mergeCell ref="O160:O162"/>
    <mergeCell ref="P160:P162"/>
    <mergeCell ref="P190:P192"/>
    <mergeCell ref="O193:O195"/>
    <mergeCell ref="P193:P195"/>
    <mergeCell ref="O196:O198"/>
    <mergeCell ref="P196:P198"/>
    <mergeCell ref="O199:O201"/>
    <mergeCell ref="P199:P201"/>
    <mergeCell ref="Q484:Q486"/>
    <mergeCell ref="Q487:Q489"/>
    <mergeCell ref="Q490:Q492"/>
    <mergeCell ref="Q493:Q495"/>
    <mergeCell ref="Q496:Q498"/>
    <mergeCell ref="Q499:Q501"/>
    <mergeCell ref="Q502:Q504"/>
    <mergeCell ref="Q505:Q507"/>
    <mergeCell ref="Q508:Q510"/>
    <mergeCell ref="Q511:Q513"/>
    <mergeCell ref="Q514:Q516"/>
    <mergeCell ref="O1:O3"/>
    <mergeCell ref="P1:P3"/>
    <mergeCell ref="O4:O6"/>
    <mergeCell ref="P4:P6"/>
    <mergeCell ref="O7:O9"/>
    <mergeCell ref="P7:P9"/>
    <mergeCell ref="O10:O12"/>
    <mergeCell ref="P10:P12"/>
    <mergeCell ref="O13:O15"/>
    <mergeCell ref="P13:P15"/>
    <mergeCell ref="Q334:Q336"/>
    <mergeCell ref="Q337:Q339"/>
    <mergeCell ref="Q340:Q342"/>
    <mergeCell ref="Q343:Q345"/>
    <mergeCell ref="Q346:Q348"/>
    <mergeCell ref="Q349:Q351"/>
    <mergeCell ref="Q352:Q354"/>
    <mergeCell ref="Q355:Q357"/>
    <mergeCell ref="Q358:Q360"/>
    <mergeCell ref="Q361:Q363"/>
    <mergeCell ref="Q364:Q366"/>
    <mergeCell ref="Q1:Q3"/>
    <mergeCell ref="Q4:Q6"/>
    <mergeCell ref="Q7:Q9"/>
    <mergeCell ref="Q10:Q12"/>
    <mergeCell ref="Q13:Q15"/>
    <mergeCell ref="Q16:Q18"/>
    <mergeCell ref="Q19:Q21"/>
    <mergeCell ref="Q22:Q24"/>
    <mergeCell ref="Q25:Q27"/>
    <mergeCell ref="Q28:Q30"/>
    <mergeCell ref="Q31:Q33"/>
    <mergeCell ref="Q34:Q36"/>
    <mergeCell ref="Q37:Q39"/>
    <mergeCell ref="Q40:Q42"/>
    <mergeCell ref="Q43:Q45"/>
    <mergeCell ref="Q46:Q48"/>
    <mergeCell ref="Q49:Q51"/>
    <mergeCell ref="R241:R243"/>
    <mergeCell ref="N241:N243"/>
    <mergeCell ref="N214:N216"/>
    <mergeCell ref="R214:R216"/>
    <mergeCell ref="R217:R219"/>
    <mergeCell ref="N217:N219"/>
    <mergeCell ref="N220:N222"/>
    <mergeCell ref="R220:R222"/>
    <mergeCell ref="R223:R225"/>
    <mergeCell ref="N223:N225"/>
    <mergeCell ref="N226:N228"/>
    <mergeCell ref="R226:R228"/>
    <mergeCell ref="R229:R231"/>
    <mergeCell ref="N229:N231"/>
    <mergeCell ref="N232:N234"/>
    <mergeCell ref="R232:R234"/>
    <mergeCell ref="R235:R237"/>
    <mergeCell ref="N235:N237"/>
    <mergeCell ref="N238:N240"/>
    <mergeCell ref="R238:R240"/>
    <mergeCell ref="Q214:Q216"/>
    <mergeCell ref="Q217:Q219"/>
    <mergeCell ref="Q220:Q222"/>
    <mergeCell ref="Q223:Q225"/>
    <mergeCell ref="Q226:Q228"/>
    <mergeCell ref="Q229:Q231"/>
    <mergeCell ref="Q232:Q234"/>
    <mergeCell ref="Q235:Q237"/>
    <mergeCell ref="Q238:Q240"/>
    <mergeCell ref="Q241:Q243"/>
    <mergeCell ref="O229:O231"/>
    <mergeCell ref="O214:O216"/>
    <mergeCell ref="R187:R189"/>
    <mergeCell ref="N187:N189"/>
    <mergeCell ref="N190:N192"/>
    <mergeCell ref="R190:R192"/>
    <mergeCell ref="N193:N195"/>
    <mergeCell ref="R193:R195"/>
    <mergeCell ref="R196:R198"/>
    <mergeCell ref="N196:N198"/>
    <mergeCell ref="N199:N201"/>
    <mergeCell ref="R199:R201"/>
    <mergeCell ref="N202:N204"/>
    <mergeCell ref="R202:R204"/>
    <mergeCell ref="N205:N207"/>
    <mergeCell ref="R205:R207"/>
    <mergeCell ref="R208:R210"/>
    <mergeCell ref="N208:N210"/>
    <mergeCell ref="N211:N213"/>
    <mergeCell ref="R211:R213"/>
    <mergeCell ref="Q187:Q189"/>
    <mergeCell ref="Q190:Q192"/>
    <mergeCell ref="Q193:Q195"/>
    <mergeCell ref="Q196:Q198"/>
    <mergeCell ref="Q199:Q201"/>
    <mergeCell ref="Q202:Q204"/>
    <mergeCell ref="Q205:Q207"/>
    <mergeCell ref="Q208:Q210"/>
    <mergeCell ref="Q211:Q213"/>
    <mergeCell ref="O187:O189"/>
    <mergeCell ref="P187:P189"/>
    <mergeCell ref="O190:O192"/>
    <mergeCell ref="O211:O213"/>
    <mergeCell ref="P211:P213"/>
    <mergeCell ref="N160:N162"/>
    <mergeCell ref="R160:R162"/>
    <mergeCell ref="N163:N165"/>
    <mergeCell ref="R163:R165"/>
    <mergeCell ref="N166:N168"/>
    <mergeCell ref="R166:R168"/>
    <mergeCell ref="N169:N171"/>
    <mergeCell ref="R169:R171"/>
    <mergeCell ref="N172:N174"/>
    <mergeCell ref="R172:R174"/>
    <mergeCell ref="R175:R177"/>
    <mergeCell ref="N175:N177"/>
    <mergeCell ref="R178:R180"/>
    <mergeCell ref="N178:N180"/>
    <mergeCell ref="N181:N183"/>
    <mergeCell ref="R181:R183"/>
    <mergeCell ref="N184:N186"/>
    <mergeCell ref="R184:R186"/>
    <mergeCell ref="Q160:Q162"/>
    <mergeCell ref="Q163:Q165"/>
    <mergeCell ref="Q166:Q168"/>
    <mergeCell ref="Q169:Q171"/>
    <mergeCell ref="Q172:Q174"/>
    <mergeCell ref="Q175:Q177"/>
    <mergeCell ref="Q178:Q180"/>
    <mergeCell ref="Q181:Q183"/>
    <mergeCell ref="Q184:Q186"/>
    <mergeCell ref="O163:O165"/>
    <mergeCell ref="P163:P165"/>
    <mergeCell ref="O166:O168"/>
    <mergeCell ref="P166:P168"/>
    <mergeCell ref="O169:O171"/>
    <mergeCell ref="R133:R135"/>
    <mergeCell ref="N133:N135"/>
    <mergeCell ref="N136:N138"/>
    <mergeCell ref="R136:R138"/>
    <mergeCell ref="R139:R141"/>
    <mergeCell ref="N139:N141"/>
    <mergeCell ref="N142:N144"/>
    <mergeCell ref="R142:R144"/>
    <mergeCell ref="R145:R147"/>
    <mergeCell ref="N145:N147"/>
    <mergeCell ref="N148:N150"/>
    <mergeCell ref="R148:R150"/>
    <mergeCell ref="R151:R153"/>
    <mergeCell ref="N151:N153"/>
    <mergeCell ref="R154:R156"/>
    <mergeCell ref="N154:N156"/>
    <mergeCell ref="N157:N159"/>
    <mergeCell ref="R157:R159"/>
    <mergeCell ref="Q133:Q135"/>
    <mergeCell ref="Q136:Q138"/>
    <mergeCell ref="Q139:Q141"/>
    <mergeCell ref="Q142:Q144"/>
    <mergeCell ref="Q145:Q147"/>
    <mergeCell ref="Q148:Q150"/>
    <mergeCell ref="Q151:Q153"/>
    <mergeCell ref="Q154:Q156"/>
    <mergeCell ref="Q157:Q159"/>
    <mergeCell ref="O139:O141"/>
    <mergeCell ref="P139:P141"/>
    <mergeCell ref="O142:O144"/>
    <mergeCell ref="R106:R108"/>
    <mergeCell ref="N106:N108"/>
    <mergeCell ref="N109:N111"/>
    <mergeCell ref="R109:R111"/>
    <mergeCell ref="N112:N114"/>
    <mergeCell ref="R112:R114"/>
    <mergeCell ref="N115:N117"/>
    <mergeCell ref="R115:R117"/>
    <mergeCell ref="R118:R120"/>
    <mergeCell ref="N118:N120"/>
    <mergeCell ref="N121:N123"/>
    <mergeCell ref="R121:R123"/>
    <mergeCell ref="N124:N126"/>
    <mergeCell ref="R124:R126"/>
    <mergeCell ref="N127:N129"/>
    <mergeCell ref="R127:R129"/>
    <mergeCell ref="N130:N132"/>
    <mergeCell ref="R130:R132"/>
    <mergeCell ref="Q106:Q108"/>
    <mergeCell ref="Q109:Q111"/>
    <mergeCell ref="Q112:Q114"/>
    <mergeCell ref="Q115:Q117"/>
    <mergeCell ref="Q118:Q120"/>
    <mergeCell ref="Q121:Q123"/>
    <mergeCell ref="Q124:Q126"/>
    <mergeCell ref="Q127:Q129"/>
    <mergeCell ref="Q130:Q132"/>
    <mergeCell ref="O115:O117"/>
    <mergeCell ref="P115:P117"/>
    <mergeCell ref="O118:O120"/>
    <mergeCell ref="O124:O126"/>
    <mergeCell ref="P124:P126"/>
    <mergeCell ref="N79:N81"/>
    <mergeCell ref="R79:R81"/>
    <mergeCell ref="N82:N84"/>
    <mergeCell ref="R82:R84"/>
    <mergeCell ref="N85:N87"/>
    <mergeCell ref="R85:R87"/>
    <mergeCell ref="N88:N90"/>
    <mergeCell ref="R88:R90"/>
    <mergeCell ref="N91:N93"/>
    <mergeCell ref="R91:R93"/>
    <mergeCell ref="N94:N96"/>
    <mergeCell ref="R94:R96"/>
    <mergeCell ref="N97:N99"/>
    <mergeCell ref="R97:R99"/>
    <mergeCell ref="N100:N102"/>
    <mergeCell ref="R100:R102"/>
    <mergeCell ref="N103:N105"/>
    <mergeCell ref="R103:R105"/>
    <mergeCell ref="Q79:Q81"/>
    <mergeCell ref="Q82:Q84"/>
    <mergeCell ref="Q85:Q87"/>
    <mergeCell ref="Q88:Q90"/>
    <mergeCell ref="Q91:Q93"/>
    <mergeCell ref="Q94:Q96"/>
    <mergeCell ref="Q97:Q99"/>
    <mergeCell ref="Q100:Q102"/>
    <mergeCell ref="Q103:Q105"/>
    <mergeCell ref="O91:O93"/>
    <mergeCell ref="P91:P93"/>
    <mergeCell ref="O94:O96"/>
    <mergeCell ref="O85:O87"/>
    <mergeCell ref="P85:P87"/>
    <mergeCell ref="N52:N54"/>
    <mergeCell ref="R52:R54"/>
    <mergeCell ref="N55:N57"/>
    <mergeCell ref="R55:R57"/>
    <mergeCell ref="N58:N60"/>
    <mergeCell ref="R58:R60"/>
    <mergeCell ref="N61:N63"/>
    <mergeCell ref="R61:R63"/>
    <mergeCell ref="N64:N66"/>
    <mergeCell ref="R64:R66"/>
    <mergeCell ref="N67:N69"/>
    <mergeCell ref="R67:R69"/>
    <mergeCell ref="N70:N72"/>
    <mergeCell ref="R70:R72"/>
    <mergeCell ref="N73:N75"/>
    <mergeCell ref="R73:R75"/>
    <mergeCell ref="N76:N78"/>
    <mergeCell ref="R76:R78"/>
    <mergeCell ref="Q52:Q54"/>
    <mergeCell ref="Q55:Q57"/>
    <mergeCell ref="Q58:Q60"/>
    <mergeCell ref="Q61:Q63"/>
    <mergeCell ref="Q64:Q66"/>
    <mergeCell ref="Q67:Q69"/>
    <mergeCell ref="Q70:Q72"/>
    <mergeCell ref="Q73:Q75"/>
    <mergeCell ref="Q76:Q78"/>
    <mergeCell ref="O67:O69"/>
    <mergeCell ref="P67:P69"/>
    <mergeCell ref="O70:O72"/>
    <mergeCell ref="O52:O54"/>
    <mergeCell ref="P52:P54"/>
    <mergeCell ref="N25:N27"/>
    <mergeCell ref="R25:R27"/>
    <mergeCell ref="N28:N30"/>
    <mergeCell ref="R28:R30"/>
    <mergeCell ref="N31:N33"/>
    <mergeCell ref="R31:R33"/>
    <mergeCell ref="N34:N36"/>
    <mergeCell ref="R34:R36"/>
    <mergeCell ref="N37:N39"/>
    <mergeCell ref="R37:R39"/>
    <mergeCell ref="N40:N42"/>
    <mergeCell ref="R40:R42"/>
    <mergeCell ref="N43:N45"/>
    <mergeCell ref="R43:R45"/>
    <mergeCell ref="N46:N48"/>
    <mergeCell ref="R46:R48"/>
    <mergeCell ref="N49:N51"/>
    <mergeCell ref="R49:R51"/>
    <mergeCell ref="O34:O36"/>
    <mergeCell ref="P34:P36"/>
    <mergeCell ref="O37:O39"/>
    <mergeCell ref="P37:P39"/>
    <mergeCell ref="O40:O42"/>
    <mergeCell ref="P40:P42"/>
    <mergeCell ref="O43:O45"/>
    <mergeCell ref="P43:P45"/>
    <mergeCell ref="O46:O48"/>
    <mergeCell ref="N1:N3"/>
    <mergeCell ref="R1:R3"/>
    <mergeCell ref="N4:N6"/>
    <mergeCell ref="R4:R6"/>
    <mergeCell ref="N7:N9"/>
    <mergeCell ref="R7:R9"/>
    <mergeCell ref="N10:N12"/>
    <mergeCell ref="R10:R12"/>
    <mergeCell ref="N13:N15"/>
    <mergeCell ref="R13:R15"/>
    <mergeCell ref="N16:N18"/>
    <mergeCell ref="R16:R18"/>
    <mergeCell ref="N19:N21"/>
    <mergeCell ref="R19:R21"/>
    <mergeCell ref="N22:N24"/>
    <mergeCell ref="R22:R24"/>
    <mergeCell ref="M514:M516"/>
    <mergeCell ref="M490:M492"/>
    <mergeCell ref="M466:M468"/>
    <mergeCell ref="M442:M444"/>
    <mergeCell ref="M418:M420"/>
    <mergeCell ref="M394:M396"/>
    <mergeCell ref="M370:M372"/>
    <mergeCell ref="M346:M348"/>
    <mergeCell ref="M322:M324"/>
    <mergeCell ref="M298:M300"/>
    <mergeCell ref="M274:M276"/>
    <mergeCell ref="M250:M252"/>
    <mergeCell ref="M226:M228"/>
    <mergeCell ref="M202:M204"/>
    <mergeCell ref="M178:M180"/>
    <mergeCell ref="M154:M15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H10:H12"/>
    <mergeCell ref="I10:I12"/>
    <mergeCell ref="J10:J12"/>
    <mergeCell ref="K10:K12"/>
    <mergeCell ref="L10:L12"/>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N244:N246"/>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N247:N249"/>
    <mergeCell ref="R244:R246"/>
    <mergeCell ref="R247:R249"/>
    <mergeCell ref="R250:R252"/>
    <mergeCell ref="N250:N252"/>
    <mergeCell ref="R253:R255"/>
    <mergeCell ref="N253:N255"/>
    <mergeCell ref="N256:N258"/>
    <mergeCell ref="R256:R258"/>
    <mergeCell ref="R259:R261"/>
    <mergeCell ref="R262:R264"/>
    <mergeCell ref="R265:R267"/>
    <mergeCell ref="R268:R270"/>
    <mergeCell ref="N259:N261"/>
    <mergeCell ref="N262:N264"/>
    <mergeCell ref="N265:N267"/>
    <mergeCell ref="N268:N270"/>
    <mergeCell ref="Q244:Q246"/>
    <mergeCell ref="Q247:Q249"/>
    <mergeCell ref="Q250:Q252"/>
    <mergeCell ref="Q253:Q255"/>
    <mergeCell ref="Q256:Q258"/>
    <mergeCell ref="Q259:Q261"/>
    <mergeCell ref="Q262:Q264"/>
    <mergeCell ref="Q265:Q267"/>
    <mergeCell ref="Q268:Q270"/>
    <mergeCell ref="O250:O252"/>
    <mergeCell ref="P250:P252"/>
    <mergeCell ref="O253:O255"/>
    <mergeCell ref="P253:P255"/>
    <mergeCell ref="O256:O258"/>
    <mergeCell ref="N271:N273"/>
    <mergeCell ref="R271:R273"/>
    <mergeCell ref="R274:R276"/>
    <mergeCell ref="N274:N276"/>
    <mergeCell ref="N277:N279"/>
    <mergeCell ref="R277:R279"/>
    <mergeCell ref="R280:R282"/>
    <mergeCell ref="N280:N282"/>
    <mergeCell ref="N283:N285"/>
    <mergeCell ref="N286:N288"/>
    <mergeCell ref="N289:N291"/>
    <mergeCell ref="N292:N294"/>
    <mergeCell ref="R283:R285"/>
    <mergeCell ref="R286:R288"/>
    <mergeCell ref="R289:R291"/>
    <mergeCell ref="R292:R294"/>
    <mergeCell ref="N295:N297"/>
    <mergeCell ref="Q271:Q273"/>
    <mergeCell ref="Q274:Q276"/>
    <mergeCell ref="Q277:Q279"/>
    <mergeCell ref="Q280:Q282"/>
    <mergeCell ref="Q283:Q285"/>
    <mergeCell ref="Q286:Q288"/>
    <mergeCell ref="Q289:Q291"/>
    <mergeCell ref="Q292:Q294"/>
    <mergeCell ref="Q295:Q297"/>
    <mergeCell ref="O274:O276"/>
    <mergeCell ref="P274:P276"/>
    <mergeCell ref="O277:O279"/>
    <mergeCell ref="P277:P279"/>
    <mergeCell ref="O280:O282"/>
    <mergeCell ref="P280:P282"/>
    <mergeCell ref="N298:N300"/>
    <mergeCell ref="R295:R297"/>
    <mergeCell ref="R298:R300"/>
    <mergeCell ref="N301:N303"/>
    <mergeCell ref="N304:N306"/>
    <mergeCell ref="N307:N309"/>
    <mergeCell ref="N310:N312"/>
    <mergeCell ref="N313:N315"/>
    <mergeCell ref="N316:N318"/>
    <mergeCell ref="R301:R303"/>
    <mergeCell ref="R304:R306"/>
    <mergeCell ref="R307:R309"/>
    <mergeCell ref="R310:R312"/>
    <mergeCell ref="R313:R315"/>
    <mergeCell ref="R316:R318"/>
    <mergeCell ref="R319:R321"/>
    <mergeCell ref="N319:N321"/>
    <mergeCell ref="Q298:Q300"/>
    <mergeCell ref="Q301:Q303"/>
    <mergeCell ref="Q304:Q306"/>
    <mergeCell ref="Q307:Q309"/>
    <mergeCell ref="Q310:Q312"/>
    <mergeCell ref="Q313:Q315"/>
    <mergeCell ref="Q316:Q318"/>
    <mergeCell ref="Q319:Q321"/>
    <mergeCell ref="O298:O300"/>
    <mergeCell ref="P298:P300"/>
    <mergeCell ref="O301:O303"/>
    <mergeCell ref="P301:P303"/>
    <mergeCell ref="O304:O306"/>
    <mergeCell ref="P304:P306"/>
    <mergeCell ref="O307:O309"/>
    <mergeCell ref="N322:N324"/>
    <mergeCell ref="N325:N327"/>
    <mergeCell ref="N328:N330"/>
    <mergeCell ref="N331:N333"/>
    <mergeCell ref="N334:N336"/>
    <mergeCell ref="N337:N339"/>
    <mergeCell ref="N340:N342"/>
    <mergeCell ref="N343:N345"/>
    <mergeCell ref="N346:N348"/>
    <mergeCell ref="N349:N351"/>
    <mergeCell ref="N352:N354"/>
    <mergeCell ref="N355:N357"/>
    <mergeCell ref="N358:N360"/>
    <mergeCell ref="N361:N363"/>
    <mergeCell ref="R322:R324"/>
    <mergeCell ref="R325:R327"/>
    <mergeCell ref="R328:R330"/>
    <mergeCell ref="R331:R333"/>
    <mergeCell ref="R334:R336"/>
    <mergeCell ref="R337:R339"/>
    <mergeCell ref="R340:R342"/>
    <mergeCell ref="R343:R345"/>
    <mergeCell ref="R346:R348"/>
    <mergeCell ref="R349:R351"/>
    <mergeCell ref="R352:R354"/>
    <mergeCell ref="R355:R357"/>
    <mergeCell ref="R358:R360"/>
    <mergeCell ref="R361:R363"/>
    <mergeCell ref="Q322:Q324"/>
    <mergeCell ref="Q325:Q327"/>
    <mergeCell ref="Q328:Q330"/>
    <mergeCell ref="Q331:Q333"/>
    <mergeCell ref="R364:R366"/>
    <mergeCell ref="N364:N366"/>
    <mergeCell ref="N367:N369"/>
    <mergeCell ref="R367:R369"/>
    <mergeCell ref="R370:R372"/>
    <mergeCell ref="R373:R375"/>
    <mergeCell ref="N370:N372"/>
    <mergeCell ref="N373:N375"/>
    <mergeCell ref="N376:N378"/>
    <mergeCell ref="R376:R378"/>
    <mergeCell ref="R379:R381"/>
    <mergeCell ref="N379:N381"/>
    <mergeCell ref="R382:R384"/>
    <mergeCell ref="N382:N384"/>
    <mergeCell ref="N385:N387"/>
    <mergeCell ref="R385:R387"/>
    <mergeCell ref="R388:R390"/>
    <mergeCell ref="Q385:Q387"/>
    <mergeCell ref="Q388:Q390"/>
    <mergeCell ref="O376:O378"/>
    <mergeCell ref="P376:P378"/>
    <mergeCell ref="O379:O381"/>
    <mergeCell ref="P379:P381"/>
    <mergeCell ref="O382:O384"/>
    <mergeCell ref="P382:P384"/>
    <mergeCell ref="O385:O387"/>
    <mergeCell ref="P385:P387"/>
    <mergeCell ref="O388:O390"/>
    <mergeCell ref="R391:R393"/>
    <mergeCell ref="R394:R396"/>
    <mergeCell ref="R397:R399"/>
    <mergeCell ref="N388:N390"/>
    <mergeCell ref="N391:N393"/>
    <mergeCell ref="N394:N396"/>
    <mergeCell ref="N397:N399"/>
    <mergeCell ref="N400:N402"/>
    <mergeCell ref="R400:R402"/>
    <mergeCell ref="N403:N405"/>
    <mergeCell ref="N406:N408"/>
    <mergeCell ref="R403:R405"/>
    <mergeCell ref="R406:R408"/>
    <mergeCell ref="R409:R411"/>
    <mergeCell ref="N409:N411"/>
    <mergeCell ref="N412:N414"/>
    <mergeCell ref="R412:R414"/>
    <mergeCell ref="Q391:Q393"/>
    <mergeCell ref="Q394:Q396"/>
    <mergeCell ref="Q397:Q399"/>
    <mergeCell ref="Q400:Q402"/>
    <mergeCell ref="Q403:Q405"/>
    <mergeCell ref="Q406:Q408"/>
    <mergeCell ref="Q409:Q411"/>
    <mergeCell ref="Q412:Q414"/>
    <mergeCell ref="P388:P390"/>
    <mergeCell ref="O391:O393"/>
    <mergeCell ref="P391:P393"/>
    <mergeCell ref="O394:O396"/>
    <mergeCell ref="P394:P396"/>
    <mergeCell ref="O397:O399"/>
    <mergeCell ref="P397:P399"/>
    <mergeCell ref="N415:N417"/>
    <mergeCell ref="R415:R417"/>
    <mergeCell ref="N418:N420"/>
    <mergeCell ref="R418:R420"/>
    <mergeCell ref="N421:N423"/>
    <mergeCell ref="R421:R423"/>
    <mergeCell ref="R424:R426"/>
    <mergeCell ref="R427:R429"/>
    <mergeCell ref="R430:R432"/>
    <mergeCell ref="R433:R435"/>
    <mergeCell ref="R436:R438"/>
    <mergeCell ref="N424:N426"/>
    <mergeCell ref="N427:N429"/>
    <mergeCell ref="N430:N432"/>
    <mergeCell ref="N433:N435"/>
    <mergeCell ref="N436:N438"/>
    <mergeCell ref="R439:R441"/>
    <mergeCell ref="Q415:Q417"/>
    <mergeCell ref="Q418:Q420"/>
    <mergeCell ref="Q421:Q423"/>
    <mergeCell ref="Q424:Q426"/>
    <mergeCell ref="Q427:Q429"/>
    <mergeCell ref="Q430:Q432"/>
    <mergeCell ref="Q433:Q435"/>
    <mergeCell ref="Q436:Q438"/>
    <mergeCell ref="Q439:Q441"/>
    <mergeCell ref="O415:O417"/>
    <mergeCell ref="P415:P417"/>
    <mergeCell ref="O418:O420"/>
    <mergeCell ref="P418:P420"/>
    <mergeCell ref="O439:O441"/>
    <mergeCell ref="P439:P441"/>
    <mergeCell ref="R484:R486"/>
    <mergeCell ref="N484:N486"/>
    <mergeCell ref="N481:N483"/>
    <mergeCell ref="R487:R489"/>
    <mergeCell ref="R490:R492"/>
    <mergeCell ref="R493:R495"/>
    <mergeCell ref="R442:R444"/>
    <mergeCell ref="R445:R447"/>
    <mergeCell ref="N439:N441"/>
    <mergeCell ref="N442:N444"/>
    <mergeCell ref="N445:N447"/>
    <mergeCell ref="R448:R450"/>
    <mergeCell ref="N448:N450"/>
    <mergeCell ref="N454:N456"/>
    <mergeCell ref="N451:N453"/>
    <mergeCell ref="R451:R453"/>
    <mergeCell ref="R454:R456"/>
    <mergeCell ref="R457:R459"/>
    <mergeCell ref="N457:N459"/>
    <mergeCell ref="N460:N462"/>
    <mergeCell ref="R460:R462"/>
    <mergeCell ref="R463:R465"/>
    <mergeCell ref="R466:R468"/>
    <mergeCell ref="Q442:Q444"/>
    <mergeCell ref="Q445:Q447"/>
    <mergeCell ref="Q448:Q450"/>
    <mergeCell ref="Q451:Q453"/>
    <mergeCell ref="Q454:Q456"/>
    <mergeCell ref="Q457:Q459"/>
    <mergeCell ref="Q460:Q462"/>
    <mergeCell ref="Q463:Q465"/>
    <mergeCell ref="Q466:Q468"/>
    <mergeCell ref="I2:I3"/>
    <mergeCell ref="J2:J3"/>
    <mergeCell ref="K2:K3"/>
    <mergeCell ref="L2:L3"/>
    <mergeCell ref="R496:R498"/>
    <mergeCell ref="R499:R501"/>
    <mergeCell ref="N487:N489"/>
    <mergeCell ref="N490:N492"/>
    <mergeCell ref="N493:N495"/>
    <mergeCell ref="N496:N498"/>
    <mergeCell ref="N499:N501"/>
    <mergeCell ref="R502:R504"/>
    <mergeCell ref="N502:N504"/>
    <mergeCell ref="R505:R507"/>
    <mergeCell ref="N505:N507"/>
    <mergeCell ref="N511:N513"/>
    <mergeCell ref="N514:N516"/>
    <mergeCell ref="N508:N510"/>
    <mergeCell ref="R508:R510"/>
    <mergeCell ref="R511:R513"/>
    <mergeCell ref="R514:R516"/>
    <mergeCell ref="R469:R471"/>
    <mergeCell ref="R472:R474"/>
    <mergeCell ref="R475:R477"/>
    <mergeCell ref="R478:R480"/>
    <mergeCell ref="N463:N465"/>
    <mergeCell ref="N466:N468"/>
    <mergeCell ref="N469:N471"/>
    <mergeCell ref="N472:N474"/>
    <mergeCell ref="N475:N477"/>
    <mergeCell ref="N478:N480"/>
    <mergeCell ref="R481:R483"/>
  </mergeCells>
  <conditionalFormatting sqref="F6">
    <cfRule type="notContainsBlanks" dxfId="22" priority="39" stopIfTrue="1">
      <formula>LEN(TRIM(F6))&gt;0</formula>
    </cfRule>
  </conditionalFormatting>
  <conditionalFormatting sqref="D6">
    <cfRule type="notContainsBlanks" dxfId="21" priority="38" stopIfTrue="1">
      <formula>LEN(TRIM(D6))&gt;0</formula>
    </cfRule>
  </conditionalFormatting>
  <conditionalFormatting sqref="D5">
    <cfRule type="notContainsBlanks" dxfId="20" priority="37" stopIfTrue="1">
      <formula>LEN(TRIM(D5))&gt;0</formula>
    </cfRule>
  </conditionalFormatting>
  <conditionalFormatting sqref="C6">
    <cfRule type="notContainsBlanks" dxfId="19" priority="36" stopIfTrue="1">
      <formula>LEN(TRIM(C6))&gt;0</formula>
    </cfRule>
  </conditionalFormatting>
  <conditionalFormatting sqref="B4:B6">
    <cfRule type="notContainsBlanks" dxfId="18" priority="47" stopIfTrue="1">
      <formula>LEN(TRIM(B4))&gt;0</formula>
    </cfRule>
  </conditionalFormatting>
  <conditionalFormatting sqref="D4">
    <cfRule type="notContainsBlanks" dxfId="17" priority="30" stopIfTrue="1">
      <formula>LEN(TRIM(D4))&gt;0</formula>
    </cfRule>
  </conditionalFormatting>
  <conditionalFormatting sqref="C4">
    <cfRule type="notContainsBlanks" dxfId="16" priority="29" stopIfTrue="1">
      <formula>LEN(TRIM(C4))&gt;0</formula>
    </cfRule>
  </conditionalFormatting>
  <conditionalFormatting sqref="E4:E6">
    <cfRule type="notContainsBlanks" dxfId="15" priority="28" stopIfTrue="1">
      <formula>LEN(TRIM(E4))&gt;0</formula>
    </cfRule>
  </conditionalFormatting>
  <conditionalFormatting sqref="F4">
    <cfRule type="notContainsBlanks" dxfId="14" priority="27" stopIfTrue="1">
      <formula>LEN(TRIM(F4))&gt;0</formula>
    </cfRule>
  </conditionalFormatting>
  <conditionalFormatting sqref="G4:L6">
    <cfRule type="notContainsBlanks" dxfId="13" priority="46" stopIfTrue="1">
      <formula>LEN(TRIM(G4))&gt;0</formula>
    </cfRule>
  </conditionalFormatting>
  <conditionalFormatting sqref="M4:M6">
    <cfRule type="notContainsBlanks" dxfId="12" priority="26"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cfRule type="notContainsBlanks" dxfId="11" priority="12"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cfRule type="notContainsBlanks" dxfId="10" priority="11"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cfRule type="notContainsBlanks" dxfId="9" priority="10"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fRule type="notContainsBlanks" dxfId="8" priority="9" stopIfTrue="1">
      <formula>LEN(TRIM(C9))&gt;0</formula>
    </cfRule>
  </conditionalFormatting>
  <conditionalFormatting sqref="B7:B519">
    <cfRule type="notContainsBlanks" dxfId="7" priority="14"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cfRule type="notContainsBlanks" dxfId="6" priority="8"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fRule type="notContainsBlanks" dxfId="5" priority="7" stopIfTrue="1">
      <formula>LEN(TRIM(C7))&gt;0</formula>
    </cfRule>
  </conditionalFormatting>
  <conditionalFormatting sqref="E7:E519">
    <cfRule type="notContainsBlanks" dxfId="4" priority="6"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cfRule type="notContainsBlanks" dxfId="3" priority="5" stopIfTrue="1">
      <formula>LEN(TRIM(F7))&gt;0</formula>
    </cfRule>
  </conditionalFormatting>
  <conditionalFormatting sqref="G7:L519">
    <cfRule type="notContainsBlanks" dxfId="2" priority="13" stopIfTrue="1">
      <formula>LEN(TRIM(G7))&gt;0</formula>
    </cfRule>
  </conditionalFormatting>
  <conditionalFormatting sqref="N4:R6">
    <cfRule type="notContainsBlanks" dxfId="1" priority="2" stopIfTrue="1">
      <formula>LEN(TRIM(N4))&gt;0</formula>
    </cfRule>
  </conditionalFormatting>
  <conditionalFormatting sqref="M7:R519">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37" fitToHeight="0" orientation="portrait" r:id="rId1"/>
  <headerFooter alignWithMargins="0">
    <oddHeader>&amp;L&amp;"-,Kurzíva"Příloha č. 1 - Seznam žadatelů v rámci DT 1 - Podpora budování a obnovy infrastruktury obce</oddHeader>
    <oddFooter>&amp;L&amp;"-,Kurzíva"Zastupitelstvo Olomouckého kraje 20. 4. 2020                      
37. - Program obnovy venkova Olomouckého kraje 2020 - vyhodnocení
Příloha č. 1 - Seznam žadatelů v rámci DT 1 - Podpora budování a obnovy infrastruktury obce&amp;R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6</vt:i4>
      </vt:variant>
    </vt:vector>
  </HeadingPairs>
  <TitlesOfParts>
    <vt:vector size="8" baseType="lpstr">
      <vt:lpstr>List1</vt:lpstr>
      <vt:lpstr>tisk</vt:lpstr>
      <vt:lpstr>DZACATEK</vt:lpstr>
      <vt:lpstr>FZACATEK</vt:lpstr>
      <vt:lpstr>LZACATEK</vt:lpstr>
      <vt:lpstr>List1!Názvy_tisku</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Krmášek David</dc:creator>
  <cp:lastModifiedBy>Krmášek David</cp:lastModifiedBy>
  <cp:lastPrinted>2020-03-24T06:05:56Z</cp:lastPrinted>
  <dcterms:created xsi:type="dcterms:W3CDTF">2016-08-30T11:35:03Z</dcterms:created>
  <dcterms:modified xsi:type="dcterms:W3CDTF">2020-03-24T10:19:45Z</dcterms:modified>
</cp:coreProperties>
</file>