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ec0301\Desktop\ZOK 20.4.2020\ODSH\9-DDH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Area" localSheetId="1">tisk!$B$1:$M$22</definedName>
  </definedNames>
  <calcPr calcId="162913"/>
</workbook>
</file>

<file path=xl/calcChain.xml><?xml version="1.0" encoding="utf-8"?>
<calcChain xmlns="http://schemas.openxmlformats.org/spreadsheetml/2006/main">
  <c r="W16" i="1" l="1"/>
  <c r="W15" i="1"/>
  <c r="W14" i="1"/>
  <c r="W13" i="1"/>
  <c r="W12" i="1"/>
  <c r="W11" i="1"/>
  <c r="B4" i="2" l="1"/>
  <c r="F4" i="2" s="1"/>
  <c r="A6" i="2"/>
  <c r="B7" i="2" s="1"/>
  <c r="J7" i="2" s="1"/>
  <c r="A9" i="2"/>
  <c r="B10" i="2" s="1"/>
  <c r="D12" i="2" s="1"/>
  <c r="A12" i="2"/>
  <c r="B13" i="2" s="1"/>
  <c r="M13" i="2" s="1"/>
  <c r="A15" i="2"/>
  <c r="B16" i="2"/>
  <c r="D18" i="2" s="1"/>
  <c r="A18" i="2"/>
  <c r="B19" i="2" s="1"/>
  <c r="D19" i="2" s="1"/>
  <c r="A21" i="2"/>
  <c r="F18" i="2" l="1"/>
  <c r="D16" i="2"/>
  <c r="C16" i="2"/>
  <c r="C5" i="2"/>
  <c r="G7" i="2"/>
  <c r="I4" i="2"/>
  <c r="L4" i="2"/>
  <c r="E7" i="2"/>
  <c r="C4" i="2"/>
  <c r="G4" i="2"/>
  <c r="D10" i="2"/>
  <c r="C21" i="2"/>
  <c r="D5" i="2"/>
  <c r="E16" i="2"/>
  <c r="H4" i="2"/>
  <c r="C11" i="2"/>
  <c r="D20" i="2"/>
  <c r="I10" i="2"/>
  <c r="C6" i="2"/>
  <c r="F6" i="2"/>
  <c r="F12" i="2"/>
  <c r="E10" i="2"/>
  <c r="J10" i="2"/>
  <c r="G10" i="2"/>
  <c r="L10" i="2"/>
  <c r="M19" i="2"/>
  <c r="C10" i="2"/>
  <c r="D4" i="2"/>
  <c r="J4" i="2"/>
  <c r="F7" i="2"/>
  <c r="H16" i="2"/>
  <c r="D17" i="2"/>
  <c r="C18" i="2"/>
  <c r="C9" i="2"/>
  <c r="F9" i="2"/>
  <c r="C7" i="2"/>
  <c r="D9" i="2"/>
  <c r="D7" i="2"/>
  <c r="M4" i="2"/>
  <c r="K4" i="2"/>
  <c r="C8" i="2"/>
  <c r="C20" i="2"/>
  <c r="K16" i="2"/>
  <c r="M16" i="2"/>
  <c r="M7" i="2"/>
  <c r="D8" i="2"/>
  <c r="L16" i="2"/>
  <c r="C19" i="2"/>
  <c r="J16" i="2"/>
  <c r="L7" i="2"/>
  <c r="G16" i="2"/>
  <c r="I16" i="2"/>
  <c r="I7" i="2"/>
  <c r="K7" i="2"/>
  <c r="C17" i="2"/>
  <c r="H7" i="2"/>
  <c r="F21" i="2"/>
  <c r="F16" i="2"/>
  <c r="D21" i="2"/>
  <c r="H10" i="2"/>
  <c r="I19" i="2"/>
  <c r="K19" i="2"/>
  <c r="D11" i="2"/>
  <c r="C12" i="2"/>
  <c r="F19" i="2"/>
  <c r="F10" i="2"/>
  <c r="E19" i="2"/>
  <c r="G19" i="2"/>
  <c r="K10" i="2"/>
  <c r="M10" i="2"/>
  <c r="E4" i="2"/>
  <c r="D6" i="2"/>
  <c r="L19" i="2"/>
  <c r="J19" i="2"/>
  <c r="H19" i="2"/>
  <c r="E13" i="2"/>
  <c r="D14" i="2"/>
  <c r="G13" i="2"/>
  <c r="D13" i="2"/>
  <c r="K13" i="2"/>
  <c r="I13" i="2"/>
  <c r="L13" i="2"/>
  <c r="C13" i="2"/>
  <c r="F15" i="2"/>
  <c r="C15" i="2"/>
  <c r="H13" i="2"/>
  <c r="J13" i="2"/>
  <c r="D15" i="2"/>
  <c r="F13" i="2"/>
  <c r="C14" i="2"/>
  <c r="M22" i="2" l="1"/>
  <c r="G22" i="2"/>
  <c r="E22" i="2"/>
</calcChain>
</file>

<file path=xl/sharedStrings.xml><?xml version="1.0" encoding="utf-8"?>
<sst xmlns="http://schemas.openxmlformats.org/spreadsheetml/2006/main" count="146" uniqueCount="116">
  <si>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</si>
  <si>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</si>
  <si>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</si>
  <si>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</si>
  <si>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</si>
  <si>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</si>
  <si>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</si>
  <si>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</si>
  <si>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</si>
  <si>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</si>
  <si>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</si>
  <si>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</si>
  <si>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</si>
  <si>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</si>
  <si>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</si>
  <si>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</si>
  <si>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</si>
  <si>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</si>
  <si>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</si>
  <si>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</si>
  <si>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</si>
  <si>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</si>
  <si>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</si>
  <si>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</si>
  <si>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</si>
  <si>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</si>
  <si>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</si>
  <si>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</si>
  <si>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</si>
  <si>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</si>
  <si>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</si>
  <si>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</si>
  <si>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</si>
  <si>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</si>
  <si>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</si>
  <si>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</si>
  <si>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</si>
  <si>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</si>
  <si>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</si>
  <si>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Statutární město Olomouc</t>
  </si>
  <si>
    <t>Horní náměstí 583</t>
  </si>
  <si>
    <t>Olomouc</t>
  </si>
  <si>
    <t>77900</t>
  </si>
  <si>
    <t>Obec, městská část hlavního města Prahy</t>
  </si>
  <si>
    <t>00299308</t>
  </si>
  <si>
    <t>94-6127811/0710</t>
  </si>
  <si>
    <t>Dětské dopravní hřiště SEMAFOR</t>
  </si>
  <si>
    <t>Celková obnova a renovace vodorovného dopravního značení, včetně čištění povrchu vozovky, prodloužení délky stávajícího oplocení a pořízení nového mobilního oplocení pro případné vyhrazení prostoru pro výuku či akce.</t>
  </si>
  <si>
    <t>6/2020</t>
  </si>
  <si>
    <t>9/2020</t>
  </si>
  <si>
    <t>31.01.2021</t>
  </si>
  <si>
    <t>2</t>
  </si>
  <si>
    <t>Město Mohelnice</t>
  </si>
  <si>
    <t>U Brány 916/2</t>
  </si>
  <si>
    <t>Mohelnice</t>
  </si>
  <si>
    <t>78985</t>
  </si>
  <si>
    <t>Šumperk</t>
  </si>
  <si>
    <t>00303038</t>
  </si>
  <si>
    <t>94-819841/0710</t>
  </si>
  <si>
    <t>Obnova dětského dopravního hřiště v Mohelnici - 2. etapa</t>
  </si>
  <si>
    <t>V rámci realizace 2. etapy projektu dojde k vybudování zastřešené pergoly včetně vydláždění pod pergolou, dojde k opravení dřevěného opláštění budovy a pořídí se kontejner na nářadí a vybavení.</t>
  </si>
  <si>
    <t>1/2020</t>
  </si>
  <si>
    <t>12/2020</t>
  </si>
  <si>
    <t>Město Lipník nad Bečvou</t>
  </si>
  <si>
    <t>náměstí T.G.Masaryka 889/11</t>
  </si>
  <si>
    <t>Lipník nad Bečvou</t>
  </si>
  <si>
    <t>75131</t>
  </si>
  <si>
    <t>Přerov</t>
  </si>
  <si>
    <t>00301493</t>
  </si>
  <si>
    <t>94-8813831/0710</t>
  </si>
  <si>
    <t>Obnova dětského dopravního hřiště v Lipníku nad Bečvou</t>
  </si>
  <si>
    <t>Obnova dětského dopravního hřiště v Lipníku nad Bečvou.</t>
  </si>
  <si>
    <t>8/2020</t>
  </si>
  <si>
    <t>11/2020</t>
  </si>
  <si>
    <t>Město Zábřeh</t>
  </si>
  <si>
    <t>Masarykovo náměstí 510/6</t>
  </si>
  <si>
    <t>Zábřeh</t>
  </si>
  <si>
    <t>78901</t>
  </si>
  <si>
    <t>00303640</t>
  </si>
  <si>
    <t>94-4019841/0710</t>
  </si>
  <si>
    <t>Dopravní hřiště u ZŠ Severovýchod v Zábřehu - obslužný objekt</t>
  </si>
  <si>
    <t>Obslužný objekt pro provoz dětského dopravního hřiště.</t>
  </si>
  <si>
    <t>Město Litovel</t>
  </si>
  <si>
    <t>Nám. Př. Otakara 778/1b</t>
  </si>
  <si>
    <t>Litovel</t>
  </si>
  <si>
    <t>78401</t>
  </si>
  <si>
    <t>00299138</t>
  </si>
  <si>
    <t>9005-3727811/0100</t>
  </si>
  <si>
    <t>Modernizace a rozšíření vybavení DDH v Litovli</t>
  </si>
  <si>
    <t>Záměrem projektu je rozšířit a modernizovat vybavení DDH nákupem 6 jízdních kol a 2 koloběžek.</t>
  </si>
  <si>
    <t>Pořízení 6 ks jízdních kol a 2 ks koloběžek.</t>
  </si>
  <si>
    <t>3/2020</t>
  </si>
  <si>
    <t>Město Hranice</t>
  </si>
  <si>
    <t>Pernštejnské náměstí 1</t>
  </si>
  <si>
    <t>Hranice</t>
  </si>
  <si>
    <t>75301</t>
  </si>
  <si>
    <t>00301311</t>
  </si>
  <si>
    <t>94-6615831/0710</t>
  </si>
  <si>
    <t>Oprava dětského dopravního hřiště</t>
  </si>
  <si>
    <t>Oprava dětského dopravního hřiště spočívá v úpravě komunikace dopravního hřiště, nového osázení dopravních značek, úpravy dřevěného přístřešku a úpravě objektu na skladování kol.</t>
  </si>
  <si>
    <t>7/2020</t>
  </si>
  <si>
    <t>Podkladový materiál pro jednání Rady Olomouckého kraje dne: 23.03.2020</t>
  </si>
  <si>
    <t>10_03_Podpora výstavby, obnovy a vybavení dětských dopravních hřišť 2020</t>
  </si>
  <si>
    <t>krajský dotační titul</t>
  </si>
  <si>
    <t>Mgr. Matouš Pelikán</t>
  </si>
  <si>
    <t>Ing. Pavel Kuba</t>
  </si>
  <si>
    <t>Ing. Miloslav Přikryl</t>
  </si>
  <si>
    <t>Josef Klimek</t>
  </si>
  <si>
    <t>Viktor Kohout</t>
  </si>
  <si>
    <t>Jiří Kudláček</t>
  </si>
  <si>
    <t>celkovou obnovu vodorovného dopravního značení, pořízení mobilního oplocení a prodloužení stávajícího oplocení</t>
  </si>
  <si>
    <t>stavební a ostatní práce související s realizací akce Obnova dětského dopravního hřiště v Mohelnici - 2. etapa</t>
  </si>
  <si>
    <t>opravu povrchu, obnovu vodorovného dopravního značení a obnovu dopravních značek.</t>
  </si>
  <si>
    <t>stavební a ostatní práce související s realizací akce Dopravní hřiště u ZŠ Severovýchod v Zábřehu - obslužný objekt.</t>
  </si>
  <si>
    <t>stavební a ostatní práce související s realizací akce Oprava dětského dopravního hřiště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</si>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</sst>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4" fontId="8" fillId="0" borderId="6" xfId="0" applyNumberFormat="1" applyFont="1" applyBorder="1" applyAlignment="1">
      <alignment vertical="center" wrapText="1"/>
    </xf>
    <xf numFmtId="14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8" fillId="0" borderId="0" xfId="0" applyFont="1"/>
    <xf numFmtId="0" fontId="3" fillId="0" borderId="15" xfId="0" applyFont="1" applyBorder="1" applyAlignment="1">
      <alignment horizontal="left" vertical="top"/>
    </xf>
    <xf numFmtId="0" fontId="1" fillId="0" borderId="6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C18" sqref="C18"/>
    </sheetView>
  </sheetViews>
  <sheetFormatPr defaultColWidth="9.140625" defaultRowHeight="15" x14ac:dyDescent="0.25"/>
  <cols>
    <col min="1" max="1" width="4.5703125" customWidth="1"/>
    <col min="2" max="9" width="14.42578125" customWidth="1"/>
    <col min="10" max="10" width="18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2:24" s="14" customFormat="1" ht="10.5" customHeight="1" x14ac:dyDescent="0.15"/>
    <row r="2" spans="2:24" s="14" customFormat="1" ht="10.5" customHeight="1" x14ac:dyDescent="0.15"/>
    <row r="3" spans="2:24" s="14" customFormat="1" ht="10.5" customHeight="1" x14ac:dyDescent="0.15"/>
    <row r="4" spans="2:24" s="14" customFormat="1" ht="10.5" customHeight="1" x14ac:dyDescent="0.15"/>
    <row r="5" spans="2:24" s="14" customFormat="1" ht="10.5" customHeight="1" x14ac:dyDescent="0.15"/>
    <row r="6" spans="2:24" s="14" customFormat="1" ht="10.5" customHeight="1" x14ac:dyDescent="0.15"/>
    <row r="7" spans="2:24" s="14" customFormat="1" ht="10.5" customHeight="1" thickBot="1" x14ac:dyDescent="0.2"/>
    <row r="8" spans="2:24" s="18" customFormat="1" ht="53.25" customHeight="1" thickBot="1" x14ac:dyDescent="0.2">
      <c r="B8" s="10" t="s">
        <v>0</v>
      </c>
      <c r="C8" s="55" t="s">
        <v>1</v>
      </c>
      <c r="D8" s="15"/>
      <c r="E8" s="15"/>
      <c r="F8" s="15"/>
      <c r="G8" s="15"/>
      <c r="H8" s="15"/>
      <c r="I8" s="15"/>
      <c r="J8" s="15"/>
      <c r="K8" s="16"/>
      <c r="L8" s="12" t="s">
        <v>30</v>
      </c>
      <c r="M8" s="17" t="s">
        <v>31</v>
      </c>
      <c r="N8" s="12" t="s">
        <v>2</v>
      </c>
      <c r="O8" s="76" t="s">
        <v>3</v>
      </c>
      <c r="P8" s="13" t="s">
        <v>4</v>
      </c>
      <c r="Q8" s="17"/>
      <c r="R8" s="13" t="s">
        <v>5</v>
      </c>
      <c r="S8" s="8" t="s">
        <v>6</v>
      </c>
      <c r="T8" s="43" t="s">
        <v>7</v>
      </c>
      <c r="U8" s="44"/>
      <c r="V8" s="44"/>
      <c r="W8" s="42"/>
      <c r="X8" s="12" t="s">
        <v>8</v>
      </c>
    </row>
    <row r="9" spans="2:24" s="18" customFormat="1" ht="13.5" customHeight="1" x14ac:dyDescent="0.2">
      <c r="B9" s="11"/>
      <c r="C9" s="56" t="s">
        <v>9</v>
      </c>
      <c r="D9" s="19"/>
      <c r="E9" s="19"/>
      <c r="F9" s="19"/>
      <c r="G9" s="48"/>
      <c r="H9" s="47"/>
      <c r="I9" s="20"/>
      <c r="J9" s="20"/>
      <c r="K9" s="57"/>
      <c r="L9" s="9"/>
      <c r="M9" s="21"/>
      <c r="N9" s="9"/>
      <c r="O9" s="9"/>
      <c r="P9" s="22"/>
      <c r="Q9" s="23"/>
      <c r="R9" s="22"/>
      <c r="S9" s="41"/>
      <c r="T9" s="24" t="s">
        <v>10</v>
      </c>
      <c r="U9" s="24" t="s">
        <v>11</v>
      </c>
      <c r="V9" s="25" t="s">
        <v>12</v>
      </c>
      <c r="W9" s="76" t="s">
        <v>13</v>
      </c>
      <c r="X9" s="9"/>
    </row>
    <row r="10" spans="2:24" s="18" customFormat="1" ht="13.5" thickBot="1" x14ac:dyDescent="0.25">
      <c r="B10" s="26"/>
      <c r="C10" s="58" t="s">
        <v>14</v>
      </c>
      <c r="D10" s="59" t="s">
        <v>15</v>
      </c>
      <c r="E10" s="59" t="s">
        <v>16</v>
      </c>
      <c r="F10" s="59" t="s">
        <v>17</v>
      </c>
      <c r="G10" s="60" t="s">
        <v>18</v>
      </c>
      <c r="H10" s="61" t="s">
        <v>19</v>
      </c>
      <c r="I10" s="62" t="s">
        <v>20</v>
      </c>
      <c r="J10" s="62" t="s">
        <v>21</v>
      </c>
      <c r="K10" s="63" t="s">
        <v>22</v>
      </c>
      <c r="L10" s="27"/>
      <c r="M10" s="28"/>
      <c r="N10" s="27"/>
      <c r="O10" s="27"/>
      <c r="P10" s="29" t="s">
        <v>23</v>
      </c>
      <c r="Q10" s="30" t="s">
        <v>24</v>
      </c>
      <c r="R10" s="29"/>
      <c r="S10" s="31"/>
      <c r="T10" s="30"/>
      <c r="U10" s="30"/>
      <c r="V10" s="77" t="s">
        <v>25</v>
      </c>
      <c r="W10" s="27"/>
      <c r="X10" s="27"/>
    </row>
    <row r="11" spans="2:24" s="34" customFormat="1" ht="12.75" customHeight="1" x14ac:dyDescent="0.25">
      <c r="B11" s="32" t="s">
        <v>38</v>
      </c>
      <c r="C11" s="68" t="s">
        <v>39</v>
      </c>
      <c r="D11" s="68" t="s">
        <v>40</v>
      </c>
      <c r="E11" s="69" t="s">
        <v>41</v>
      </c>
      <c r="F11" s="70" t="s">
        <v>42</v>
      </c>
      <c r="G11" s="68" t="s">
        <v>41</v>
      </c>
      <c r="H11" s="68" t="s">
        <v>43</v>
      </c>
      <c r="I11" s="70" t="s">
        <v>44</v>
      </c>
      <c r="J11" s="70" t="s">
        <v>45</v>
      </c>
      <c r="K11" s="70" t="s">
        <v>104</v>
      </c>
      <c r="L11" s="33" t="s">
        <v>46</v>
      </c>
      <c r="M11" s="33" t="s">
        <v>47</v>
      </c>
      <c r="N11" s="33" t="s">
        <v>110</v>
      </c>
      <c r="O11" s="72">
        <v>87116.37</v>
      </c>
      <c r="P11" s="71" t="s">
        <v>48</v>
      </c>
      <c r="Q11" s="71" t="s">
        <v>49</v>
      </c>
      <c r="R11" s="72">
        <v>60981.45</v>
      </c>
      <c r="S11" s="72" t="s">
        <v>50</v>
      </c>
      <c r="T11" s="72">
        <v>10</v>
      </c>
      <c r="U11" s="72">
        <v>20</v>
      </c>
      <c r="V11" s="72">
        <v>10</v>
      </c>
      <c r="W11" s="72">
        <f t="shared" ref="W11:W16" si="0">SUM(T11:V11)</f>
        <v>40</v>
      </c>
      <c r="X11" s="54">
        <v>60981.45</v>
      </c>
    </row>
    <row r="12" spans="2:24" s="34" customFormat="1" ht="12.75" customHeight="1" x14ac:dyDescent="0.25">
      <c r="B12" s="32" t="s">
        <v>51</v>
      </c>
      <c r="C12" s="68" t="s">
        <v>52</v>
      </c>
      <c r="D12" s="68" t="s">
        <v>53</v>
      </c>
      <c r="E12" s="69" t="s">
        <v>54</v>
      </c>
      <c r="F12" s="70" t="s">
        <v>55</v>
      </c>
      <c r="G12" s="68" t="s">
        <v>56</v>
      </c>
      <c r="H12" s="68" t="s">
        <v>43</v>
      </c>
      <c r="I12" s="70" t="s">
        <v>57</v>
      </c>
      <c r="J12" s="70" t="s">
        <v>58</v>
      </c>
      <c r="K12" s="70" t="s">
        <v>105</v>
      </c>
      <c r="L12" s="33" t="s">
        <v>59</v>
      </c>
      <c r="M12" s="33" t="s">
        <v>60</v>
      </c>
      <c r="N12" s="33" t="s">
        <v>111</v>
      </c>
      <c r="O12" s="72">
        <v>911908.15</v>
      </c>
      <c r="P12" s="71" t="s">
        <v>61</v>
      </c>
      <c r="Q12" s="71" t="s">
        <v>62</v>
      </c>
      <c r="R12" s="72">
        <v>519787.64</v>
      </c>
      <c r="S12" s="72" t="s">
        <v>50</v>
      </c>
      <c r="T12" s="72">
        <v>10</v>
      </c>
      <c r="U12" s="72">
        <v>20</v>
      </c>
      <c r="V12" s="72">
        <v>5</v>
      </c>
      <c r="W12" s="72">
        <f t="shared" si="0"/>
        <v>35</v>
      </c>
      <c r="X12" s="54">
        <v>519787.64</v>
      </c>
    </row>
    <row r="13" spans="2:24" s="34" customFormat="1" ht="12.75" customHeight="1" x14ac:dyDescent="0.25">
      <c r="B13" s="86">
        <v>3</v>
      </c>
      <c r="C13" s="68" t="s">
        <v>63</v>
      </c>
      <c r="D13" s="68" t="s">
        <v>64</v>
      </c>
      <c r="E13" s="69" t="s">
        <v>65</v>
      </c>
      <c r="F13" s="70" t="s">
        <v>66</v>
      </c>
      <c r="G13" s="68" t="s">
        <v>67</v>
      </c>
      <c r="H13" s="68" t="s">
        <v>43</v>
      </c>
      <c r="I13" s="70" t="s">
        <v>68</v>
      </c>
      <c r="J13" s="70" t="s">
        <v>69</v>
      </c>
      <c r="K13" s="70" t="s">
        <v>106</v>
      </c>
      <c r="L13" s="33" t="s">
        <v>70</v>
      </c>
      <c r="M13" s="33" t="s">
        <v>71</v>
      </c>
      <c r="N13" s="33" t="s">
        <v>112</v>
      </c>
      <c r="O13" s="72">
        <v>930515.41</v>
      </c>
      <c r="P13" s="71" t="s">
        <v>72</v>
      </c>
      <c r="Q13" s="71" t="s">
        <v>73</v>
      </c>
      <c r="R13" s="72">
        <v>651360.79</v>
      </c>
      <c r="S13" s="72" t="s">
        <v>50</v>
      </c>
      <c r="T13" s="72">
        <v>3</v>
      </c>
      <c r="U13" s="72">
        <v>11</v>
      </c>
      <c r="V13" s="72">
        <v>5</v>
      </c>
      <c r="W13" s="72">
        <f t="shared" si="0"/>
        <v>19</v>
      </c>
      <c r="X13" s="54">
        <v>651360.79</v>
      </c>
    </row>
    <row r="14" spans="2:24" s="34" customFormat="1" ht="12.75" customHeight="1" x14ac:dyDescent="0.25">
      <c r="B14" s="86">
        <v>4</v>
      </c>
      <c r="C14" s="68" t="s">
        <v>74</v>
      </c>
      <c r="D14" s="68" t="s">
        <v>75</v>
      </c>
      <c r="E14" s="69" t="s">
        <v>76</v>
      </c>
      <c r="F14" s="70" t="s">
        <v>77</v>
      </c>
      <c r="G14" s="68" t="s">
        <v>56</v>
      </c>
      <c r="H14" s="68" t="s">
        <v>43</v>
      </c>
      <c r="I14" s="70" t="s">
        <v>78</v>
      </c>
      <c r="J14" s="70" t="s">
        <v>79</v>
      </c>
      <c r="K14" s="70" t="s">
        <v>107</v>
      </c>
      <c r="L14" s="33" t="s">
        <v>80</v>
      </c>
      <c r="M14" s="33" t="s">
        <v>81</v>
      </c>
      <c r="N14" s="33" t="s">
        <v>113</v>
      </c>
      <c r="O14" s="72">
        <v>4729729</v>
      </c>
      <c r="P14" s="71" t="s">
        <v>48</v>
      </c>
      <c r="Q14" s="71" t="s">
        <v>62</v>
      </c>
      <c r="R14" s="72">
        <v>1750000</v>
      </c>
      <c r="S14" s="72" t="s">
        <v>50</v>
      </c>
      <c r="T14" s="72">
        <v>10</v>
      </c>
      <c r="U14" s="72">
        <v>10</v>
      </c>
      <c r="V14" s="72">
        <v>7</v>
      </c>
      <c r="W14" s="72">
        <f t="shared" si="0"/>
        <v>27</v>
      </c>
      <c r="X14" s="54">
        <v>1750000</v>
      </c>
    </row>
    <row r="15" spans="2:24" s="34" customFormat="1" ht="12.75" customHeight="1" x14ac:dyDescent="0.25">
      <c r="B15" s="86">
        <v>5</v>
      </c>
      <c r="C15" s="68" t="s">
        <v>82</v>
      </c>
      <c r="D15" s="68" t="s">
        <v>83</v>
      </c>
      <c r="E15" s="69" t="s">
        <v>84</v>
      </c>
      <c r="F15" s="70" t="s">
        <v>85</v>
      </c>
      <c r="G15" s="68" t="s">
        <v>41</v>
      </c>
      <c r="H15" s="68" t="s">
        <v>43</v>
      </c>
      <c r="I15" s="70" t="s">
        <v>86</v>
      </c>
      <c r="J15" s="70" t="s">
        <v>87</v>
      </c>
      <c r="K15" s="70" t="s">
        <v>108</v>
      </c>
      <c r="L15" s="33" t="s">
        <v>88</v>
      </c>
      <c r="M15" s="33" t="s">
        <v>89</v>
      </c>
      <c r="N15" s="33" t="s">
        <v>90</v>
      </c>
      <c r="O15" s="72">
        <v>39400</v>
      </c>
      <c r="P15" s="71" t="s">
        <v>91</v>
      </c>
      <c r="Q15" s="71" t="s">
        <v>62</v>
      </c>
      <c r="R15" s="72">
        <v>27580</v>
      </c>
      <c r="S15" s="72" t="s">
        <v>50</v>
      </c>
      <c r="T15" s="72">
        <v>2</v>
      </c>
      <c r="U15" s="72">
        <v>14</v>
      </c>
      <c r="V15" s="72">
        <v>10</v>
      </c>
      <c r="W15" s="72">
        <f t="shared" si="0"/>
        <v>26</v>
      </c>
      <c r="X15" s="54">
        <v>27580</v>
      </c>
    </row>
    <row r="16" spans="2:24" s="34" customFormat="1" ht="12.75" customHeight="1" thickBot="1" x14ac:dyDescent="0.3">
      <c r="B16" s="86">
        <v>6</v>
      </c>
      <c r="C16" s="68" t="s">
        <v>92</v>
      </c>
      <c r="D16" s="68" t="s">
        <v>93</v>
      </c>
      <c r="E16" s="69" t="s">
        <v>94</v>
      </c>
      <c r="F16" s="70" t="s">
        <v>95</v>
      </c>
      <c r="G16" s="68" t="s">
        <v>67</v>
      </c>
      <c r="H16" s="68" t="s">
        <v>43</v>
      </c>
      <c r="I16" s="70" t="s">
        <v>96</v>
      </c>
      <c r="J16" s="70" t="s">
        <v>97</v>
      </c>
      <c r="K16" s="70" t="s">
        <v>109</v>
      </c>
      <c r="L16" s="33" t="s">
        <v>98</v>
      </c>
      <c r="M16" s="33" t="s">
        <v>99</v>
      </c>
      <c r="N16" s="33" t="s">
        <v>114</v>
      </c>
      <c r="O16" s="72">
        <v>666743</v>
      </c>
      <c r="P16" s="71" t="s">
        <v>100</v>
      </c>
      <c r="Q16" s="71" t="s">
        <v>73</v>
      </c>
      <c r="R16" s="72">
        <v>466720.1</v>
      </c>
      <c r="S16" s="72" t="s">
        <v>50</v>
      </c>
      <c r="T16" s="72">
        <v>4</v>
      </c>
      <c r="U16" s="72">
        <v>12</v>
      </c>
      <c r="V16" s="72">
        <v>5</v>
      </c>
      <c r="W16" s="72">
        <f t="shared" si="0"/>
        <v>21</v>
      </c>
      <c r="X16" s="54">
        <v>466720.1</v>
      </c>
    </row>
    <row r="17" spans="1:24" s="46" customFormat="1" x14ac:dyDescent="0.25">
      <c r="A17" s="45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6"/>
      <c r="Q17" s="65"/>
      <c r="R17" s="67"/>
      <c r="S17" s="67"/>
      <c r="T17" s="67"/>
      <c r="U17" s="67"/>
      <c r="V17" s="64"/>
      <c r="W17" s="65"/>
      <c r="X17" s="64"/>
    </row>
    <row r="18" spans="1:24" s="35" customFormat="1" ht="10.5" x14ac:dyDescent="0.15"/>
    <row r="19" spans="1:24" s="35" customFormat="1" x14ac:dyDescent="0.25">
      <c r="A19" s="36" t="s">
        <v>101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T19" s="37"/>
      <c r="U19"/>
    </row>
    <row r="20" spans="1:24" s="35" customFormat="1" ht="10.5" x14ac:dyDescent="0.15">
      <c r="A20" s="36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8" t="s">
        <v>102</v>
      </c>
      <c r="L20" s="38"/>
      <c r="M20" s="38"/>
    </row>
    <row r="21" spans="1:24" s="35" customFormat="1" ht="10.5" x14ac:dyDescent="0.15">
      <c r="A21" s="36" t="s">
        <v>27</v>
      </c>
      <c r="B21" s="36"/>
      <c r="C21" s="36"/>
      <c r="D21" s="36"/>
      <c r="E21" s="36"/>
      <c r="F21" s="36"/>
      <c r="G21" s="36"/>
      <c r="H21" s="36"/>
      <c r="I21" s="36"/>
      <c r="J21" s="36"/>
      <c r="K21" s="38" t="s">
        <v>103</v>
      </c>
      <c r="L21" s="38"/>
      <c r="M21" s="38"/>
    </row>
    <row r="22" spans="1:24" s="35" customFormat="1" ht="10.5" x14ac:dyDescent="0.15"/>
    <row r="23" spans="1:24" s="35" customFormat="1" ht="10.5" x14ac:dyDescent="0.15"/>
    <row r="24" spans="1:24" s="35" customFormat="1" ht="10.5" x14ac:dyDescent="0.15">
      <c r="T24" s="39" t="s">
        <v>28</v>
      </c>
      <c r="U24" s="40" t="s">
        <v>38</v>
      </c>
      <c r="V24" s="39" t="s">
        <v>29</v>
      </c>
      <c r="W24" s="40" t="s">
        <v>38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Layout" topLeftCell="B25" zoomScale="80" zoomScaleNormal="90" zoomScalePageLayoutView="80" workbookViewId="0">
      <selection activeCell="C17" sqref="C17"/>
    </sheetView>
  </sheetViews>
  <sheetFormatPr defaultRowHeight="15" x14ac:dyDescent="0.25"/>
  <cols>
    <col min="1" max="1" width="4.140625" style="52" hidden="1" customWidth="1"/>
    <col min="2" max="2" width="5.28515625" style="1" customWidth="1"/>
    <col min="3" max="3" width="27.5703125" style="3" customWidth="1"/>
    <col min="4" max="4" width="32.140625" style="5" customWidth="1"/>
    <col min="5" max="5" width="16.140625" style="7" customWidth="1"/>
    <col min="6" max="6" width="12.140625" style="51" customWidth="1"/>
    <col min="7" max="7" width="15.140625" style="6" customWidth="1"/>
    <col min="8" max="8" width="9.5703125" customWidth="1"/>
    <col min="9" max="10" width="9.140625" customWidth="1"/>
    <col min="12" max="12" width="9.140625" style="85" customWidth="1"/>
    <col min="13" max="13" width="15.7109375" style="6" customWidth="1"/>
  </cols>
  <sheetData>
    <row r="1" spans="1:13" s="1" customFormat="1" ht="15.75" customHeight="1" x14ac:dyDescent="0.25">
      <c r="A1" s="53"/>
      <c r="B1" s="87" t="s">
        <v>0</v>
      </c>
      <c r="C1" s="87" t="s">
        <v>1</v>
      </c>
      <c r="D1" s="83" t="s">
        <v>32</v>
      </c>
      <c r="E1" s="93" t="s">
        <v>35</v>
      </c>
      <c r="F1" s="87" t="s">
        <v>37</v>
      </c>
      <c r="G1" s="93" t="s">
        <v>5</v>
      </c>
      <c r="H1" s="87" t="s">
        <v>6</v>
      </c>
      <c r="I1" s="87" t="s">
        <v>7</v>
      </c>
      <c r="J1" s="87"/>
      <c r="K1" s="87"/>
      <c r="L1" s="87"/>
      <c r="M1" s="93" t="s">
        <v>36</v>
      </c>
    </row>
    <row r="2" spans="1:13" s="1" customFormat="1" x14ac:dyDescent="0.25">
      <c r="A2" s="53"/>
      <c r="B2" s="87"/>
      <c r="C2" s="87"/>
      <c r="D2" s="83" t="s">
        <v>33</v>
      </c>
      <c r="E2" s="93"/>
      <c r="F2" s="87"/>
      <c r="G2" s="93"/>
      <c r="H2" s="87"/>
      <c r="I2" s="87" t="s">
        <v>10</v>
      </c>
      <c r="J2" s="87" t="s">
        <v>11</v>
      </c>
      <c r="K2" s="84" t="s">
        <v>12</v>
      </c>
      <c r="L2" s="87" t="s">
        <v>13</v>
      </c>
      <c r="M2" s="93"/>
    </row>
    <row r="3" spans="1:13" s="1" customFormat="1" ht="23.25" customHeight="1" x14ac:dyDescent="0.25">
      <c r="A3" s="53"/>
      <c r="B3" s="87"/>
      <c r="C3" s="87"/>
      <c r="D3" s="83" t="s">
        <v>34</v>
      </c>
      <c r="E3" s="93"/>
      <c r="F3" s="87"/>
      <c r="G3" s="93"/>
      <c r="H3" s="87"/>
      <c r="I3" s="87"/>
      <c r="J3" s="87"/>
      <c r="K3" s="84" t="s">
        <v>25</v>
      </c>
      <c r="L3" s="87"/>
      <c r="M3" s="93"/>
    </row>
    <row r="4" spans="1:13" ht="60" x14ac:dyDescent="0.25">
      <c r="A4" s="73"/>
      <c r="B4" s="89" t="str">
        <f ca="1">IF(OFFSET(List1!B$11,tisk!A3,0)&gt;0,OFFSET(List1!B$11,tisk!A3,0),"")</f>
        <v>1</v>
      </c>
      <c r="C4" s="2" t="str">
        <f ca="1">IF(B4="","",CONCATENATE(OFFSET(List1!C$11,tisk!A3,0),"
",OFFSET(List1!D$11,tisk!A3,0),"
",OFFSET(List1!E$11,tisk!A3,0),"
",OFFSET(List1!F$11,tisk!A3,0)))</f>
        <v>Statutární město Olomouc
Horní náměstí 583
Olomouc
77900</v>
      </c>
      <c r="D4" s="74" t="str">
        <f ca="1">IF(B4="","",OFFSET(List1!L$11,tisk!A3,0))</f>
        <v>Dětské dopravní hřiště SEMAFOR</v>
      </c>
      <c r="E4" s="90">
        <f ca="1">IF(B4="","",OFFSET(List1!O$11,tisk!A3,0))</f>
        <v>87116.37</v>
      </c>
      <c r="F4" s="50" t="str">
        <f ca="1">IF(B4="","",OFFSET(List1!P$11,tisk!A3,0))</f>
        <v>6/2020</v>
      </c>
      <c r="G4" s="88">
        <f ca="1">IF(B4="","",OFFSET(List1!R$11,tisk!A3,0))</f>
        <v>60981.45</v>
      </c>
      <c r="H4" s="91" t="str">
        <f ca="1">IF(B4="","",OFFSET(List1!S$11,tisk!A3,0))</f>
        <v>31.01.2021</v>
      </c>
      <c r="I4" s="89">
        <f ca="1">IF(B4="","",OFFSET(List1!T$11,tisk!A3,0))</f>
        <v>10</v>
      </c>
      <c r="J4" s="89">
        <f ca="1">IF(B4="","",OFFSET(List1!U$11,tisk!A3,0))</f>
        <v>20</v>
      </c>
      <c r="K4" s="89">
        <f ca="1">IF(B4="","",OFFSET(List1!V$11,tisk!A3,0))</f>
        <v>10</v>
      </c>
      <c r="L4" s="92">
        <f ca="1">IF(B4="","",OFFSET(List1!W$11,tisk!A3,0))</f>
        <v>40</v>
      </c>
      <c r="M4" s="88">
        <f ca="1">IF(B4="","",OFFSET(List1!X$11,tisk!A3,0))</f>
        <v>60981.45</v>
      </c>
    </row>
    <row r="5" spans="1:13" ht="122.25" customHeight="1" x14ac:dyDescent="0.25">
      <c r="A5" s="73"/>
      <c r="B5" s="89"/>
      <c r="C5" s="2" t="str">
        <f ca="1">IF(B4="","",CONCATENATE("Okres ",OFFSET(List1!G$11,tisk!A3,0),"
","Právní forma","
",OFFSET(List1!H$11,tisk!A3,0),"
","IČO ",OFFSET(List1!I$11,tisk!A3,0),"
 ","B.Ú. ",OFFSET(List1!J$11,tisk!A3,0)))</f>
        <v>Okres Olomouc
Právní forma
Obec, městská část hlavního města Prahy
IČO 00299308
 B.Ú. 94-6127811/0710</v>
      </c>
      <c r="D5" s="4" t="str">
        <f ca="1">IF(B4="","",OFFSET(List1!M$11,tisk!A3,0))</f>
        <v>Celková obnova a renovace vodorovného dopravního značení, včetně čištění povrchu vozovky, prodloužení délky stávajícího oplocení a pořízení nového mobilního oplocení pro případné vyhrazení prostoru pro výuku či akce.</v>
      </c>
      <c r="E5" s="90"/>
      <c r="F5" s="49"/>
      <c r="G5" s="88"/>
      <c r="H5" s="91"/>
      <c r="I5" s="89"/>
      <c r="J5" s="89"/>
      <c r="K5" s="89"/>
      <c r="L5" s="92"/>
      <c r="M5" s="88"/>
    </row>
    <row r="6" spans="1:13" ht="95.25" customHeight="1" x14ac:dyDescent="0.25">
      <c r="A6" s="73">
        <f>ROW()/3-1</f>
        <v>1</v>
      </c>
      <c r="B6" s="89"/>
      <c r="C6" s="2" t="str">
        <f ca="1">IF(B4="","",CONCATENATE("Zástupce","
",OFFSET(List1!K$11,tisk!A3,0)))</f>
        <v>Zástupce
Mgr. Matouš Pelikán</v>
      </c>
      <c r="D6" s="75" t="str">
        <f ca="1">IF(B4="","",CONCATENATE("Dotace bude použita na:","
",OFFSET(List1!N$11,tisk!A3,0)))</f>
        <v>Dotace bude použita na:
celkovou obnovu vodorovného dopravního značení, pořízení mobilního oplocení a prodloužení stávajícího oplocení</v>
      </c>
      <c r="E6" s="90"/>
      <c r="F6" s="50" t="str">
        <f ca="1">IF(B4="","",OFFSET(List1!Q$11,tisk!A3,0))</f>
        <v>9/2020</v>
      </c>
      <c r="G6" s="88"/>
      <c r="H6" s="91"/>
      <c r="I6" s="89"/>
      <c r="J6" s="89"/>
      <c r="K6" s="89"/>
      <c r="L6" s="92"/>
      <c r="M6" s="88"/>
    </row>
    <row r="7" spans="1:13" ht="60" x14ac:dyDescent="0.25">
      <c r="A7" s="73"/>
      <c r="B7" s="89" t="str">
        <f ca="1">IF(OFFSET(List1!B$11,tisk!A6,0)&gt;0,OFFSET(List1!B$11,tisk!A6,0),"")</f>
        <v>2</v>
      </c>
      <c r="C7" s="2" t="str">
        <f ca="1">IF(B7="","",CONCATENATE(OFFSET(List1!C$11,tisk!A6,0),"
",OFFSET(List1!D$11,tisk!A6,0),"
",OFFSET(List1!E$11,tisk!A6,0),"
",OFFSET(List1!F$11,tisk!A6,0)))</f>
        <v>Město Mohelnice
U Brány 916/2
Mohelnice
78985</v>
      </c>
      <c r="D7" s="74" t="str">
        <f ca="1">IF(B7="","",OFFSET(List1!L$11,tisk!A6,0))</f>
        <v>Obnova dětského dopravního hřiště v Mohelnici - 2. etapa</v>
      </c>
      <c r="E7" s="90">
        <f ca="1">IF(B7="","",OFFSET(List1!O$11,tisk!A6,0))</f>
        <v>911908.15</v>
      </c>
      <c r="F7" s="50" t="str">
        <f ca="1">IF(B7="","",OFFSET(List1!P$11,tisk!A6,0))</f>
        <v>1/2020</v>
      </c>
      <c r="G7" s="88">
        <f ca="1">IF(B7="","",OFFSET(List1!R$11,tisk!A6,0))</f>
        <v>519787.64</v>
      </c>
      <c r="H7" s="91" t="str">
        <f ca="1">IF(B7="","",OFFSET(List1!S$11,tisk!A6,0))</f>
        <v>31.01.2021</v>
      </c>
      <c r="I7" s="89">
        <f ca="1">IF(B7="","",OFFSET(List1!T$11,tisk!A6,0))</f>
        <v>10</v>
      </c>
      <c r="J7" s="89">
        <f ca="1">IF(B7="","",OFFSET(List1!U$11,tisk!A6,0))</f>
        <v>20</v>
      </c>
      <c r="K7" s="89">
        <f ca="1">IF(B7="","",OFFSET(List1!V$11,tisk!A6,0))</f>
        <v>5</v>
      </c>
      <c r="L7" s="92">
        <f ca="1">IF(B7="","",OFFSET(List1!W$11,tisk!A6,0))</f>
        <v>35</v>
      </c>
      <c r="M7" s="88">
        <f ca="1">IF(B7="","",OFFSET(List1!X$11,tisk!A6,0))</f>
        <v>519787.64</v>
      </c>
    </row>
    <row r="8" spans="1:13" ht="105" x14ac:dyDescent="0.25">
      <c r="A8" s="73"/>
      <c r="B8" s="89"/>
      <c r="C8" s="2" t="str">
        <f ca="1">IF(B7="","",CONCATENATE("Okres ",OFFSET(List1!G$11,tisk!A6,0),"
","Právní forma","
",OFFSET(List1!H$11,tisk!A6,0),"
","IČO ",OFFSET(List1!I$11,tisk!A6,0),"
 ","B.Ú. ",OFFSET(List1!J$11,tisk!A6,0)))</f>
        <v>Okres Šumperk
Právní forma
Obec, městská část hlavního města Prahy
IČO 00303038
 B.Ú. 94-819841/0710</v>
      </c>
      <c r="D8" s="4" t="str">
        <f ca="1">IF(B7="","",OFFSET(List1!M$11,tisk!A6,0))</f>
        <v>V rámci realizace 2. etapy projektu dojde k vybudování zastřešené pergoly včetně vydláždění pod pergolou, dojde k opravení dřevěného opláštění budovy a pořídí se kontejner na nářadí a vybavení.</v>
      </c>
      <c r="E8" s="90"/>
      <c r="F8" s="49"/>
      <c r="G8" s="88"/>
      <c r="H8" s="91"/>
      <c r="I8" s="89"/>
      <c r="J8" s="89"/>
      <c r="K8" s="89"/>
      <c r="L8" s="92"/>
      <c r="M8" s="88"/>
    </row>
    <row r="9" spans="1:13" ht="80.25" customHeight="1" x14ac:dyDescent="0.25">
      <c r="A9" s="73">
        <f>ROW()/3-1</f>
        <v>2</v>
      </c>
      <c r="B9" s="89"/>
      <c r="C9" s="2" t="str">
        <f ca="1">IF(B7="","",CONCATENATE("Zástupce","
",OFFSET(List1!K$11,tisk!A6,0)))</f>
        <v>Zástupce
Ing. Pavel Kuba</v>
      </c>
      <c r="D9" s="4" t="str">
        <f ca="1">IF(B7="","",CONCATENATE("Dotace bude použita na:",OFFSET(List1!N$11,tisk!A6,0)))</f>
        <v>Dotace bude použita na:stavební a ostatní práce související s realizací akce Obnova dětského dopravního hřiště v Mohelnici - 2. etapa</v>
      </c>
      <c r="E9" s="90"/>
      <c r="F9" s="50" t="str">
        <f ca="1">IF(B7="","",OFFSET(List1!Q$11,tisk!A6,0))</f>
        <v>12/2020</v>
      </c>
      <c r="G9" s="88"/>
      <c r="H9" s="91"/>
      <c r="I9" s="89"/>
      <c r="J9" s="89"/>
      <c r="K9" s="89"/>
      <c r="L9" s="92"/>
      <c r="M9" s="88"/>
    </row>
    <row r="10" spans="1:13" ht="87.75" customHeight="1" x14ac:dyDescent="0.25">
      <c r="A10" s="73"/>
      <c r="B10" s="89">
        <f ca="1">IF(OFFSET(List1!B$11,tisk!A9,0)&gt;0,OFFSET(List1!B$11,tisk!A9,0),"")</f>
        <v>3</v>
      </c>
      <c r="C10" s="2" t="str">
        <f ca="1">IF(B10="","",CONCATENATE(OFFSET(List1!C$11,tisk!A9,0),"
",OFFSET(List1!D$11,tisk!A9,0),"
",OFFSET(List1!E$11,tisk!A9,0),"
",OFFSET(List1!F$11,tisk!A9,0)))</f>
        <v>Město Lipník nad Bečvou
náměstí T.G.Masaryka 889/11
Lipník nad Bečvou
75131</v>
      </c>
      <c r="D10" s="74" t="str">
        <f ca="1">IF(B10="","",OFFSET(List1!L$11,tisk!A9,0))</f>
        <v>Obnova dětského dopravního hřiště v Lipníku nad Bečvou</v>
      </c>
      <c r="E10" s="90">
        <f ca="1">IF(B10="","",OFFSET(List1!O$11,tisk!A9,0))</f>
        <v>930515.41</v>
      </c>
      <c r="F10" s="50" t="str">
        <f ca="1">IF(B10="","",OFFSET(List1!P$11,tisk!A9,0))</f>
        <v>8/2020</v>
      </c>
      <c r="G10" s="88">
        <f ca="1">IF(B10="","",OFFSET(List1!R$11,tisk!A9,0))</f>
        <v>651360.79</v>
      </c>
      <c r="H10" s="91" t="str">
        <f ca="1">IF(B10="","",OFFSET(List1!S$11,tisk!A9,0))</f>
        <v>31.01.2021</v>
      </c>
      <c r="I10" s="89">
        <f ca="1">IF(B10="","",OFFSET(List1!T$11,tisk!A9,0))</f>
        <v>3</v>
      </c>
      <c r="J10" s="89">
        <f ca="1">IF(B10="","",OFFSET(List1!U$11,tisk!A9,0))</f>
        <v>11</v>
      </c>
      <c r="K10" s="89">
        <f ca="1">IF(B10="","",OFFSET(List1!V$11,tisk!A9,0))</f>
        <v>5</v>
      </c>
      <c r="L10" s="92">
        <f ca="1">IF(B10="","",OFFSET(List1!W$11,tisk!A9,0))</f>
        <v>19</v>
      </c>
      <c r="M10" s="88">
        <f ca="1">IF(B10="","",OFFSET(List1!X$11,tisk!A9,0))</f>
        <v>651360.79</v>
      </c>
    </row>
    <row r="11" spans="1:13" ht="90" x14ac:dyDescent="0.25">
      <c r="A11" s="73"/>
      <c r="B11" s="89"/>
      <c r="C11" s="2" t="str">
        <f ca="1">IF(B10="","",CONCATENATE("Okres ",OFFSET(List1!G$11,tisk!A9,0),"
","Právní forma","
",OFFSET(List1!H$11,tisk!A9,0),"
","IČO ",OFFSET(List1!I$11,tisk!A9,0),"
 ","B.Ú. ",OFFSET(List1!J$11,tisk!A9,0)))</f>
        <v>Okres Přerov
Právní forma
Obec, městská část hlavního města Prahy
IČO 00301493
 B.Ú. 94-8813831/0710</v>
      </c>
      <c r="D11" s="4" t="str">
        <f ca="1">IF(B10="","",OFFSET(List1!M$11,tisk!A9,0))</f>
        <v>Obnova dětského dopravního hřiště v Lipníku nad Bečvou.</v>
      </c>
      <c r="E11" s="90"/>
      <c r="F11" s="49"/>
      <c r="G11" s="88"/>
      <c r="H11" s="91"/>
      <c r="I11" s="89"/>
      <c r="J11" s="89"/>
      <c r="K11" s="89"/>
      <c r="L11" s="92"/>
      <c r="M11" s="88"/>
    </row>
    <row r="12" spans="1:13" ht="63" customHeight="1" x14ac:dyDescent="0.25">
      <c r="A12" s="73">
        <f>ROW()/3-1</f>
        <v>3</v>
      </c>
      <c r="B12" s="89"/>
      <c r="C12" s="2" t="str">
        <f ca="1">IF(B10="","",CONCATENATE("Zástupce","
",OFFSET(List1!K$11,tisk!A9,0)))</f>
        <v>Zástupce
Ing. Miloslav Přikryl</v>
      </c>
      <c r="D12" s="4" t="str">
        <f ca="1">IF(B10="","",CONCATENATE("Dotace bude použita na:",OFFSET(List1!N$11,tisk!A9,0)))</f>
        <v>Dotace bude použita na:opravu povrchu, obnovu vodorovného dopravního značení a obnovu dopravních značek.</v>
      </c>
      <c r="E12" s="90"/>
      <c r="F12" s="50" t="str">
        <f ca="1">IF(B10="","",OFFSET(List1!Q$11,tisk!A9,0))</f>
        <v>11/2020</v>
      </c>
      <c r="G12" s="88"/>
      <c r="H12" s="91"/>
      <c r="I12" s="89"/>
      <c r="J12" s="89"/>
      <c r="K12" s="89"/>
      <c r="L12" s="92"/>
      <c r="M12" s="88"/>
    </row>
    <row r="13" spans="1:13" ht="75" customHeight="1" x14ac:dyDescent="0.25">
      <c r="B13" s="89">
        <f ca="1">IF(OFFSET(List1!B$11,tisk!A12,0)&gt;0,OFFSET(List1!B$11,tisk!A12,0),"")</f>
        <v>4</v>
      </c>
      <c r="C13" s="2" t="str">
        <f ca="1">IF(B13="","",CONCATENATE(OFFSET(List1!C$11,tisk!A12,0),"
",OFFSET(List1!D$11,tisk!A12,0),"
",OFFSET(List1!E$11,tisk!A12,0),"
",OFFSET(List1!F$11,tisk!A12,0)))</f>
        <v>Město Zábřeh
Masarykovo náměstí 510/6
Zábřeh
78901</v>
      </c>
      <c r="D13" s="74" t="str">
        <f ca="1">IF(B13="","",OFFSET(List1!L$11,tisk!A12,0))</f>
        <v>Dopravní hřiště u ZŠ Severovýchod v Zábřehu - obslužný objekt</v>
      </c>
      <c r="E13" s="90">
        <f ca="1">IF(B13="","",OFFSET(List1!O$11,tisk!A12,0))</f>
        <v>4729729</v>
      </c>
      <c r="F13" s="50" t="str">
        <f ca="1">IF(B13="","",OFFSET(List1!P$11,tisk!A12,0))</f>
        <v>6/2020</v>
      </c>
      <c r="G13" s="88">
        <f ca="1">IF(B13="","",OFFSET(List1!R$11,tisk!A12,0))</f>
        <v>1750000</v>
      </c>
      <c r="H13" s="91" t="str">
        <f ca="1">IF(B13="","",OFFSET(List1!S$11,tisk!A12,0))</f>
        <v>31.01.2021</v>
      </c>
      <c r="I13" s="89">
        <f ca="1">IF(B13="","",OFFSET(List1!T$11,tisk!A12,0))</f>
        <v>10</v>
      </c>
      <c r="J13" s="89">
        <f ca="1">IF(B13="","",OFFSET(List1!U$11,tisk!A12,0))</f>
        <v>10</v>
      </c>
      <c r="K13" s="89">
        <f ca="1">IF(B13="","",OFFSET(List1!V$11,tisk!A12,0))</f>
        <v>7</v>
      </c>
      <c r="L13" s="92">
        <f ca="1">IF(B13="","",OFFSET(List1!W$11,tisk!A12,0))</f>
        <v>27</v>
      </c>
      <c r="M13" s="88">
        <f ca="1">IF(B13="","",OFFSET(List1!X$11,tisk!A12,0))</f>
        <v>1750000</v>
      </c>
    </row>
    <row r="14" spans="1:13" ht="89.25" customHeight="1" x14ac:dyDescent="0.25">
      <c r="B14" s="89"/>
      <c r="C14" s="2" t="str">
        <f ca="1">IF(B13="","",CONCATENATE("Okres ",OFFSET(List1!G$11,tisk!A12,0),"
","Právní forma","
",OFFSET(List1!H$11,tisk!A12,0),"
","IČO ",OFFSET(List1!I$11,tisk!A12,0),"
 ","B.Ú. ",OFFSET(List1!J$11,tisk!A12,0)))</f>
        <v>Okres Šumperk
Právní forma
Obec, městská část hlavního města Prahy
IČO 00303640
 B.Ú. 94-4019841/0710</v>
      </c>
      <c r="D14" s="4" t="str">
        <f ca="1">IF(B13="","",OFFSET(List1!M$11,tisk!A12,0))</f>
        <v>Obslužný objekt pro provoz dětského dopravního hřiště.</v>
      </c>
      <c r="E14" s="90"/>
      <c r="F14" s="49"/>
      <c r="G14" s="88"/>
      <c r="H14" s="91"/>
      <c r="I14" s="89"/>
      <c r="J14" s="89"/>
      <c r="K14" s="89"/>
      <c r="L14" s="92"/>
      <c r="M14" s="88"/>
    </row>
    <row r="15" spans="1:13" ht="92.25" customHeight="1" x14ac:dyDescent="0.25">
      <c r="A15" s="52">
        <f>ROW()/3-1</f>
        <v>4</v>
      </c>
      <c r="B15" s="89"/>
      <c r="C15" s="2" t="str">
        <f ca="1">IF(B13="","",CONCATENATE("Zástupce","
",OFFSET(List1!K$11,tisk!A12,0)))</f>
        <v>Zástupce
Josef Klimek</v>
      </c>
      <c r="D15" s="4" t="str">
        <f ca="1">IF(B13="","",CONCATENATE("Dotace bude použita na:",OFFSET(List1!N$11,tisk!A12,0)))</f>
        <v>Dotace bude použita na:stavební a ostatní práce související s realizací akce Dopravní hřiště u ZŠ Severovýchod v Zábřehu - obslužný objekt.</v>
      </c>
      <c r="E15" s="90"/>
      <c r="F15" s="50" t="str">
        <f ca="1">IF(B13="","",OFFSET(List1!Q$11,tisk!A12,0))</f>
        <v>12/2020</v>
      </c>
      <c r="G15" s="88"/>
      <c r="H15" s="91"/>
      <c r="I15" s="89"/>
      <c r="J15" s="89"/>
      <c r="K15" s="89"/>
      <c r="L15" s="92"/>
      <c r="M15" s="88"/>
    </row>
    <row r="16" spans="1:13" ht="63.75" customHeight="1" x14ac:dyDescent="0.25">
      <c r="B16" s="89">
        <f ca="1">IF(OFFSET(List1!B$11,tisk!A15,0)&gt;0,OFFSET(List1!B$11,tisk!A15,0),"")</f>
        <v>5</v>
      </c>
      <c r="C16" s="2" t="str">
        <f ca="1">IF(B16="","",CONCATENATE(OFFSET(List1!C$11,tisk!A15,0),"
",OFFSET(List1!D$11,tisk!A15,0),"
",OFFSET(List1!E$11,tisk!A15,0),"
",OFFSET(List1!F$11,tisk!A15,0)))</f>
        <v>Město Litovel
Nám. Př. Otakara 778/1b
Litovel
78401</v>
      </c>
      <c r="D16" s="74" t="str">
        <f ca="1">IF(B16="","",OFFSET(List1!L$11,tisk!A15,0))</f>
        <v>Modernizace a rozšíření vybavení DDH v Litovli</v>
      </c>
      <c r="E16" s="90">
        <f ca="1">IF(B16="","",OFFSET(List1!O$11,tisk!A15,0))</f>
        <v>39400</v>
      </c>
      <c r="F16" s="50" t="str">
        <f ca="1">IF(B16="","",OFFSET(List1!P$11,tisk!A15,0))</f>
        <v>3/2020</v>
      </c>
      <c r="G16" s="88">
        <f ca="1">IF(B16="","",OFFSET(List1!R$11,tisk!A15,0))</f>
        <v>27580</v>
      </c>
      <c r="H16" s="91" t="str">
        <f ca="1">IF(B16="","",OFFSET(List1!S$11,tisk!A15,0))</f>
        <v>31.01.2021</v>
      </c>
      <c r="I16" s="89">
        <f ca="1">IF(B16="","",OFFSET(List1!T$11,tisk!A15,0))</f>
        <v>2</v>
      </c>
      <c r="J16" s="89">
        <f ca="1">IF(B16="","",OFFSET(List1!U$11,tisk!A15,0))</f>
        <v>14</v>
      </c>
      <c r="K16" s="89">
        <f ca="1">IF(B16="","",OFFSET(List1!V$11,tisk!A15,0))</f>
        <v>10</v>
      </c>
      <c r="L16" s="92">
        <f ca="1">IF(B16="","",OFFSET(List1!W$11,tisk!A15,0))</f>
        <v>26</v>
      </c>
      <c r="M16" s="88">
        <f ca="1">IF(B16="","",OFFSET(List1!X$11,tisk!A15,0))</f>
        <v>27580</v>
      </c>
    </row>
    <row r="17" spans="1:13" ht="87" customHeight="1" x14ac:dyDescent="0.25">
      <c r="B17" s="89"/>
      <c r="C17" s="2" t="str">
        <f ca="1">IF(B16="","",CONCATENATE("Okres ",OFFSET(List1!G$11,tisk!A15,0),"
","Právní forma","
",OFFSET(List1!H$11,tisk!A15,0),"
","IČO ",OFFSET(List1!I$11,tisk!A15,0),"
 ","B.Ú. ",OFFSET(List1!J$11,tisk!A15,0)))</f>
        <v>Okres Olomouc
Právní forma
Obec, městská část hlavního města Prahy
IČO 00299138
 B.Ú. 9005-3727811/0100</v>
      </c>
      <c r="D17" s="4" t="str">
        <f ca="1">IF(B16="","",OFFSET(List1!M$11,tisk!A15,0))</f>
        <v>Záměrem projektu je rozšířit a modernizovat vybavení DDH nákupem 6 jízdních kol a 2 koloběžek.</v>
      </c>
      <c r="E17" s="90"/>
      <c r="F17" s="49"/>
      <c r="G17" s="88"/>
      <c r="H17" s="91"/>
      <c r="I17" s="89"/>
      <c r="J17" s="89"/>
      <c r="K17" s="89"/>
      <c r="L17" s="92"/>
      <c r="M17" s="88"/>
    </row>
    <row r="18" spans="1:13" ht="48" customHeight="1" x14ac:dyDescent="0.25">
      <c r="A18" s="52">
        <f>ROW()/3-1</f>
        <v>5</v>
      </c>
      <c r="B18" s="89"/>
      <c r="C18" s="2" t="str">
        <f ca="1">IF(B16="","",CONCATENATE("Zástupce","
",OFFSET(List1!K$11,tisk!A15,0)))</f>
        <v>Zástupce
Viktor Kohout</v>
      </c>
      <c r="D18" s="4" t="str">
        <f ca="1">IF(B16="","",CONCATENATE("Dotace bude použita na:",OFFSET(List1!N$11,tisk!A15,0)))</f>
        <v>Dotace bude použita na:Pořízení 6 ks jízdních kol a 2 ks koloběžek.</v>
      </c>
      <c r="E18" s="90"/>
      <c r="F18" s="50" t="str">
        <f ca="1">IF(B16="","",OFFSET(List1!Q$11,tisk!A15,0))</f>
        <v>12/2020</v>
      </c>
      <c r="G18" s="88"/>
      <c r="H18" s="91"/>
      <c r="I18" s="89"/>
      <c r="J18" s="89"/>
      <c r="K18" s="89"/>
      <c r="L18" s="92"/>
      <c r="M18" s="88"/>
    </row>
    <row r="19" spans="1:13" s="1" customFormat="1" ht="57.75" customHeight="1" x14ac:dyDescent="0.25">
      <c r="A19" s="52"/>
      <c r="B19" s="89">
        <f ca="1">IF(OFFSET(List1!B$11,tisk!A18,0)&gt;0,OFFSET(List1!B$11,tisk!A18,0),"")</f>
        <v>6</v>
      </c>
      <c r="C19" s="2" t="str">
        <f ca="1">IF(B19="","",CONCATENATE(OFFSET(List1!C$11,tisk!A18,0),"
",OFFSET(List1!D$11,tisk!A18,0),"
",OFFSET(List1!E$11,tisk!A18,0),"
",OFFSET(List1!F$11,tisk!A18,0)))</f>
        <v>Město Hranice
Pernštejnské náměstí 1
Hranice
75301</v>
      </c>
      <c r="D19" s="74" t="str">
        <f ca="1">IF(B19="","",OFFSET(List1!L$11,tisk!A18,0))</f>
        <v>Oprava dětského dopravního hřiště</v>
      </c>
      <c r="E19" s="90">
        <f ca="1">IF(B19="","",OFFSET(List1!O$11,tisk!A18,0))</f>
        <v>666743</v>
      </c>
      <c r="F19" s="50" t="str">
        <f ca="1">IF(B19="","",OFFSET(List1!P$11,tisk!A18,0))</f>
        <v>7/2020</v>
      </c>
      <c r="G19" s="88">
        <f ca="1">IF(B19="","",OFFSET(List1!R$11,tisk!A18,0))</f>
        <v>466720.1</v>
      </c>
      <c r="H19" s="91" t="str">
        <f ca="1">IF(B19="","",OFFSET(List1!S$11,tisk!A18,0))</f>
        <v>31.01.2021</v>
      </c>
      <c r="I19" s="89">
        <f ca="1">IF(B19="","",OFFSET(List1!T$11,tisk!A18,0))</f>
        <v>4</v>
      </c>
      <c r="J19" s="89">
        <f ca="1">IF(B19="","",OFFSET(List1!U$11,tisk!A18,0))</f>
        <v>12</v>
      </c>
      <c r="K19" s="89">
        <f ca="1">IF(B19="","",OFFSET(List1!V$11,tisk!A18,0))</f>
        <v>5</v>
      </c>
      <c r="L19" s="92">
        <f ca="1">IF(B19="","",OFFSET(List1!W$11,tisk!A18,0))</f>
        <v>21</v>
      </c>
      <c r="M19" s="88">
        <f ca="1">IF(B19="","",OFFSET(List1!X$11,tisk!A18,0))</f>
        <v>466720.1</v>
      </c>
    </row>
    <row r="20" spans="1:13" s="1" customFormat="1" ht="104.25" customHeight="1" x14ac:dyDescent="0.25">
      <c r="A20" s="52"/>
      <c r="B20" s="89"/>
      <c r="C20" s="2" t="str">
        <f ca="1">IF(B19="","",CONCATENATE("Okres ",OFFSET(List1!G$11,tisk!A18,0),"
","Právní forma","
",OFFSET(List1!H$11,tisk!A18,0),"
","IČO ",OFFSET(List1!I$11,tisk!A18,0),"
 ","B.Ú. ",OFFSET(List1!J$11,tisk!A18,0)))</f>
        <v>Okres Přerov
Právní forma
Obec, městská část hlavního města Prahy
IČO 00301311
 B.Ú. 94-6615831/0710</v>
      </c>
      <c r="D20" s="4" t="str">
        <f ca="1">IF(B19="","",OFFSET(List1!M$11,tisk!A18,0))</f>
        <v>Oprava dětského dopravního hřiště spočívá v úpravě komunikace dopravního hřiště, nového osázení dopravních značek, úpravy dřevěného přístřešku a úpravě objektu na skladování kol.</v>
      </c>
      <c r="E20" s="90"/>
      <c r="F20" s="49"/>
      <c r="G20" s="88"/>
      <c r="H20" s="91"/>
      <c r="I20" s="89"/>
      <c r="J20" s="89"/>
      <c r="K20" s="89"/>
      <c r="L20" s="92"/>
      <c r="M20" s="88"/>
    </row>
    <row r="21" spans="1:13" s="1" customFormat="1" ht="74.25" customHeight="1" x14ac:dyDescent="0.25">
      <c r="A21" s="52">
        <f>ROW()/3-1</f>
        <v>6</v>
      </c>
      <c r="B21" s="89"/>
      <c r="C21" s="2" t="str">
        <f ca="1">IF(B19="","",CONCATENATE("Zástupce","
",OFFSET(List1!K$11,tisk!A18,0)))</f>
        <v>Zástupce
Jiří Kudláček</v>
      </c>
      <c r="D21" s="4" t="str">
        <f ca="1">IF(B19="","",CONCATENATE("Dotace bude použita na:",OFFSET(List1!N$11,tisk!A18,0)))</f>
        <v>Dotace bude použita na:stavební a ostatní práce související s realizací akce Oprava dětského dopravního hřiště</v>
      </c>
      <c r="E21" s="90"/>
      <c r="F21" s="50" t="str">
        <f ca="1">IF(B19="","",OFFSET(List1!Q$11,tisk!A18,0))</f>
        <v>11/2020</v>
      </c>
      <c r="G21" s="88"/>
      <c r="H21" s="91"/>
      <c r="I21" s="89"/>
      <c r="J21" s="89"/>
      <c r="K21" s="89"/>
      <c r="L21" s="92"/>
      <c r="M21" s="88"/>
    </row>
    <row r="22" spans="1:13" s="1" customFormat="1" ht="21.75" customHeight="1" x14ac:dyDescent="0.25">
      <c r="A22" s="52"/>
      <c r="B22" s="94" t="s">
        <v>115</v>
      </c>
      <c r="C22" s="95"/>
      <c r="D22" s="96"/>
      <c r="E22" s="78">
        <f ca="1">SUM(E4:E21)</f>
        <v>7365411.9299999997</v>
      </c>
      <c r="F22" s="79"/>
      <c r="G22" s="80">
        <f ca="1">SUM(G4:G21)</f>
        <v>3476429.98</v>
      </c>
      <c r="H22" s="81"/>
      <c r="I22" s="82"/>
      <c r="J22" s="82"/>
      <c r="K22" s="82"/>
      <c r="L22" s="82"/>
      <c r="M22" s="80">
        <f ca="1">SUM(M4:M21)</f>
        <v>3476429.98</v>
      </c>
    </row>
  </sheetData>
  <mergeCells count="66">
    <mergeCell ref="M1:M3"/>
    <mergeCell ref="B22:D22"/>
    <mergeCell ref="E1:E3"/>
    <mergeCell ref="F1:F3"/>
    <mergeCell ref="G1:G3"/>
    <mergeCell ref="H1:H3"/>
    <mergeCell ref="J16:J18"/>
    <mergeCell ref="K16:K18"/>
    <mergeCell ref="L16:L18"/>
    <mergeCell ref="M16:M18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B16:B18"/>
    <mergeCell ref="E16:E18"/>
    <mergeCell ref="G16:G18"/>
    <mergeCell ref="H16:H18"/>
    <mergeCell ref="I16:I18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10:B12"/>
    <mergeCell ref="E10:E12"/>
    <mergeCell ref="G10:G12"/>
    <mergeCell ref="H10:H12"/>
    <mergeCell ref="I10:I12"/>
    <mergeCell ref="K4:K6"/>
    <mergeCell ref="L4:L6"/>
    <mergeCell ref="J10:J12"/>
    <mergeCell ref="K10:K12"/>
    <mergeCell ref="L10:L12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B4:B6"/>
    <mergeCell ref="E4:E6"/>
    <mergeCell ref="G4:G6"/>
    <mergeCell ref="H4:H6"/>
    <mergeCell ref="I4:I6"/>
    <mergeCell ref="J4:J6"/>
    <mergeCell ref="B1:B3"/>
    <mergeCell ref="C1:C3"/>
    <mergeCell ref="I1:L1"/>
    <mergeCell ref="I2:I3"/>
    <mergeCell ref="J2:J3"/>
    <mergeCell ref="L2:L3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 F15 F18 F21">
    <cfRule type="notContainsBlanks" dxfId="10" priority="9" stopIfTrue="1">
      <formula>LEN(TRIM(F9))&gt;0</formula>
    </cfRule>
  </conditionalFormatting>
  <conditionalFormatting sqref="D9 D12 D15 D18 D21">
    <cfRule type="notContainsBlanks" dxfId="9" priority="8" stopIfTrue="1">
      <formula>LEN(TRIM(D9))&gt;0</formula>
    </cfRule>
  </conditionalFormatting>
  <conditionalFormatting sqref="D8 D11 D14 D17 D20">
    <cfRule type="notContainsBlanks" dxfId="8" priority="7" stopIfTrue="1">
      <formula>LEN(TRIM(D8))&gt;0</formula>
    </cfRule>
  </conditionalFormatting>
  <conditionalFormatting sqref="C9 C12 C15 C18 C21">
    <cfRule type="notContainsBlanks" dxfId="7" priority="6" stopIfTrue="1">
      <formula>LEN(TRIM(C9))&gt;0</formula>
    </cfRule>
  </conditionalFormatting>
  <conditionalFormatting sqref="B7:B22">
    <cfRule type="notContainsBlanks" dxfId="6" priority="11" stopIfTrue="1">
      <formula>LEN(TRIM(B7))&gt;0</formula>
    </cfRule>
  </conditionalFormatting>
  <conditionalFormatting sqref="D7 D10 D13 D16 D19">
    <cfRule type="notContainsBlanks" dxfId="5" priority="5" stopIfTrue="1">
      <formula>LEN(TRIM(D7))&gt;0</formula>
    </cfRule>
  </conditionalFormatting>
  <conditionalFormatting sqref="C7 C10 C13 C16 C19">
    <cfRule type="notContainsBlanks" dxfId="4" priority="4" stopIfTrue="1">
      <formula>LEN(TRIM(C7))&gt;0</formula>
    </cfRule>
  </conditionalFormatting>
  <conditionalFormatting sqref="E7:E22">
    <cfRule type="notContainsBlanks" dxfId="3" priority="3" stopIfTrue="1">
      <formula>LEN(TRIM(E7))&gt;0</formula>
    </cfRule>
  </conditionalFormatting>
  <conditionalFormatting sqref="F7 F10 F13 F16 F19 F22">
    <cfRule type="notContainsBlanks" dxfId="2" priority="2" stopIfTrue="1">
      <formula>LEN(TRIM(F7))&gt;0</formula>
    </cfRule>
  </conditionalFormatting>
  <conditionalFormatting sqref="G7:L22">
    <cfRule type="notContainsBlanks" dxfId="1" priority="10" stopIfTrue="1">
      <formula>LEN(TRIM(G7))&gt;0</formula>
    </cfRule>
  </conditionalFormatting>
  <conditionalFormatting sqref="M7:M22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76" firstPageNumber="4" fitToHeight="0" orientation="landscape" useFirstPageNumber="1" r:id="rId1"/>
  <headerFooter alignWithMargins="0">
    <oddHeader>&amp;LPříloha č. 1
Návrh na poskytnutí dotací z rozpočtu Olomouckého kraje v dotačním programu Podpora výstavby, obnovy a vybavení dětských dopravních hřišť 2020</oddHeader>
    <oddFooter>&amp;LZastupitelstvo Olomouckého kraje 20. 4. 2020
9 -Dotační program Olomouckého kraje Podpora výstavby, obnovy a vybavení dětských dopravních hřišť 2020
Příloha č. 1 Návrh na poskytnutí dotací z rozpočtu OK na DDH 2020&amp;RStrana &amp;P (celkem 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Helena</dc:creator>
  <cp:lastModifiedBy>Přecechtělová Lenka</cp:lastModifiedBy>
  <cp:lastPrinted>2020-03-13T09:35:57Z</cp:lastPrinted>
  <dcterms:created xsi:type="dcterms:W3CDTF">2016-08-30T11:35:03Z</dcterms:created>
  <dcterms:modified xsi:type="dcterms:W3CDTF">2020-03-24T09:11:21Z</dcterms:modified>
</cp:coreProperties>
</file>